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Лік_МОЯ\ФІН ПЛАН\фп_2025\4_2025_Затвердж_Рік_Факт І півр\"/>
    </mc:Choice>
  </mc:AlternateContent>
  <xr:revisionPtr revIDLastSave="0" documentId="8_{93946294-423B-4052-8734-81EDD69936B5}" xr6:coauthVersionLast="47" xr6:coauthVersionMax="47" xr10:uidLastSave="{00000000-0000-0000-0000-000000000000}"/>
  <bookViews>
    <workbookView xWindow="-120" yWindow="-120" windowWidth="25440" windowHeight="15270" xr2:uid="{7BBDE39F-A40C-44F1-B0BB-81A0A5E559EF}"/>
  </bookViews>
  <sheets>
    <sheet name="План 2025 Рік Затв" sheetId="1" r:id="rId1"/>
  </sheets>
  <definedNames>
    <definedName name="_xlnm.Print_Area" localSheetId="0">'План 2025 Рік Затв'!$A$1:$G$103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89" i="1"/>
  <c r="C88" i="1"/>
  <c r="C87" i="1" s="1"/>
  <c r="G87" i="1"/>
  <c r="F87" i="1"/>
  <c r="E87" i="1"/>
  <c r="D87" i="1"/>
  <c r="C86" i="1"/>
  <c r="C85" i="1"/>
  <c r="G83" i="1"/>
  <c r="C84" i="1"/>
  <c r="D83" i="1"/>
  <c r="F83" i="1"/>
  <c r="E83" i="1"/>
  <c r="C82" i="1"/>
  <c r="C81" i="1"/>
  <c r="C80" i="1"/>
  <c r="G79" i="1"/>
  <c r="F79" i="1"/>
  <c r="E79" i="1"/>
  <c r="D79" i="1"/>
  <c r="C79" i="1" s="1"/>
  <c r="E75" i="1"/>
  <c r="C72" i="1"/>
  <c r="C71" i="1"/>
  <c r="D69" i="1"/>
  <c r="E69" i="1"/>
  <c r="E66" i="1"/>
  <c r="C64" i="1"/>
  <c r="F61" i="1"/>
  <c r="E61" i="1"/>
  <c r="C63" i="1"/>
  <c r="C62" i="1"/>
  <c r="G61" i="1"/>
  <c r="C78" i="1"/>
  <c r="C60" i="1"/>
  <c r="F57" i="1"/>
  <c r="C58" i="1"/>
  <c r="E57" i="1"/>
  <c r="C55" i="1"/>
  <c r="C54" i="1"/>
  <c r="C53" i="1"/>
  <c r="G51" i="1"/>
  <c r="F51" i="1"/>
  <c r="E51" i="1"/>
  <c r="C52" i="1"/>
  <c r="D51" i="1"/>
  <c r="C51" i="1" s="1"/>
  <c r="D48" i="1"/>
  <c r="E48" i="1"/>
  <c r="C46" i="1"/>
  <c r="G43" i="1"/>
  <c r="G40" i="1" s="1"/>
  <c r="C45" i="1"/>
  <c r="F43" i="1"/>
  <c r="F40" i="1" s="1"/>
  <c r="D43" i="1"/>
  <c r="D40" i="1" s="1"/>
  <c r="E43" i="1"/>
  <c r="E40" i="1" s="1"/>
  <c r="C42" i="1"/>
  <c r="C41" i="1"/>
  <c r="C39" i="1"/>
  <c r="C38" i="1"/>
  <c r="C37" i="1"/>
  <c r="G35" i="1"/>
  <c r="C36" i="1"/>
  <c r="F35" i="1"/>
  <c r="E35" i="1"/>
  <c r="C33" i="1"/>
  <c r="E65" i="1" l="1"/>
  <c r="F34" i="1"/>
  <c r="L33" i="1" s="1"/>
  <c r="E34" i="1"/>
  <c r="K33" i="1" s="1"/>
  <c r="G34" i="1"/>
  <c r="M33" i="1" s="1"/>
  <c r="C40" i="1"/>
  <c r="C77" i="1"/>
  <c r="C61" i="1"/>
  <c r="E47" i="1"/>
  <c r="K34" i="1" s="1"/>
  <c r="K35" i="1" s="1"/>
  <c r="G75" i="1"/>
  <c r="C73" i="1"/>
  <c r="C83" i="1"/>
  <c r="C74" i="1"/>
  <c r="G69" i="1"/>
  <c r="D66" i="1"/>
  <c r="F75" i="1"/>
  <c r="C44" i="1"/>
  <c r="C49" i="1"/>
  <c r="C59" i="1"/>
  <c r="D57" i="1"/>
  <c r="D47" i="1" s="1"/>
  <c r="D61" i="1"/>
  <c r="G57" i="1"/>
  <c r="D35" i="1"/>
  <c r="D75" i="1"/>
  <c r="J34" i="1" l="1"/>
  <c r="C70" i="1"/>
  <c r="F69" i="1"/>
  <c r="C69" i="1" s="1"/>
  <c r="C43" i="1"/>
  <c r="C56" i="1"/>
  <c r="C57" i="1"/>
  <c r="D34" i="1"/>
  <c r="C35" i="1"/>
  <c r="F48" i="1"/>
  <c r="C76" i="1"/>
  <c r="D65" i="1"/>
  <c r="C75" i="1"/>
  <c r="F47" i="1" l="1"/>
  <c r="C34" i="1"/>
  <c r="J33" i="1"/>
  <c r="J35" i="1" s="1"/>
  <c r="C67" i="1"/>
  <c r="G48" i="1"/>
  <c r="G47" i="1" s="1"/>
  <c r="M34" i="1" s="1"/>
  <c r="M35" i="1" s="1"/>
  <c r="G66" i="1"/>
  <c r="G65" i="1" s="1"/>
  <c r="C68" i="1"/>
  <c r="C50" i="1"/>
  <c r="C48" i="1" l="1"/>
  <c r="L34" i="1"/>
  <c r="L35" i="1" s="1"/>
  <c r="C47" i="1"/>
  <c r="H33" i="1"/>
  <c r="F66" i="1"/>
  <c r="H34" i="1" l="1"/>
  <c r="H35" i="1" s="1"/>
  <c r="F65" i="1"/>
  <c r="C65" i="1" s="1"/>
  <c r="C66" i="1"/>
</calcChain>
</file>

<file path=xl/sharedStrings.xml><?xml version="1.0" encoding="utf-8"?>
<sst xmlns="http://schemas.openxmlformats.org/spreadsheetml/2006/main" count="145" uniqueCount="127">
  <si>
    <t xml:space="preserve"> Додаток 1</t>
  </si>
  <si>
    <t xml:space="preserve">до Порядку складання, затвердження та </t>
  </si>
  <si>
    <t>контролю виконання фінансового плану</t>
  </si>
  <si>
    <t xml:space="preserve">комунального підприємства </t>
  </si>
  <si>
    <t>"Затверджено"</t>
  </si>
  <si>
    <t xml:space="preserve">Рішенням сесії </t>
  </si>
  <si>
    <t xml:space="preserve">Новоукраїнської міської ради  </t>
  </si>
  <si>
    <t>"___"_____________2024р.</t>
  </si>
  <si>
    <t>Проект</t>
  </si>
  <si>
    <t>Попередній</t>
  </si>
  <si>
    <t xml:space="preserve">Уточнений </t>
  </si>
  <si>
    <t>Зміни</t>
  </si>
  <si>
    <t>Х</t>
  </si>
  <si>
    <t>зробити позначку "Х"</t>
  </si>
  <si>
    <t>Проект фінансового плану підприємства</t>
  </si>
  <si>
    <t xml:space="preserve">на 2025 рік </t>
  </si>
  <si>
    <t xml:space="preserve">Підприємство    </t>
  </si>
  <si>
    <t>Комунальне некомерційне підприємство "Новоукраїнська міська лікарня" Новоукраїнської міської ради</t>
  </si>
  <si>
    <t>Коди</t>
  </si>
  <si>
    <t>01995249</t>
  </si>
  <si>
    <t xml:space="preserve">за ЕДРПОУ </t>
  </si>
  <si>
    <t>Орган управління</t>
  </si>
  <si>
    <t xml:space="preserve">Управління соціального захисту та охорони здоров'я  Новоукраїнської міської ради Кіровоградської області </t>
  </si>
  <si>
    <t>За ЕДРПОУ</t>
  </si>
  <si>
    <t>43962014</t>
  </si>
  <si>
    <t xml:space="preserve">Галузь   </t>
  </si>
  <si>
    <t xml:space="preserve">Охорона здоров'я </t>
  </si>
  <si>
    <t>За СПОДУ</t>
  </si>
  <si>
    <t xml:space="preserve">Вид економічної діяльності  </t>
  </si>
  <si>
    <t xml:space="preserve">Діяльність лікарняних закладів </t>
  </si>
  <si>
    <t>За КВЕД</t>
  </si>
  <si>
    <t>86.10</t>
  </si>
  <si>
    <t xml:space="preserve">Місцезнаходження   </t>
  </si>
  <si>
    <t>27100, Кіровоградська область, м.Новоукраїнка, пров.Лікарняний,1</t>
  </si>
  <si>
    <t xml:space="preserve"> </t>
  </si>
  <si>
    <t xml:space="preserve">Телефон </t>
  </si>
  <si>
    <t>2-17-43</t>
  </si>
  <si>
    <t xml:space="preserve">Керівник    </t>
  </si>
  <si>
    <t>Гинькут Петро Васильович</t>
  </si>
  <si>
    <t>одиниця виміру: тис. гривень</t>
  </si>
  <si>
    <t>Код рядка</t>
  </si>
  <si>
    <t>Плановий 2025 рік , усього</t>
  </si>
  <si>
    <t>У тому числі за кварталами</t>
  </si>
  <si>
    <t>Показники</t>
  </si>
  <si>
    <t>І</t>
  </si>
  <si>
    <t>ІІ</t>
  </si>
  <si>
    <t>ІІІ</t>
  </si>
  <si>
    <t>ІV</t>
  </si>
  <si>
    <r>
      <t>Залишок коштів на 01.01.2025 р.</t>
    </r>
    <r>
      <rPr>
        <b/>
        <sz val="14"/>
        <color indexed="8"/>
        <rFont val="Times New Roman"/>
        <family val="1"/>
        <charset val="204"/>
      </rPr>
      <t>-34770,6 тис. грн.,</t>
    </r>
    <r>
      <rPr>
        <sz val="14"/>
        <color indexed="8"/>
        <rFont val="Times New Roman"/>
        <family val="1"/>
        <charset val="204"/>
      </rPr>
      <t xml:space="preserve"> в т.ч.  кошти НСЗУ-31839,6 тис. грн.,  власні надходження-2931,0 тис. грн. Залишок майнової допомоги наданої благодійно та централізовано</t>
    </r>
    <r>
      <rPr>
        <b/>
        <sz val="14"/>
        <color indexed="8"/>
        <rFont val="Times New Roman"/>
        <family val="1"/>
        <charset val="204"/>
      </rPr>
      <t>-8421,5 тис. грн.</t>
    </r>
  </si>
  <si>
    <t>Доходи</t>
  </si>
  <si>
    <t>1. Доходи (план)</t>
  </si>
  <si>
    <t>Видатки</t>
  </si>
  <si>
    <t xml:space="preserve">Дохід  (виручка) від реалізації продукції (товарів, робіт, послуг) ,  в т.ч. : </t>
  </si>
  <si>
    <t>Різниця</t>
  </si>
  <si>
    <t>- оплата послуг за програмою медичних гарантій (НСЗУ)</t>
  </si>
  <si>
    <t>- кошти місцевих бюджетів в т.ч.:</t>
  </si>
  <si>
    <t xml:space="preserve">- кошти бюджету розвитку </t>
  </si>
  <si>
    <t xml:space="preserve">Інші надходження, в т.ч. : </t>
  </si>
  <si>
    <t>- Централізоване постачання</t>
  </si>
  <si>
    <t xml:space="preserve">- благодійні надходження </t>
  </si>
  <si>
    <t>- інші надходження в т.ч.:</t>
  </si>
  <si>
    <t>- плата за послуги</t>
  </si>
  <si>
    <t>- орендна плата</t>
  </si>
  <si>
    <t>- інші</t>
  </si>
  <si>
    <t xml:space="preserve">2. Поточні видатки </t>
  </si>
  <si>
    <t xml:space="preserve">Оплата праці </t>
  </si>
  <si>
    <t xml:space="preserve">- заробітна плата </t>
  </si>
  <si>
    <t xml:space="preserve">- нарахування на заробітну плату </t>
  </si>
  <si>
    <t xml:space="preserve">Матеріальні затрати </t>
  </si>
  <si>
    <t>- предмети, матеріали, обладнання та інвентар</t>
  </si>
  <si>
    <t>- медикаменти та перев'язувальні матеріали</t>
  </si>
  <si>
    <t>2220</t>
  </si>
  <si>
    <t>- продукти харчування</t>
  </si>
  <si>
    <t>2230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</si>
  <si>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</si>
  <si>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</si>
  <si>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</si>
  <si>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- оплата водопостачання та водовідведення</t>
  </si>
  <si>
    <t>2510</t>
  </si>
  <si>
    <t xml:space="preserve">- оплата електроенергії </t>
  </si>
  <si>
    <t>2520</t>
  </si>
  <si>
    <t>- оплата інших енергоносіїв</t>
  </si>
  <si>
    <t>2530</t>
  </si>
  <si>
    <t xml:space="preserve">Соціальне забезпечення </t>
  </si>
  <si>
    <t>2600</t>
  </si>
  <si>
    <t>- виплата пенсій і допомоги</t>
  </si>
  <si>
    <t>2610</t>
  </si>
  <si>
    <t>- інші виплати населенню</t>
  </si>
  <si>
    <t>2620</t>
  </si>
  <si>
    <t xml:space="preserve">Інші поточні видатки </t>
  </si>
  <si>
    <t>2700</t>
  </si>
  <si>
    <t xml:space="preserve">Поточні видатки , в т.ч. адміністративні видатки </t>
  </si>
  <si>
    <t xml:space="preserve">Матеріальні завтрати </t>
  </si>
  <si>
    <t>- медикаменти та перев"язувальні матеріали</t>
  </si>
  <si>
    <t xml:space="preserve">3. Капітальні видатки </t>
  </si>
  <si>
    <t>3000</t>
  </si>
  <si>
    <t xml:space="preserve">- придбання обладнання і предметів довгострокового користування </t>
  </si>
  <si>
    <t>3100</t>
  </si>
  <si>
    <t>- капітальний ремонт інших об"єктів</t>
  </si>
  <si>
    <t>3110</t>
  </si>
  <si>
    <t>- реконструкція та реставрація інших об"єктів</t>
  </si>
  <si>
    <t>3210</t>
  </si>
  <si>
    <t xml:space="preserve">4. Інші видатки </t>
  </si>
  <si>
    <t>4000</t>
  </si>
  <si>
    <t>- дохід від реалізації необоротних активів</t>
  </si>
  <si>
    <t>4100</t>
  </si>
  <si>
    <t xml:space="preserve">- благодійні видатки </t>
  </si>
  <si>
    <t>4200</t>
  </si>
  <si>
    <t>- інші видатки</t>
  </si>
  <si>
    <t>4300</t>
  </si>
  <si>
    <t>5. Додаткова інформація</t>
  </si>
  <si>
    <t>на 1.01</t>
  </si>
  <si>
    <t>на 1.04</t>
  </si>
  <si>
    <t>на 1.07</t>
  </si>
  <si>
    <t>на 1.10</t>
  </si>
  <si>
    <t>на 31.12</t>
  </si>
  <si>
    <t>Чисельність працівників</t>
  </si>
  <si>
    <t>Податкова заборгованість</t>
  </si>
  <si>
    <t>Заборгованість перед працівниками за заробітною платою</t>
  </si>
  <si>
    <t>В.о.директора</t>
  </si>
  <si>
    <t>___________</t>
  </si>
  <si>
    <t>Петро Гинькут</t>
  </si>
  <si>
    <t>(підпис)</t>
  </si>
  <si>
    <t>(ініціали, прізвище)</t>
  </si>
  <si>
    <t>Головний бухгалтер</t>
  </si>
  <si>
    <t>Сергій НЕГРА</t>
  </si>
  <si>
    <t>М.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</si>
</sst>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04"/>
      <scheme val="minor"/>
    </font>
    <font>
      <sz val="14"/>
      <color theme="1"/>
      <name val="Aptos Narrow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4"/>
      <color indexed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/>
    <xf numFmtId="0" fontId="2" fillId="0" borderId="0" xfId="0" applyFont="1" applyAlignment="1">
      <alignment horizontal="left" indent="15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49" fontId="3" fillId="2" borderId="11" xfId="0" applyNumberFormat="1" applyFont="1" applyFill="1" applyBorder="1" applyAlignment="1">
      <alignment horizontal="center"/>
    </xf>
    <xf numFmtId="0" fontId="2" fillId="0" borderId="4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2" borderId="4" xfId="0" applyNumberFormat="1" applyFont="1" applyFill="1" applyBorder="1" applyAlignment="1">
      <alignment horizontal="center" wrapText="1"/>
    </xf>
    <xf numFmtId="164" fontId="1" fillId="0" borderId="0" xfId="0" applyNumberFormat="1" applyFont="1"/>
    <xf numFmtId="164" fontId="6" fillId="0" borderId="4" xfId="0" applyNumberFormat="1" applyFont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164" fontId="4" fillId="4" borderId="4" xfId="0" applyNumberFormat="1" applyFont="1" applyFill="1" applyBorder="1" applyAlignment="1">
      <alignment horizontal="center" wrapText="1"/>
    </xf>
    <xf numFmtId="49" fontId="4" fillId="5" borderId="4" xfId="0" applyNumberFormat="1" applyFont="1" applyFill="1" applyBorder="1" applyAlignment="1">
      <alignment wrapText="1"/>
    </xf>
    <xf numFmtId="0" fontId="7" fillId="5" borderId="4" xfId="0" applyFont="1" applyFill="1" applyBorder="1" applyAlignment="1">
      <alignment horizontal="center" wrapText="1"/>
    </xf>
    <xf numFmtId="164" fontId="4" fillId="5" borderId="4" xfId="0" applyNumberFormat="1" applyFont="1" applyFill="1" applyBorder="1" applyAlignment="1">
      <alignment horizontal="center" wrapText="1"/>
    </xf>
    <xf numFmtId="164" fontId="1" fillId="3" borderId="0" xfId="0" applyNumberFormat="1" applyFont="1" applyFill="1"/>
    <xf numFmtId="164" fontId="7" fillId="5" borderId="4" xfId="0" applyNumberFormat="1" applyFont="1" applyFill="1" applyBorder="1" applyAlignment="1">
      <alignment horizontal="center" wrapText="1"/>
    </xf>
    <xf numFmtId="49" fontId="2" fillId="0" borderId="4" xfId="0" applyNumberFormat="1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49" fontId="2" fillId="2" borderId="4" xfId="0" applyNumberFormat="1" applyFont="1" applyFill="1" applyBorder="1" applyAlignment="1">
      <alignment wrapText="1"/>
    </xf>
    <xf numFmtId="164" fontId="2" fillId="6" borderId="4" xfId="0" applyNumberFormat="1" applyFont="1" applyFill="1" applyBorder="1" applyAlignment="1">
      <alignment horizontal="center" wrapText="1"/>
    </xf>
    <xf numFmtId="164" fontId="6" fillId="6" borderId="4" xfId="0" applyNumberFormat="1" applyFont="1" applyFill="1" applyBorder="1" applyAlignment="1">
      <alignment horizontal="center" wrapText="1"/>
    </xf>
    <xf numFmtId="49" fontId="4" fillId="7" borderId="4" xfId="0" applyNumberFormat="1" applyFont="1" applyFill="1" applyBorder="1" applyAlignment="1">
      <alignment wrapText="1"/>
    </xf>
    <xf numFmtId="0" fontId="6" fillId="7" borderId="4" xfId="0" applyFont="1" applyFill="1" applyBorder="1" applyAlignment="1">
      <alignment horizontal="center" wrapText="1"/>
    </xf>
    <xf numFmtId="164" fontId="4" fillId="7" borderId="4" xfId="0" applyNumberFormat="1" applyFont="1" applyFill="1" applyBorder="1" applyAlignment="1">
      <alignment horizontal="center" wrapText="1"/>
    </xf>
    <xf numFmtId="49" fontId="4" fillId="8" borderId="4" xfId="0" applyNumberFormat="1" applyFont="1" applyFill="1" applyBorder="1" applyAlignment="1">
      <alignment horizontal="center" wrapText="1"/>
    </xf>
    <xf numFmtId="0" fontId="7" fillId="8" borderId="4" xfId="0" applyFont="1" applyFill="1" applyBorder="1" applyAlignment="1">
      <alignment horizontal="center" wrapText="1"/>
    </xf>
    <xf numFmtId="164" fontId="7" fillId="8" borderId="4" xfId="0" applyNumberFormat="1" applyFont="1" applyFill="1" applyBorder="1" applyAlignment="1">
      <alignment horizontal="center" wrapText="1"/>
    </xf>
    <xf numFmtId="49" fontId="8" fillId="9" borderId="4" xfId="0" applyNumberFormat="1" applyFont="1" applyFill="1" applyBorder="1" applyAlignment="1">
      <alignment horizontal="left" wrapText="1"/>
    </xf>
    <xf numFmtId="0" fontId="9" fillId="9" borderId="4" xfId="0" applyFont="1" applyFill="1" applyBorder="1" applyAlignment="1">
      <alignment horizontal="center" wrapText="1"/>
    </xf>
    <xf numFmtId="164" fontId="9" fillId="9" borderId="4" xfId="0" applyNumberFormat="1" applyFont="1" applyFill="1" applyBorder="1" applyAlignment="1">
      <alignment horizontal="center" wrapText="1"/>
    </xf>
    <xf numFmtId="49" fontId="8" fillId="9" borderId="4" xfId="0" applyNumberFormat="1" applyFont="1" applyFill="1" applyBorder="1" applyAlignment="1">
      <alignment wrapText="1"/>
    </xf>
    <xf numFmtId="164" fontId="8" fillId="9" borderId="4" xfId="0" applyNumberFormat="1" applyFont="1" applyFill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49" fontId="6" fillId="2" borderId="4" xfId="0" applyNumberFormat="1" applyFont="1" applyFill="1" applyBorder="1" applyAlignment="1">
      <alignment horizontal="center" wrapText="1"/>
    </xf>
    <xf numFmtId="49" fontId="9" fillId="9" borderId="4" xfId="0" applyNumberFormat="1" applyFont="1" applyFill="1" applyBorder="1" applyAlignment="1">
      <alignment horizontal="center" wrapText="1"/>
    </xf>
    <xf numFmtId="49" fontId="4" fillId="10" borderId="4" xfId="0" applyNumberFormat="1" applyFont="1" applyFill="1" applyBorder="1" applyAlignment="1">
      <alignment horizontal="center" wrapText="1"/>
    </xf>
    <xf numFmtId="0" fontId="7" fillId="10" borderId="4" xfId="0" applyFont="1" applyFill="1" applyBorder="1" applyAlignment="1">
      <alignment horizontal="center" wrapText="1"/>
    </xf>
    <xf numFmtId="164" fontId="8" fillId="10" borderId="4" xfId="0" applyNumberFormat="1" applyFont="1" applyFill="1" applyBorder="1" applyAlignment="1">
      <alignment horizontal="center" wrapText="1"/>
    </xf>
    <xf numFmtId="164" fontId="7" fillId="10" borderId="4" xfId="0" applyNumberFormat="1" applyFont="1" applyFill="1" applyBorder="1" applyAlignment="1">
      <alignment horizontal="center" wrapText="1"/>
    </xf>
    <xf numFmtId="164" fontId="8" fillId="0" borderId="4" xfId="0" applyNumberFormat="1" applyFont="1" applyBorder="1" applyAlignment="1">
      <alignment horizontal="center" wrapText="1"/>
    </xf>
    <xf numFmtId="164" fontId="2" fillId="11" borderId="4" xfId="0" applyNumberFormat="1" applyFont="1" applyFill="1" applyBorder="1" applyAlignment="1">
      <alignment horizontal="center" wrapText="1"/>
    </xf>
    <xf numFmtId="164" fontId="8" fillId="6" borderId="4" xfId="0" applyNumberFormat="1" applyFont="1" applyFill="1" applyBorder="1" applyAlignment="1">
      <alignment horizontal="center" wrapText="1"/>
    </xf>
    <xf numFmtId="49" fontId="4" fillId="12" borderId="4" xfId="0" applyNumberFormat="1" applyFont="1" applyFill="1" applyBorder="1" applyAlignment="1">
      <alignment horizontal="center" wrapText="1"/>
    </xf>
    <xf numFmtId="49" fontId="7" fillId="12" borderId="4" xfId="0" applyNumberFormat="1" applyFont="1" applyFill="1" applyBorder="1" applyAlignment="1">
      <alignment horizontal="center" wrapText="1"/>
    </xf>
    <xf numFmtId="164" fontId="7" fillId="12" borderId="4" xfId="0" applyNumberFormat="1" applyFont="1" applyFill="1" applyBorder="1" applyAlignment="1">
      <alignment horizontal="center" wrapText="1"/>
    </xf>
    <xf numFmtId="164" fontId="7" fillId="0" borderId="4" xfId="0" applyNumberFormat="1" applyFont="1" applyBorder="1" applyAlignment="1">
      <alignment horizontal="center" wrapText="1"/>
    </xf>
    <xf numFmtId="49" fontId="4" fillId="13" borderId="4" xfId="0" applyNumberFormat="1" applyFont="1" applyFill="1" applyBorder="1" applyAlignment="1">
      <alignment horizontal="center" wrapText="1"/>
    </xf>
    <xf numFmtId="49" fontId="7" fillId="13" borderId="4" xfId="0" applyNumberFormat="1" applyFont="1" applyFill="1" applyBorder="1" applyAlignment="1">
      <alignment horizontal="center" wrapText="1"/>
    </xf>
    <xf numFmtId="164" fontId="4" fillId="13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Border="1"/>
    <xf numFmtId="0" fontId="4" fillId="0" borderId="4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6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justify"/>
    </xf>
    <xf numFmtId="0" fontId="1" fillId="2" borderId="4" xfId="0" applyFont="1" applyFill="1" applyBorder="1"/>
    <xf numFmtId="0" fontId="1" fillId="0" borderId="4" xfId="0" applyFont="1" applyBorder="1"/>
    <xf numFmtId="0" fontId="2" fillId="2" borderId="0" xfId="0" applyFont="1" applyFill="1" applyAlignment="1">
      <alignment horizontal="justify"/>
    </xf>
    <xf numFmtId="0" fontId="10" fillId="0" borderId="0" xfId="0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6" fillId="0" borderId="4" xfId="0" applyNumberFormat="1" applyFont="1" applyFill="1" applyBorder="1" applyAlignment="1">
      <alignment horizontal="center" wrapText="1"/>
    </xf>
    <xf numFmtId="0" fontId="1" fillId="0" borderId="0" xfId="0" applyFont="1" applyAlignment="1"/>
    <xf numFmtId="164" fontId="1" fillId="0" borderId="0" xfId="0" applyNumberFormat="1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E66F-0D32-49D1-A732-5E94F1478005}">
  <sheetPr>
    <tabColor rgb="FFFF0000"/>
    <pageSetUpPr fitToPage="1"/>
  </sheetPr>
  <dimension ref="A1:P103"/>
  <sheetViews>
    <sheetView tabSelected="1" topLeftCell="A28" zoomScale="70" zoomScaleNormal="70" workbookViewId="0">
      <pane xSplit="2" ySplit="4" topLeftCell="C81" activePane="bottomRight" state="frozen"/>
      <selection activeCell="A28" sqref="A28"/>
      <selection pane="topRight" activeCell="C28" sqref="C28"/>
      <selection pane="bottomLeft" activeCell="A32" sqref="A32"/>
      <selection pane="bottomRight" activeCell="M35" sqref="M35"/>
    </sheetView>
  </sheetViews>
  <sheetFormatPr defaultColWidth="8.85546875" defaultRowHeight="18.75" outlineLevelCol="1" x14ac:dyDescent="0.3"/>
  <cols>
    <col min="1" max="1" width="48.42578125" style="1" customWidth="1"/>
    <col min="2" max="2" width="13.42578125" style="2" customWidth="1"/>
    <col min="3" max="3" width="18" style="2" customWidth="1"/>
    <col min="4" max="4" width="16.140625" style="1" customWidth="1"/>
    <col min="5" max="5" width="16.42578125" style="1" customWidth="1"/>
    <col min="6" max="7" width="17.7109375" style="2" customWidth="1"/>
    <col min="8" max="8" width="12.140625" style="1" customWidth="1" outlineLevel="1"/>
    <col min="9" max="9" width="12.42578125" style="1" customWidth="1" outlineLevel="1"/>
    <col min="10" max="10" width="14.7109375" style="1" customWidth="1" outlineLevel="1"/>
    <col min="11" max="11" width="11.42578125" style="1" customWidth="1" outlineLevel="1"/>
    <col min="12" max="12" width="11.42578125" style="1" bestFit="1" customWidth="1" outlineLevel="1"/>
    <col min="13" max="13" width="14.7109375" style="1" customWidth="1" outlineLevel="1"/>
    <col min="14" max="14" width="5.85546875" style="1" customWidth="1"/>
    <col min="15" max="15" width="18" style="2" customWidth="1"/>
    <col min="16" max="16" width="12.5703125" style="1" customWidth="1"/>
    <col min="17" max="17" width="13.42578125" style="1" customWidth="1"/>
    <col min="18" max="18" width="13.140625" style="1" customWidth="1"/>
    <col min="19" max="19" width="12.5703125" style="1" customWidth="1"/>
    <col min="20" max="16384" width="8.85546875" style="1"/>
  </cols>
  <sheetData>
    <row r="1" spans="1:7" x14ac:dyDescent="0.3">
      <c r="E1" s="3" t="s">
        <v>0</v>
      </c>
      <c r="F1" s="4"/>
      <c r="G1" s="4"/>
    </row>
    <row r="2" spans="1:7" x14ac:dyDescent="0.3">
      <c r="D2" s="5" t="s">
        <v>1</v>
      </c>
      <c r="E2" s="5"/>
      <c r="F2" s="5"/>
      <c r="G2" s="5"/>
    </row>
    <row r="3" spans="1:7" x14ac:dyDescent="0.3">
      <c r="D3" s="6" t="s">
        <v>2</v>
      </c>
      <c r="E3" s="6"/>
      <c r="F3" s="6"/>
      <c r="G3" s="6"/>
    </row>
    <row r="4" spans="1:7" x14ac:dyDescent="0.3">
      <c r="D4" s="6" t="s">
        <v>3</v>
      </c>
      <c r="E4" s="6"/>
      <c r="F4" s="6"/>
      <c r="G4" s="6"/>
    </row>
    <row r="5" spans="1:7" x14ac:dyDescent="0.3">
      <c r="D5" s="7"/>
      <c r="E5" s="7"/>
      <c r="F5" s="8"/>
      <c r="G5" s="8"/>
    </row>
    <row r="6" spans="1:7" x14ac:dyDescent="0.3">
      <c r="A6" s="3"/>
      <c r="D6" s="1" t="s">
        <v>4</v>
      </c>
      <c r="E6" s="3"/>
      <c r="F6" s="4"/>
      <c r="G6" s="4"/>
    </row>
    <row r="7" spans="1:7" x14ac:dyDescent="0.3">
      <c r="A7" s="3"/>
      <c r="D7" s="9" t="s">
        <v>5</v>
      </c>
      <c r="E7" s="9"/>
      <c r="F7" s="9"/>
      <c r="G7" s="9"/>
    </row>
    <row r="8" spans="1:7" x14ac:dyDescent="0.3">
      <c r="A8" s="10"/>
      <c r="D8" s="10" t="s">
        <v>6</v>
      </c>
      <c r="E8" s="10"/>
      <c r="F8" s="10"/>
      <c r="G8" s="10"/>
    </row>
    <row r="9" spans="1:7" x14ac:dyDescent="0.3">
      <c r="A9" s="10"/>
      <c r="D9" s="10" t="s">
        <v>7</v>
      </c>
      <c r="E9" s="10"/>
      <c r="F9" s="10"/>
      <c r="G9" s="10"/>
    </row>
    <row r="10" spans="1:7" x14ac:dyDescent="0.3">
      <c r="A10" s="10"/>
      <c r="D10" s="11" t="s">
        <v>8</v>
      </c>
      <c r="E10" s="12"/>
      <c r="F10" s="13"/>
      <c r="G10" s="14"/>
    </row>
    <row r="11" spans="1:7" x14ac:dyDescent="0.3">
      <c r="A11" s="10"/>
      <c r="D11" s="11" t="s">
        <v>9</v>
      </c>
      <c r="E11" s="12"/>
      <c r="F11" s="13"/>
      <c r="G11" s="15"/>
    </row>
    <row r="12" spans="1:7" x14ac:dyDescent="0.3">
      <c r="A12" s="10"/>
      <c r="D12" s="11" t="s">
        <v>10</v>
      </c>
      <c r="E12" s="12"/>
      <c r="F12" s="13"/>
      <c r="G12" s="16"/>
    </row>
    <row r="13" spans="1:7" x14ac:dyDescent="0.3">
      <c r="A13" s="10"/>
      <c r="D13" s="17"/>
      <c r="E13" s="18" t="s">
        <v>11</v>
      </c>
      <c r="F13" s="19"/>
      <c r="G13" s="14" t="s">
        <v>12</v>
      </c>
    </row>
    <row r="14" spans="1:7" x14ac:dyDescent="0.3">
      <c r="A14" s="10"/>
      <c r="D14" s="20"/>
      <c r="E14" s="21" t="s">
        <v>13</v>
      </c>
      <c r="F14" s="22"/>
      <c r="G14" s="23"/>
    </row>
    <row r="15" spans="1:7" x14ac:dyDescent="0.3">
      <c r="A15" s="24"/>
      <c r="D15" s="25"/>
      <c r="E15" s="25"/>
      <c r="F15" s="26"/>
      <c r="G15" s="27"/>
    </row>
    <row r="16" spans="1:7" x14ac:dyDescent="0.3">
      <c r="A16" s="24"/>
      <c r="D16" s="25"/>
      <c r="E16" s="25"/>
      <c r="F16" s="26"/>
      <c r="G16" s="27"/>
    </row>
    <row r="17" spans="1:16" x14ac:dyDescent="0.3">
      <c r="A17" s="28" t="s">
        <v>14</v>
      </c>
      <c r="B17" s="28"/>
      <c r="C17" s="28"/>
      <c r="D17" s="28"/>
      <c r="E17" s="28"/>
      <c r="F17" s="28"/>
      <c r="G17" s="28"/>
      <c r="O17" s="1"/>
    </row>
    <row r="18" spans="1:16" x14ac:dyDescent="0.3">
      <c r="A18" s="28" t="s">
        <v>15</v>
      </c>
      <c r="B18" s="28"/>
      <c r="C18" s="28"/>
      <c r="D18" s="28"/>
      <c r="E18" s="28"/>
      <c r="F18" s="28"/>
      <c r="G18" s="28"/>
      <c r="O18" s="1"/>
    </row>
    <row r="19" spans="1:16" x14ac:dyDescent="0.3">
      <c r="A19" s="29"/>
    </row>
    <row r="20" spans="1:16" ht="69.75" customHeight="1" x14ac:dyDescent="0.3">
      <c r="A20" s="30" t="s">
        <v>16</v>
      </c>
      <c r="B20" s="31" t="s">
        <v>17</v>
      </c>
      <c r="C20" s="32"/>
      <c r="D20" s="33"/>
      <c r="E20" s="34" t="s">
        <v>18</v>
      </c>
      <c r="F20" s="35"/>
      <c r="G20" s="36" t="s">
        <v>19</v>
      </c>
      <c r="O20" s="1"/>
    </row>
    <row r="21" spans="1:16" hidden="1" x14ac:dyDescent="0.3">
      <c r="A21" s="37"/>
      <c r="B21" s="38"/>
      <c r="C21" s="39"/>
      <c r="D21" s="40"/>
      <c r="E21" s="34" t="s">
        <v>20</v>
      </c>
      <c r="F21" s="35"/>
      <c r="G21" s="41"/>
      <c r="O21" s="39"/>
    </row>
    <row r="22" spans="1:16" x14ac:dyDescent="0.3">
      <c r="A22" s="42" t="s">
        <v>21</v>
      </c>
      <c r="B22" s="43" t="s">
        <v>22</v>
      </c>
      <c r="C22" s="44"/>
      <c r="D22" s="45"/>
      <c r="E22" s="46" t="s">
        <v>23</v>
      </c>
      <c r="F22" s="46"/>
      <c r="G22" s="47" t="s">
        <v>24</v>
      </c>
      <c r="O22" s="1"/>
    </row>
    <row r="23" spans="1:16" x14ac:dyDescent="0.3">
      <c r="A23" s="42" t="s">
        <v>25</v>
      </c>
      <c r="B23" s="48" t="s">
        <v>26</v>
      </c>
      <c r="C23" s="48"/>
      <c r="D23" s="48"/>
      <c r="E23" s="46" t="s">
        <v>27</v>
      </c>
      <c r="F23" s="46"/>
      <c r="G23" s="47"/>
      <c r="O23" s="1"/>
    </row>
    <row r="24" spans="1:16" x14ac:dyDescent="0.3">
      <c r="A24" s="42" t="s">
        <v>28</v>
      </c>
      <c r="B24" s="48" t="s">
        <v>29</v>
      </c>
      <c r="C24" s="48"/>
      <c r="D24" s="48"/>
      <c r="E24" s="46" t="s">
        <v>30</v>
      </c>
      <c r="F24" s="46"/>
      <c r="G24" s="47" t="s">
        <v>31</v>
      </c>
      <c r="O24" s="1"/>
    </row>
    <row r="25" spans="1:16" x14ac:dyDescent="0.3">
      <c r="A25" s="42" t="s">
        <v>32</v>
      </c>
      <c r="B25" s="49" t="s">
        <v>33</v>
      </c>
      <c r="C25" s="49"/>
      <c r="D25" s="49"/>
      <c r="E25" s="46" t="s">
        <v>34</v>
      </c>
      <c r="F25" s="46"/>
      <c r="G25" s="50"/>
      <c r="O25" s="1"/>
    </row>
    <row r="26" spans="1:16" x14ac:dyDescent="0.3">
      <c r="A26" s="42" t="s">
        <v>35</v>
      </c>
      <c r="B26" s="49" t="s">
        <v>36</v>
      </c>
      <c r="C26" s="49"/>
      <c r="D26" s="49"/>
      <c r="E26" s="51"/>
      <c r="F26" s="51"/>
      <c r="G26" s="52"/>
      <c r="O26" s="1"/>
    </row>
    <row r="27" spans="1:16" x14ac:dyDescent="0.3">
      <c r="A27" s="42" t="s">
        <v>37</v>
      </c>
      <c r="B27" s="53" t="s">
        <v>38</v>
      </c>
      <c r="C27" s="54"/>
      <c r="D27" s="55"/>
      <c r="E27" s="51"/>
      <c r="F27" s="51"/>
      <c r="G27" s="52"/>
      <c r="O27" s="1"/>
    </row>
    <row r="28" spans="1:16" x14ac:dyDescent="0.3">
      <c r="A28" s="3"/>
    </row>
    <row r="29" spans="1:16" x14ac:dyDescent="0.3">
      <c r="A29" s="3" t="s">
        <v>39</v>
      </c>
      <c r="O29" s="121"/>
      <c r="P29" s="121"/>
    </row>
    <row r="30" spans="1:16" ht="18.75" customHeight="1" x14ac:dyDescent="0.3">
      <c r="A30" s="56"/>
      <c r="B30" s="57" t="s">
        <v>40</v>
      </c>
      <c r="C30" s="35" t="s">
        <v>41</v>
      </c>
      <c r="D30" s="58" t="s">
        <v>42</v>
      </c>
      <c r="E30" s="58"/>
      <c r="F30" s="58"/>
      <c r="G30" s="58"/>
      <c r="O30" s="121"/>
      <c r="P30" s="121"/>
    </row>
    <row r="31" spans="1:16" ht="46.5" customHeight="1" x14ac:dyDescent="0.3">
      <c r="A31" s="56" t="s">
        <v>43</v>
      </c>
      <c r="B31" s="57"/>
      <c r="C31" s="35"/>
      <c r="D31" s="56" t="s">
        <v>44</v>
      </c>
      <c r="E31" s="56" t="s">
        <v>45</v>
      </c>
      <c r="F31" s="59" t="s">
        <v>46</v>
      </c>
      <c r="G31" s="59" t="s">
        <v>47</v>
      </c>
      <c r="O31" s="1"/>
      <c r="P31" s="121"/>
    </row>
    <row r="32" spans="1:16" x14ac:dyDescent="0.3">
      <c r="A32" s="56">
        <v>1</v>
      </c>
      <c r="B32" s="59">
        <v>2</v>
      </c>
      <c r="C32" s="59">
        <v>3</v>
      </c>
      <c r="D32" s="56">
        <v>4</v>
      </c>
      <c r="E32" s="56">
        <v>5</v>
      </c>
      <c r="F32" s="59">
        <v>6</v>
      </c>
      <c r="G32" s="59">
        <v>7</v>
      </c>
      <c r="O32" s="1"/>
      <c r="P32" s="121"/>
    </row>
    <row r="33" spans="1:16" ht="112.5" x14ac:dyDescent="0.3">
      <c r="A33" s="118" t="s">
        <v>48</v>
      </c>
      <c r="B33" s="118"/>
      <c r="C33" s="119">
        <f t="shared" ref="C33:C42" si="0">D33+E33+F33+G33</f>
        <v>34770.6</v>
      </c>
      <c r="D33" s="119">
        <v>34770.6</v>
      </c>
      <c r="E33" s="61"/>
      <c r="F33" s="62"/>
      <c r="G33" s="62"/>
      <c r="H33" s="63">
        <f>C33+F33+C34</f>
        <v>189508.5</v>
      </c>
      <c r="I33" s="1" t="s">
        <v>49</v>
      </c>
      <c r="J33" s="63">
        <f>D34+D33</f>
        <v>73565.600000000006</v>
      </c>
      <c r="K33" s="63">
        <f>E33+E34</f>
        <v>47969</v>
      </c>
      <c r="L33" s="63">
        <f>F33+F34</f>
        <v>34528.9</v>
      </c>
      <c r="M33" s="63">
        <f>G34+G33</f>
        <v>33445</v>
      </c>
      <c r="O33" s="121"/>
      <c r="P33" s="121"/>
    </row>
    <row r="34" spans="1:16" x14ac:dyDescent="0.3">
      <c r="A34" s="65" t="s">
        <v>50</v>
      </c>
      <c r="B34" s="65">
        <v>1000</v>
      </c>
      <c r="C34" s="66">
        <f t="shared" si="0"/>
        <v>154737.9</v>
      </c>
      <c r="D34" s="66">
        <f>D35+D39+D40</f>
        <v>38795</v>
      </c>
      <c r="E34" s="66">
        <f>E35+E39+E40</f>
        <v>47969</v>
      </c>
      <c r="F34" s="66">
        <f>F35+F39+F40</f>
        <v>34528.9</v>
      </c>
      <c r="G34" s="66">
        <f>G35+G40</f>
        <v>33445</v>
      </c>
      <c r="H34" s="122">
        <f>C47+C83+C87</f>
        <v>168540.7</v>
      </c>
      <c r="I34" s="1" t="s">
        <v>51</v>
      </c>
      <c r="J34" s="63">
        <f>D47+D83+D87</f>
        <v>39422.300000000003</v>
      </c>
      <c r="K34" s="63">
        <f t="shared" ref="K34:M34" si="1">E47+E83+E87</f>
        <v>37668.700000000004</v>
      </c>
      <c r="L34" s="63">
        <f t="shared" si="1"/>
        <v>56017.399999999994</v>
      </c>
      <c r="M34" s="63">
        <f t="shared" si="1"/>
        <v>35432.299999999996</v>
      </c>
      <c r="O34" s="121"/>
      <c r="P34" s="121"/>
    </row>
    <row r="35" spans="1:16" ht="56.25" x14ac:dyDescent="0.3">
      <c r="A35" s="67" t="s">
        <v>52</v>
      </c>
      <c r="B35" s="68">
        <v>1010</v>
      </c>
      <c r="C35" s="69">
        <f t="shared" si="0"/>
        <v>137733.1</v>
      </c>
      <c r="D35" s="69">
        <f>D36+D37+D38+D39</f>
        <v>32199.599999999999</v>
      </c>
      <c r="E35" s="69">
        <f>E36+E37+E38+E39</f>
        <v>39776.6</v>
      </c>
      <c r="F35" s="69">
        <f>F36+F37+F38+F39</f>
        <v>33389.5</v>
      </c>
      <c r="G35" s="69">
        <f>G36+G37+G38+G39</f>
        <v>32367.4</v>
      </c>
      <c r="H35" s="122">
        <f>H33-H34</f>
        <v>20967.799999999988</v>
      </c>
      <c r="I35" s="1" t="s">
        <v>53</v>
      </c>
      <c r="J35" s="70">
        <f>J33-J34</f>
        <v>34143.300000000003</v>
      </c>
      <c r="K35" s="70">
        <f t="shared" ref="K35:M35" si="2">K33-K34</f>
        <v>10300.299999999996</v>
      </c>
      <c r="L35" s="70">
        <f t="shared" si="2"/>
        <v>-21488.499999999993</v>
      </c>
      <c r="M35" s="70">
        <f t="shared" si="2"/>
        <v>-1987.2999999999956</v>
      </c>
      <c r="O35" s="121"/>
      <c r="P35" s="121"/>
    </row>
    <row r="36" spans="1:16" ht="37.5" x14ac:dyDescent="0.3">
      <c r="A36" s="72" t="s">
        <v>54</v>
      </c>
      <c r="B36" s="73">
        <v>1011</v>
      </c>
      <c r="C36" s="61">
        <f t="shared" si="0"/>
        <v>125683.1</v>
      </c>
      <c r="D36" s="120">
        <v>26521.5</v>
      </c>
      <c r="E36" s="120">
        <v>35513.599999999999</v>
      </c>
      <c r="F36" s="120">
        <v>31824</v>
      </c>
      <c r="G36" s="120">
        <v>31824</v>
      </c>
      <c r="O36" s="121"/>
      <c r="P36" s="121"/>
    </row>
    <row r="37" spans="1:16" x14ac:dyDescent="0.3">
      <c r="A37" s="72" t="s">
        <v>55</v>
      </c>
      <c r="B37" s="73">
        <v>1012</v>
      </c>
      <c r="C37" s="61">
        <f t="shared" si="0"/>
        <v>12050</v>
      </c>
      <c r="D37" s="120">
        <v>5678.1</v>
      </c>
      <c r="E37" s="120">
        <v>4263</v>
      </c>
      <c r="F37" s="120">
        <v>1565.5</v>
      </c>
      <c r="G37" s="120">
        <v>543.4</v>
      </c>
      <c r="O37" s="1"/>
    </row>
    <row r="38" spans="1:16" x14ac:dyDescent="0.3">
      <c r="A38" s="74" t="s">
        <v>56</v>
      </c>
      <c r="B38" s="60">
        <v>1013</v>
      </c>
      <c r="C38" s="61">
        <f t="shared" si="0"/>
        <v>0</v>
      </c>
      <c r="D38" s="61"/>
      <c r="E38" s="61"/>
      <c r="F38" s="61"/>
      <c r="G38" s="61"/>
      <c r="O38" s="1"/>
    </row>
    <row r="39" spans="1:16" x14ac:dyDescent="0.3">
      <c r="A39" s="74"/>
      <c r="B39" s="60">
        <v>1014</v>
      </c>
      <c r="C39" s="61">
        <f t="shared" si="0"/>
        <v>0</v>
      </c>
      <c r="D39" s="61"/>
      <c r="E39" s="61"/>
      <c r="F39" s="61"/>
      <c r="G39" s="61"/>
      <c r="O39" s="1"/>
    </row>
    <row r="40" spans="1:16" x14ac:dyDescent="0.3">
      <c r="A40" s="67" t="s">
        <v>57</v>
      </c>
      <c r="B40" s="68">
        <v>1020</v>
      </c>
      <c r="C40" s="71">
        <f t="shared" si="0"/>
        <v>17004.8</v>
      </c>
      <c r="D40" s="71">
        <f>D41+D42+D43</f>
        <v>6595.4</v>
      </c>
      <c r="E40" s="71">
        <f>E41+E42+E43</f>
        <v>8192.4</v>
      </c>
      <c r="F40" s="71">
        <f>F41+F42+F43</f>
        <v>1139.4000000000001</v>
      </c>
      <c r="G40" s="71">
        <f>G41+G42+G43</f>
        <v>1077.5999999999999</v>
      </c>
      <c r="O40" s="1"/>
    </row>
    <row r="41" spans="1:16" x14ac:dyDescent="0.3">
      <c r="A41" s="74" t="s">
        <v>58</v>
      </c>
      <c r="B41" s="60">
        <v>1021</v>
      </c>
      <c r="C41" s="75">
        <f t="shared" si="0"/>
        <v>2678</v>
      </c>
      <c r="D41" s="120">
        <v>849.1</v>
      </c>
      <c r="E41" s="120">
        <v>1828.9</v>
      </c>
      <c r="F41" s="120">
        <v>0</v>
      </c>
      <c r="G41" s="120">
        <v>0</v>
      </c>
      <c r="O41" s="1"/>
    </row>
    <row r="42" spans="1:16" x14ac:dyDescent="0.3">
      <c r="A42" s="72" t="s">
        <v>59</v>
      </c>
      <c r="B42" s="73">
        <v>1022</v>
      </c>
      <c r="C42" s="61">
        <f t="shared" si="0"/>
        <v>7833.7000000000007</v>
      </c>
      <c r="D42" s="120">
        <v>3188.1</v>
      </c>
      <c r="E42" s="120">
        <v>4645.6000000000004</v>
      </c>
      <c r="F42" s="120">
        <v>0</v>
      </c>
      <c r="G42" s="120">
        <v>0</v>
      </c>
      <c r="O42" s="1"/>
    </row>
    <row r="43" spans="1:16" x14ac:dyDescent="0.3">
      <c r="A43" s="77" t="s">
        <v>60</v>
      </c>
      <c r="B43" s="78">
        <v>1023</v>
      </c>
      <c r="C43" s="79">
        <f>C44+C45+C46</f>
        <v>6493.1</v>
      </c>
      <c r="D43" s="79">
        <f t="shared" ref="D43:G43" si="3">D44+D45+D46</f>
        <v>2558.1999999999998</v>
      </c>
      <c r="E43" s="79">
        <f t="shared" si="3"/>
        <v>1717.9</v>
      </c>
      <c r="F43" s="79">
        <f t="shared" si="3"/>
        <v>1139.4000000000001</v>
      </c>
      <c r="G43" s="79">
        <f t="shared" si="3"/>
        <v>1077.5999999999999</v>
      </c>
      <c r="O43" s="1"/>
    </row>
    <row r="44" spans="1:16" x14ac:dyDescent="0.3">
      <c r="A44" s="74" t="s">
        <v>61</v>
      </c>
      <c r="B44" s="73">
        <v>1024</v>
      </c>
      <c r="C44" s="61">
        <f t="shared" ref="C44:C56" si="4">D44+E44+F44+G44</f>
        <v>3664.1</v>
      </c>
      <c r="D44" s="120">
        <v>1379.5</v>
      </c>
      <c r="E44" s="120">
        <v>610.6</v>
      </c>
      <c r="F44" s="120">
        <v>837</v>
      </c>
      <c r="G44" s="120">
        <v>837</v>
      </c>
      <c r="O44" s="1"/>
    </row>
    <row r="45" spans="1:16" x14ac:dyDescent="0.3">
      <c r="A45" s="74" t="s">
        <v>62</v>
      </c>
      <c r="B45" s="73">
        <v>1025</v>
      </c>
      <c r="C45" s="61">
        <f t="shared" si="4"/>
        <v>219.2</v>
      </c>
      <c r="D45" s="120">
        <v>58.3</v>
      </c>
      <c r="E45" s="120">
        <v>50.7</v>
      </c>
      <c r="F45" s="120">
        <v>55.1</v>
      </c>
      <c r="G45" s="120">
        <v>55.1</v>
      </c>
      <c r="O45" s="1"/>
    </row>
    <row r="46" spans="1:16" x14ac:dyDescent="0.3">
      <c r="A46" s="74" t="s">
        <v>63</v>
      </c>
      <c r="B46" s="73">
        <v>1026</v>
      </c>
      <c r="C46" s="61">
        <f t="shared" si="4"/>
        <v>2609.8000000000002</v>
      </c>
      <c r="D46" s="120">
        <v>1120.3999999999999</v>
      </c>
      <c r="E46" s="120">
        <v>1056.5999999999999</v>
      </c>
      <c r="F46" s="120">
        <v>247.3</v>
      </c>
      <c r="G46" s="120">
        <v>185.5</v>
      </c>
      <c r="O46" s="1"/>
    </row>
    <row r="47" spans="1:16" x14ac:dyDescent="0.3">
      <c r="A47" s="80" t="s">
        <v>64</v>
      </c>
      <c r="B47" s="81">
        <v>2000</v>
      </c>
      <c r="C47" s="82">
        <f t="shared" si="4"/>
        <v>139348</v>
      </c>
      <c r="D47" s="82">
        <f>D48+D51+D55+D56+D57+D61+D64</f>
        <v>33078.400000000001</v>
      </c>
      <c r="E47" s="82">
        <f t="shared" ref="E47:G47" si="5">E48+E51+E55+E56+E57+E61+E64</f>
        <v>35395.700000000004</v>
      </c>
      <c r="F47" s="82">
        <f t="shared" si="5"/>
        <v>35941.599999999999</v>
      </c>
      <c r="G47" s="82">
        <f t="shared" si="5"/>
        <v>34932.299999999996</v>
      </c>
      <c r="O47" s="1"/>
    </row>
    <row r="48" spans="1:16" ht="19.5" x14ac:dyDescent="0.35">
      <c r="A48" s="83" t="s">
        <v>65</v>
      </c>
      <c r="B48" s="84">
        <v>2100</v>
      </c>
      <c r="C48" s="85">
        <f t="shared" si="4"/>
        <v>92294.8</v>
      </c>
      <c r="D48" s="85">
        <f>D49+D50</f>
        <v>18693.599999999999</v>
      </c>
      <c r="E48" s="85">
        <f t="shared" ref="E48:G48" si="6">E49+E50</f>
        <v>19500.2</v>
      </c>
      <c r="F48" s="85">
        <f t="shared" si="6"/>
        <v>27050.5</v>
      </c>
      <c r="G48" s="85">
        <f t="shared" si="6"/>
        <v>27050.5</v>
      </c>
      <c r="O48" s="1"/>
    </row>
    <row r="49" spans="1:15" x14ac:dyDescent="0.3">
      <c r="A49" s="74" t="s">
        <v>66</v>
      </c>
      <c r="B49" s="73">
        <v>2010</v>
      </c>
      <c r="C49" s="61">
        <f t="shared" si="4"/>
        <v>75760.600000000006</v>
      </c>
      <c r="D49" s="120">
        <v>15380</v>
      </c>
      <c r="E49" s="120">
        <v>16035.6</v>
      </c>
      <c r="F49" s="120">
        <v>22172.5</v>
      </c>
      <c r="G49" s="120">
        <v>22172.5</v>
      </c>
      <c r="O49" s="1"/>
    </row>
    <row r="50" spans="1:15" x14ac:dyDescent="0.3">
      <c r="A50" s="74" t="s">
        <v>67</v>
      </c>
      <c r="B50" s="73">
        <v>2020</v>
      </c>
      <c r="C50" s="61">
        <f t="shared" si="4"/>
        <v>16534.2</v>
      </c>
      <c r="D50" s="120">
        <v>3313.6</v>
      </c>
      <c r="E50" s="120">
        <v>3464.6</v>
      </c>
      <c r="F50" s="120">
        <v>4878</v>
      </c>
      <c r="G50" s="120">
        <v>4878</v>
      </c>
      <c r="O50" s="1"/>
    </row>
    <row r="51" spans="1:15" ht="19.5" x14ac:dyDescent="0.35">
      <c r="A51" s="86" t="s">
        <v>68</v>
      </c>
      <c r="B51" s="84">
        <v>2200</v>
      </c>
      <c r="C51" s="87">
        <f t="shared" si="4"/>
        <v>31804.600000000002</v>
      </c>
      <c r="D51" s="87">
        <f>D52+D53+D54</f>
        <v>8189.5</v>
      </c>
      <c r="E51" s="87">
        <f>E52+E53+E54</f>
        <v>10791.900000000001</v>
      </c>
      <c r="F51" s="87">
        <f>F52+F53+F54</f>
        <v>6411.9000000000005</v>
      </c>
      <c r="G51" s="87">
        <f>G52+G53+G54</f>
        <v>6411.3</v>
      </c>
      <c r="O51" s="1"/>
    </row>
    <row r="52" spans="1:15" ht="37.5" x14ac:dyDescent="0.3">
      <c r="A52" s="74" t="s">
        <v>69</v>
      </c>
      <c r="B52" s="73">
        <v>2210</v>
      </c>
      <c r="C52" s="61">
        <f t="shared" si="4"/>
        <v>7972.9</v>
      </c>
      <c r="D52" s="64">
        <v>2079.6999999999998</v>
      </c>
      <c r="E52" s="64">
        <v>1726.2</v>
      </c>
      <c r="F52" s="64">
        <v>2083.8000000000002</v>
      </c>
      <c r="G52" s="64">
        <v>2083.1999999999998</v>
      </c>
      <c r="O52" s="1"/>
    </row>
    <row r="53" spans="1:15" ht="37.5" x14ac:dyDescent="0.3">
      <c r="A53" s="74" t="s">
        <v>70</v>
      </c>
      <c r="B53" s="88" t="s">
        <v>71</v>
      </c>
      <c r="C53" s="61">
        <f t="shared" si="4"/>
        <v>22025.4</v>
      </c>
      <c r="D53" s="64">
        <v>5587.8</v>
      </c>
      <c r="E53" s="64">
        <v>8637.6</v>
      </c>
      <c r="F53" s="64">
        <v>3900</v>
      </c>
      <c r="G53" s="64">
        <v>3900</v>
      </c>
      <c r="O53" s="1"/>
    </row>
    <row r="54" spans="1:15" x14ac:dyDescent="0.3">
      <c r="A54" s="74" t="s">
        <v>72</v>
      </c>
      <c r="B54" s="89" t="s">
        <v>73</v>
      </c>
      <c r="C54" s="61">
        <f t="shared" si="4"/>
        <v>1806.3000000000002</v>
      </c>
      <c r="D54" s="64">
        <v>522</v>
      </c>
      <c r="E54" s="64">
        <v>428.1</v>
      </c>
      <c r="F54" s="64">
        <v>428.1</v>
      </c>
      <c r="G54" s="64">
        <v>428.1</v>
      </c>
      <c r="O54" s="1"/>
    </row>
    <row r="55" spans="1:15" ht="19.5" x14ac:dyDescent="0.35">
      <c r="A55" s="86" t="s">
        <v>74</v>
      </c>
      <c r="B55" s="84">
        <v>2300</v>
      </c>
      <c r="C55" s="87">
        <f t="shared" si="4"/>
        <v>3924.3999999999996</v>
      </c>
      <c r="D55" s="85">
        <v>764.99999999999977</v>
      </c>
      <c r="E55" s="85">
        <v>906.5</v>
      </c>
      <c r="F55" s="85">
        <v>1302.2</v>
      </c>
      <c r="G55" s="85">
        <v>950.69999999999993</v>
      </c>
      <c r="O55" s="1"/>
    </row>
    <row r="56" spans="1:15" ht="19.5" x14ac:dyDescent="0.35">
      <c r="A56" s="86" t="s">
        <v>75</v>
      </c>
      <c r="B56" s="84">
        <v>2400</v>
      </c>
      <c r="C56" s="87">
        <f t="shared" si="4"/>
        <v>99.2</v>
      </c>
      <c r="D56" s="85">
        <v>26.6</v>
      </c>
      <c r="E56" s="85">
        <v>22.3</v>
      </c>
      <c r="F56" s="85">
        <v>25.2</v>
      </c>
      <c r="G56" s="85">
        <v>25.099999999999998</v>
      </c>
      <c r="O56" s="1"/>
    </row>
    <row r="57" spans="1:15" ht="39" x14ac:dyDescent="0.35">
      <c r="A57" s="86" t="s">
        <v>76</v>
      </c>
      <c r="B57" s="84">
        <v>2500</v>
      </c>
      <c r="C57" s="87">
        <f>C58+C59+C60</f>
        <v>9600</v>
      </c>
      <c r="D57" s="87">
        <f>D58+D59+D60</f>
        <v>4907.2</v>
      </c>
      <c r="E57" s="87">
        <f>E58+E59+E60</f>
        <v>3643.6</v>
      </c>
      <c r="F57" s="87">
        <f>F58+F59+F60</f>
        <v>716</v>
      </c>
      <c r="G57" s="87">
        <f>G58+G59+G60</f>
        <v>333.2</v>
      </c>
      <c r="O57" s="1"/>
    </row>
    <row r="58" spans="1:15" ht="37.5" x14ac:dyDescent="0.3">
      <c r="A58" s="74" t="s">
        <v>77</v>
      </c>
      <c r="B58" s="89" t="s">
        <v>78</v>
      </c>
      <c r="C58" s="61">
        <f>D58+E58+F58+G58</f>
        <v>139.1</v>
      </c>
      <c r="D58" s="64">
        <v>35.200000000000003</v>
      </c>
      <c r="E58" s="64">
        <v>39</v>
      </c>
      <c r="F58" s="64">
        <v>39</v>
      </c>
      <c r="G58" s="64">
        <v>25.9</v>
      </c>
      <c r="O58" s="1"/>
    </row>
    <row r="59" spans="1:15" x14ac:dyDescent="0.3">
      <c r="A59" s="74" t="s">
        <v>79</v>
      </c>
      <c r="B59" s="89" t="s">
        <v>80</v>
      </c>
      <c r="C59" s="61">
        <f>D59+E59+F59+G59</f>
        <v>5047.3</v>
      </c>
      <c r="D59" s="64">
        <v>3004.3</v>
      </c>
      <c r="E59" s="64">
        <v>1366</v>
      </c>
      <c r="F59" s="64">
        <v>677</v>
      </c>
      <c r="G59" s="64">
        <v>0</v>
      </c>
      <c r="O59" s="1"/>
    </row>
    <row r="60" spans="1:15" x14ac:dyDescent="0.3">
      <c r="A60" s="74" t="s">
        <v>81</v>
      </c>
      <c r="B60" s="89" t="s">
        <v>82</v>
      </c>
      <c r="C60" s="61">
        <f>D60+E60+F60+G60</f>
        <v>4413.6000000000004</v>
      </c>
      <c r="D60" s="64">
        <v>1867.7</v>
      </c>
      <c r="E60" s="64">
        <v>2238.6</v>
      </c>
      <c r="F60" s="64">
        <v>0</v>
      </c>
      <c r="G60" s="64">
        <v>307.3</v>
      </c>
      <c r="O60" s="1"/>
    </row>
    <row r="61" spans="1:15" ht="19.5" x14ac:dyDescent="0.35">
      <c r="A61" s="86" t="s">
        <v>83</v>
      </c>
      <c r="B61" s="90" t="s">
        <v>84</v>
      </c>
      <c r="C61" s="87">
        <f>C62+C63</f>
        <v>1207.8</v>
      </c>
      <c r="D61" s="87">
        <f>D62+D63</f>
        <v>363.09999999999997</v>
      </c>
      <c r="E61" s="87">
        <f t="shared" ref="E61:G61" si="7">E62+E63</f>
        <v>376.4</v>
      </c>
      <c r="F61" s="87">
        <f t="shared" si="7"/>
        <v>371.3</v>
      </c>
      <c r="G61" s="87">
        <f t="shared" si="7"/>
        <v>97</v>
      </c>
      <c r="O61" s="1"/>
    </row>
    <row r="62" spans="1:15" x14ac:dyDescent="0.3">
      <c r="A62" s="74" t="s">
        <v>85</v>
      </c>
      <c r="B62" s="88" t="s">
        <v>86</v>
      </c>
      <c r="C62" s="61">
        <f>D62+E62+F62+G62</f>
        <v>207.79999999999998</v>
      </c>
      <c r="D62" s="120">
        <v>47.2</v>
      </c>
      <c r="E62" s="120">
        <v>56.9</v>
      </c>
      <c r="F62" s="120">
        <v>51.8</v>
      </c>
      <c r="G62" s="120">
        <v>51.9</v>
      </c>
      <c r="O62" s="1"/>
    </row>
    <row r="63" spans="1:15" x14ac:dyDescent="0.3">
      <c r="A63" s="74" t="s">
        <v>87</v>
      </c>
      <c r="B63" s="88" t="s">
        <v>88</v>
      </c>
      <c r="C63" s="61">
        <f>D63+E63+F63+G63</f>
        <v>1000</v>
      </c>
      <c r="D63" s="120">
        <v>315.89999999999998</v>
      </c>
      <c r="E63" s="120">
        <v>319.5</v>
      </c>
      <c r="F63" s="120">
        <v>319.5</v>
      </c>
      <c r="G63" s="120">
        <v>45.1</v>
      </c>
      <c r="O63" s="1"/>
    </row>
    <row r="64" spans="1:15" ht="19.5" x14ac:dyDescent="0.35">
      <c r="A64" s="86" t="s">
        <v>89</v>
      </c>
      <c r="B64" s="90" t="s">
        <v>90</v>
      </c>
      <c r="C64" s="87">
        <f>D64+E64+F64+G64</f>
        <v>417.2</v>
      </c>
      <c r="D64" s="85">
        <v>133.39999999999998</v>
      </c>
      <c r="E64" s="85">
        <v>154.80000000000001</v>
      </c>
      <c r="F64" s="85">
        <v>64.5</v>
      </c>
      <c r="G64" s="85">
        <v>64.5</v>
      </c>
      <c r="O64" s="1"/>
    </row>
    <row r="65" spans="1:15" ht="38.25" x14ac:dyDescent="0.35">
      <c r="A65" s="91" t="s">
        <v>91</v>
      </c>
      <c r="B65" s="92"/>
      <c r="C65" s="93">
        <f t="shared" ref="C65:C82" si="8">D65+E65+F65+G65</f>
        <v>14881.9</v>
      </c>
      <c r="D65" s="94">
        <f>D66+D69+D73+D74+D75+D79+D82</f>
        <v>3268.8999999999996</v>
      </c>
      <c r="E65" s="94">
        <f t="shared" ref="E65:G65" si="9">E66+E69+E73+E74+E75+E79+E82</f>
        <v>3333.7</v>
      </c>
      <c r="F65" s="94">
        <f t="shared" si="9"/>
        <v>4151.2000000000007</v>
      </c>
      <c r="G65" s="94">
        <f t="shared" si="9"/>
        <v>4128.1000000000004</v>
      </c>
      <c r="O65" s="1"/>
    </row>
    <row r="66" spans="1:15" ht="19.5" x14ac:dyDescent="0.35">
      <c r="A66" s="83" t="s">
        <v>65</v>
      </c>
      <c r="B66" s="84"/>
      <c r="C66" s="87">
        <f t="shared" si="8"/>
        <v>14491.000000000002</v>
      </c>
      <c r="D66" s="85">
        <f>D67+D68</f>
        <v>3132.9</v>
      </c>
      <c r="E66" s="85">
        <f t="shared" ref="E66:G66" si="10">E67+E68</f>
        <v>3242.9</v>
      </c>
      <c r="F66" s="85">
        <f t="shared" si="10"/>
        <v>4057.6000000000004</v>
      </c>
      <c r="G66" s="85">
        <f t="shared" si="10"/>
        <v>4057.6000000000004</v>
      </c>
      <c r="O66" s="1"/>
    </row>
    <row r="67" spans="1:15" ht="19.5" x14ac:dyDescent="0.35">
      <c r="A67" s="74" t="s">
        <v>66</v>
      </c>
      <c r="B67" s="73"/>
      <c r="C67" s="95">
        <f t="shared" si="8"/>
        <v>11903.6</v>
      </c>
      <c r="D67" s="120">
        <v>2579.3000000000002</v>
      </c>
      <c r="E67" s="120">
        <v>2672.5</v>
      </c>
      <c r="F67" s="120">
        <v>3325.9</v>
      </c>
      <c r="G67" s="120">
        <v>3325.9</v>
      </c>
      <c r="O67" s="1"/>
    </row>
    <row r="68" spans="1:15" ht="19.5" x14ac:dyDescent="0.35">
      <c r="A68" s="74" t="s">
        <v>67</v>
      </c>
      <c r="B68" s="73"/>
      <c r="C68" s="95">
        <f t="shared" si="8"/>
        <v>2587.4</v>
      </c>
      <c r="D68" s="120">
        <v>553.6</v>
      </c>
      <c r="E68" s="120">
        <v>570.4</v>
      </c>
      <c r="F68" s="120">
        <v>731.7</v>
      </c>
      <c r="G68" s="120">
        <v>731.7</v>
      </c>
      <c r="O68" s="1"/>
    </row>
    <row r="69" spans="1:15" ht="19.5" x14ac:dyDescent="0.35">
      <c r="A69" s="86" t="s">
        <v>92</v>
      </c>
      <c r="B69" s="84"/>
      <c r="C69" s="87">
        <f t="shared" si="8"/>
        <v>35.6</v>
      </c>
      <c r="D69" s="87">
        <f>D70+D71+D72</f>
        <v>7.6</v>
      </c>
      <c r="E69" s="87">
        <f>E70+E71+E72</f>
        <v>7.2</v>
      </c>
      <c r="F69" s="87">
        <f>F70+F71+F72</f>
        <v>10.4</v>
      </c>
      <c r="G69" s="87">
        <f>G70+G71+G72</f>
        <v>10.4</v>
      </c>
      <c r="O69" s="1"/>
    </row>
    <row r="70" spans="1:15" ht="38.25" x14ac:dyDescent="0.35">
      <c r="A70" s="74" t="s">
        <v>69</v>
      </c>
      <c r="B70" s="73"/>
      <c r="C70" s="95">
        <f t="shared" si="8"/>
        <v>35.6</v>
      </c>
      <c r="D70" s="120">
        <v>7.6</v>
      </c>
      <c r="E70" s="120">
        <v>7.2</v>
      </c>
      <c r="F70" s="120">
        <v>10.4</v>
      </c>
      <c r="G70" s="120">
        <v>10.4</v>
      </c>
      <c r="O70" s="1"/>
    </row>
    <row r="71" spans="1:15" ht="38.25" x14ac:dyDescent="0.35">
      <c r="A71" s="74" t="s">
        <v>93</v>
      </c>
      <c r="B71" s="88"/>
      <c r="C71" s="95">
        <f t="shared" si="8"/>
        <v>0</v>
      </c>
      <c r="D71" s="120">
        <v>0</v>
      </c>
      <c r="E71" s="120">
        <v>0</v>
      </c>
      <c r="F71" s="120"/>
      <c r="G71" s="120"/>
      <c r="O71" s="1"/>
    </row>
    <row r="72" spans="1:15" ht="19.5" x14ac:dyDescent="0.35">
      <c r="A72" s="74" t="s">
        <v>72</v>
      </c>
      <c r="B72" s="88"/>
      <c r="C72" s="95">
        <f t="shared" si="8"/>
        <v>0</v>
      </c>
      <c r="D72" s="120">
        <v>0</v>
      </c>
      <c r="E72" s="120">
        <v>0</v>
      </c>
      <c r="F72" s="120"/>
      <c r="G72" s="120"/>
      <c r="O72" s="1"/>
    </row>
    <row r="73" spans="1:15" ht="19.5" x14ac:dyDescent="0.35">
      <c r="A73" s="86" t="s">
        <v>74</v>
      </c>
      <c r="B73" s="84"/>
      <c r="C73" s="87">
        <f t="shared" si="8"/>
        <v>299.70000000000005</v>
      </c>
      <c r="D73" s="85">
        <v>113.10000000000001</v>
      </c>
      <c r="E73" s="85">
        <v>51.5</v>
      </c>
      <c r="F73" s="85">
        <v>78.099999999999994</v>
      </c>
      <c r="G73" s="85">
        <v>57</v>
      </c>
      <c r="O73" s="1"/>
    </row>
    <row r="74" spans="1:15" ht="19.5" x14ac:dyDescent="0.35">
      <c r="A74" s="86" t="s">
        <v>75</v>
      </c>
      <c r="B74" s="84"/>
      <c r="C74" s="87">
        <f t="shared" si="8"/>
        <v>17.8</v>
      </c>
      <c r="D74" s="85">
        <v>4.7</v>
      </c>
      <c r="E74" s="85">
        <v>12.1</v>
      </c>
      <c r="F74" s="85">
        <v>0.5</v>
      </c>
      <c r="G74" s="85">
        <v>0.5</v>
      </c>
      <c r="O74" s="1"/>
    </row>
    <row r="75" spans="1:15" ht="39" x14ac:dyDescent="0.35">
      <c r="A75" s="86" t="s">
        <v>76</v>
      </c>
      <c r="B75" s="84"/>
      <c r="C75" s="87">
        <f t="shared" si="8"/>
        <v>37.800000000000004</v>
      </c>
      <c r="D75" s="87">
        <f>D76+D77+D78</f>
        <v>10.6</v>
      </c>
      <c r="E75" s="87">
        <f>E76+E77+E78</f>
        <v>20</v>
      </c>
      <c r="F75" s="87">
        <f>F76+F77+F78</f>
        <v>4.5999999999999996</v>
      </c>
      <c r="G75" s="87">
        <f>G76+G77+G78</f>
        <v>2.6</v>
      </c>
      <c r="O75" s="1"/>
    </row>
    <row r="76" spans="1:15" ht="38.25" x14ac:dyDescent="0.35">
      <c r="A76" s="74" t="s">
        <v>77</v>
      </c>
      <c r="B76" s="88"/>
      <c r="C76" s="95">
        <f t="shared" si="8"/>
        <v>9.8000000000000007</v>
      </c>
      <c r="D76" s="120">
        <v>1.1000000000000001</v>
      </c>
      <c r="E76" s="120">
        <v>7.8</v>
      </c>
      <c r="F76" s="120">
        <v>0.5</v>
      </c>
      <c r="G76" s="120">
        <v>0.4</v>
      </c>
      <c r="O76" s="1"/>
    </row>
    <row r="77" spans="1:15" ht="19.5" x14ac:dyDescent="0.35">
      <c r="A77" s="74" t="s">
        <v>79</v>
      </c>
      <c r="B77" s="88"/>
      <c r="C77" s="95">
        <f t="shared" si="8"/>
        <v>18</v>
      </c>
      <c r="D77" s="120">
        <v>9.1999999999999993</v>
      </c>
      <c r="E77" s="120">
        <v>4.7</v>
      </c>
      <c r="F77" s="120">
        <v>4.0999999999999996</v>
      </c>
      <c r="G77" s="120">
        <v>0</v>
      </c>
      <c r="O77" s="1"/>
    </row>
    <row r="78" spans="1:15" ht="19.5" x14ac:dyDescent="0.35">
      <c r="A78" s="74" t="s">
        <v>81</v>
      </c>
      <c r="B78" s="88"/>
      <c r="C78" s="95">
        <f t="shared" si="8"/>
        <v>10</v>
      </c>
      <c r="D78" s="120">
        <v>0.3</v>
      </c>
      <c r="E78" s="120">
        <v>7.5</v>
      </c>
      <c r="F78" s="120">
        <v>0</v>
      </c>
      <c r="G78" s="120">
        <v>2.2000000000000002</v>
      </c>
      <c r="O78" s="1"/>
    </row>
    <row r="79" spans="1:15" ht="19.5" x14ac:dyDescent="0.35">
      <c r="A79" s="86" t="s">
        <v>83</v>
      </c>
      <c r="B79" s="90"/>
      <c r="C79" s="87">
        <f t="shared" si="8"/>
        <v>0</v>
      </c>
      <c r="D79" s="87">
        <f>D80+D81</f>
        <v>0</v>
      </c>
      <c r="E79" s="87">
        <f>E80+E81</f>
        <v>0</v>
      </c>
      <c r="F79" s="87">
        <f>F80+F81</f>
        <v>0</v>
      </c>
      <c r="G79" s="87">
        <f>G80+G81</f>
        <v>0</v>
      </c>
      <c r="O79" s="1"/>
    </row>
    <row r="80" spans="1:15" ht="19.5" x14ac:dyDescent="0.35">
      <c r="A80" s="74" t="s">
        <v>85</v>
      </c>
      <c r="B80" s="89"/>
      <c r="C80" s="97">
        <f t="shared" si="8"/>
        <v>0</v>
      </c>
      <c r="D80" s="96"/>
      <c r="E80" s="96"/>
      <c r="F80" s="96"/>
      <c r="G80" s="96"/>
      <c r="O80" s="1"/>
    </row>
    <row r="81" spans="1:15" ht="19.5" x14ac:dyDescent="0.35">
      <c r="A81" s="74" t="s">
        <v>87</v>
      </c>
      <c r="B81" s="89"/>
      <c r="C81" s="97">
        <f t="shared" si="8"/>
        <v>0</v>
      </c>
      <c r="D81" s="96"/>
      <c r="E81" s="96"/>
      <c r="F81" s="96"/>
      <c r="G81" s="96"/>
      <c r="O81" s="1"/>
    </row>
    <row r="82" spans="1:15" ht="19.5" x14ac:dyDescent="0.35">
      <c r="A82" s="86" t="s">
        <v>89</v>
      </c>
      <c r="B82" s="90"/>
      <c r="C82" s="87">
        <f t="shared" si="8"/>
        <v>0</v>
      </c>
      <c r="D82" s="85">
        <v>0</v>
      </c>
      <c r="E82" s="85">
        <v>0</v>
      </c>
      <c r="F82" s="87"/>
      <c r="G82" s="87"/>
      <c r="O82" s="1"/>
    </row>
    <row r="83" spans="1:15" x14ac:dyDescent="0.3">
      <c r="A83" s="98" t="s">
        <v>94</v>
      </c>
      <c r="B83" s="99" t="s">
        <v>95</v>
      </c>
      <c r="C83" s="100">
        <f>D83+E83+F83+G83</f>
        <v>29192.699999999997</v>
      </c>
      <c r="D83" s="100">
        <f t="shared" ref="D83:G83" si="11">D84+D85+D86</f>
        <v>6343.9</v>
      </c>
      <c r="E83" s="100">
        <f t="shared" si="11"/>
        <v>2273</v>
      </c>
      <c r="F83" s="100">
        <f t="shared" si="11"/>
        <v>20075.8</v>
      </c>
      <c r="G83" s="100">
        <f t="shared" si="11"/>
        <v>500</v>
      </c>
      <c r="O83" s="1"/>
    </row>
    <row r="84" spans="1:15" ht="37.5" x14ac:dyDescent="0.3">
      <c r="A84" s="74" t="s">
        <v>96</v>
      </c>
      <c r="B84" s="89" t="s">
        <v>97</v>
      </c>
      <c r="C84" s="101">
        <f t="shared" ref="C84:C86" si="12">D84+E84+F84+G84</f>
        <v>7870</v>
      </c>
      <c r="D84" s="64">
        <v>1338.2</v>
      </c>
      <c r="E84" s="64">
        <v>1356.8</v>
      </c>
      <c r="F84" s="64">
        <v>4675</v>
      </c>
      <c r="G84" s="64">
        <v>500</v>
      </c>
      <c r="O84" s="1"/>
    </row>
    <row r="85" spans="1:15" x14ac:dyDescent="0.3">
      <c r="A85" s="74" t="s">
        <v>98</v>
      </c>
      <c r="B85" s="89" t="s">
        <v>99</v>
      </c>
      <c r="C85" s="101">
        <f t="shared" si="12"/>
        <v>0</v>
      </c>
      <c r="D85" s="64"/>
      <c r="E85" s="64"/>
      <c r="F85" s="64"/>
      <c r="G85" s="64"/>
      <c r="O85" s="1"/>
    </row>
    <row r="86" spans="1:15" ht="37.5" x14ac:dyDescent="0.3">
      <c r="A86" s="74" t="s">
        <v>100</v>
      </c>
      <c r="B86" s="89" t="s">
        <v>101</v>
      </c>
      <c r="C86" s="101">
        <f t="shared" si="12"/>
        <v>21322.699999999997</v>
      </c>
      <c r="D86" s="64">
        <v>5005.7</v>
      </c>
      <c r="E86" s="64">
        <v>916.19999999999982</v>
      </c>
      <c r="F86" s="64">
        <v>15400.8</v>
      </c>
      <c r="G86" s="64">
        <v>0</v>
      </c>
      <c r="O86" s="1"/>
    </row>
    <row r="87" spans="1:15" x14ac:dyDescent="0.3">
      <c r="A87" s="102" t="s">
        <v>102</v>
      </c>
      <c r="B87" s="103" t="s">
        <v>103</v>
      </c>
      <c r="C87" s="104">
        <f>C88+C89+C90</f>
        <v>0</v>
      </c>
      <c r="D87" s="104">
        <f>D88+D89+D90</f>
        <v>0</v>
      </c>
      <c r="E87" s="104">
        <f>E88+E89+E90</f>
        <v>0</v>
      </c>
      <c r="F87" s="104">
        <f>F88+F89+F90</f>
        <v>0</v>
      </c>
      <c r="G87" s="104">
        <f>G88+G89+G90</f>
        <v>0</v>
      </c>
      <c r="O87" s="1"/>
    </row>
    <row r="88" spans="1:15" ht="37.5" x14ac:dyDescent="0.3">
      <c r="A88" s="74" t="s">
        <v>104</v>
      </c>
      <c r="B88" s="89" t="s">
        <v>105</v>
      </c>
      <c r="C88" s="75">
        <f>D88+E88+F88+G88</f>
        <v>0</v>
      </c>
      <c r="D88" s="61"/>
      <c r="E88" s="61"/>
      <c r="F88" s="75"/>
      <c r="G88" s="75"/>
      <c r="O88" s="1"/>
    </row>
    <row r="89" spans="1:15" x14ac:dyDescent="0.3">
      <c r="A89" s="74" t="s">
        <v>106</v>
      </c>
      <c r="B89" s="89" t="s">
        <v>107</v>
      </c>
      <c r="C89" s="75">
        <f>D89+E89+F89+G89</f>
        <v>0</v>
      </c>
      <c r="D89" s="61"/>
      <c r="E89" s="61"/>
      <c r="F89" s="75"/>
      <c r="G89" s="75"/>
      <c r="O89" s="1"/>
    </row>
    <row r="90" spans="1:15" x14ac:dyDescent="0.3">
      <c r="A90" s="74" t="s">
        <v>108</v>
      </c>
      <c r="B90" s="89" t="s">
        <v>109</v>
      </c>
      <c r="C90" s="75">
        <f>D90+E90+F90+G90</f>
        <v>0</v>
      </c>
      <c r="D90" s="105"/>
      <c r="E90" s="105"/>
      <c r="F90" s="105"/>
      <c r="G90" s="105"/>
      <c r="O90" s="1"/>
    </row>
    <row r="91" spans="1:15" x14ac:dyDescent="0.3">
      <c r="A91" s="106" t="s">
        <v>110</v>
      </c>
      <c r="B91" s="107">
        <v>5000</v>
      </c>
      <c r="C91" s="108" t="s">
        <v>111</v>
      </c>
      <c r="D91" s="106" t="s">
        <v>112</v>
      </c>
      <c r="E91" s="106" t="s">
        <v>113</v>
      </c>
      <c r="F91" s="108" t="s">
        <v>114</v>
      </c>
      <c r="G91" s="108" t="s">
        <v>115</v>
      </c>
      <c r="O91" s="1"/>
    </row>
    <row r="92" spans="1:15" x14ac:dyDescent="0.3">
      <c r="A92" s="109" t="s">
        <v>116</v>
      </c>
      <c r="B92" s="60">
        <v>5100</v>
      </c>
      <c r="C92" s="118">
        <v>352.25</v>
      </c>
      <c r="D92" s="118">
        <v>354</v>
      </c>
      <c r="E92" s="118">
        <v>365.5</v>
      </c>
      <c r="F92" s="110"/>
      <c r="G92" s="110"/>
      <c r="O92" s="1"/>
    </row>
    <row r="93" spans="1:15" x14ac:dyDescent="0.3">
      <c r="A93" s="109" t="s">
        <v>117</v>
      </c>
      <c r="B93" s="60">
        <v>5200</v>
      </c>
      <c r="C93" s="76">
        <v>0</v>
      </c>
      <c r="D93" s="76">
        <v>0</v>
      </c>
      <c r="E93" s="76">
        <v>0</v>
      </c>
      <c r="F93" s="76">
        <v>0</v>
      </c>
      <c r="G93" s="76">
        <v>0</v>
      </c>
      <c r="O93" s="1"/>
    </row>
    <row r="94" spans="1:15" ht="37.5" x14ac:dyDescent="0.3">
      <c r="A94" s="109" t="s">
        <v>118</v>
      </c>
      <c r="B94" s="60">
        <v>5300</v>
      </c>
      <c r="C94" s="76">
        <v>0</v>
      </c>
      <c r="D94" s="76">
        <v>0</v>
      </c>
      <c r="E94" s="76">
        <v>0</v>
      </c>
      <c r="F94" s="76">
        <v>0</v>
      </c>
      <c r="G94" s="76">
        <v>0</v>
      </c>
      <c r="O94" s="1"/>
    </row>
    <row r="95" spans="1:15" x14ac:dyDescent="0.3">
      <c r="A95" s="111"/>
      <c r="B95" s="112"/>
      <c r="C95" s="112"/>
      <c r="D95" s="105"/>
      <c r="E95" s="113"/>
      <c r="F95" s="112"/>
      <c r="G95" s="112"/>
      <c r="O95" s="1"/>
    </row>
    <row r="96" spans="1:15" ht="37.5" x14ac:dyDescent="0.3">
      <c r="A96" s="10" t="s">
        <v>119</v>
      </c>
      <c r="B96" s="114" t="s">
        <v>120</v>
      </c>
      <c r="C96" s="4"/>
      <c r="D96" s="3"/>
      <c r="E96" s="115" t="s">
        <v>121</v>
      </c>
      <c r="F96" s="4"/>
      <c r="O96" s="1"/>
    </row>
    <row r="97" spans="1:15" x14ac:dyDescent="0.3">
      <c r="A97" s="10"/>
      <c r="B97" s="114" t="s">
        <v>122</v>
      </c>
      <c r="C97" s="4"/>
      <c r="D97" s="3"/>
      <c r="E97" s="3" t="s">
        <v>123</v>
      </c>
      <c r="F97" s="4"/>
      <c r="O97" s="4"/>
    </row>
    <row r="98" spans="1:15" x14ac:dyDescent="0.3">
      <c r="A98" s="10"/>
      <c r="B98" s="114"/>
      <c r="C98" s="4"/>
      <c r="D98" s="3"/>
      <c r="E98" s="3"/>
      <c r="F98" s="4"/>
      <c r="O98" s="4"/>
    </row>
    <row r="99" spans="1:15" ht="37.5" x14ac:dyDescent="0.3">
      <c r="A99" s="116" t="s">
        <v>124</v>
      </c>
      <c r="B99" s="114" t="s">
        <v>120</v>
      </c>
      <c r="C99" s="4"/>
      <c r="D99" s="3"/>
      <c r="E99" s="3" t="s">
        <v>125</v>
      </c>
      <c r="F99" s="4"/>
      <c r="O99" s="4"/>
    </row>
    <row r="100" spans="1:15" x14ac:dyDescent="0.3">
      <c r="A100" s="116"/>
      <c r="B100" s="114" t="s">
        <v>122</v>
      </c>
      <c r="C100" s="4"/>
      <c r="D100" s="3"/>
      <c r="E100" s="3" t="s">
        <v>123</v>
      </c>
      <c r="F100" s="4"/>
      <c r="O100" s="4"/>
    </row>
    <row r="101" spans="1:15" x14ac:dyDescent="0.3">
      <c r="A101" s="116"/>
      <c r="B101" s="4"/>
      <c r="C101" s="4"/>
      <c r="D101" s="3"/>
      <c r="E101" s="3"/>
      <c r="F101" s="114"/>
      <c r="O101" s="4"/>
    </row>
    <row r="102" spans="1:15" x14ac:dyDescent="0.3">
      <c r="A102" s="117" t="s">
        <v>126</v>
      </c>
    </row>
    <row r="103" spans="1:15" x14ac:dyDescent="0.3">
      <c r="A103" s="117"/>
    </row>
  </sheetData>
  <mergeCells count="29">
    <mergeCell ref="B30:B31"/>
    <mergeCell ref="C30:C31"/>
    <mergeCell ref="D30:G30"/>
    <mergeCell ref="B25:D25"/>
    <mergeCell ref="E25:F25"/>
    <mergeCell ref="B26:D26"/>
    <mergeCell ref="E26:F26"/>
    <mergeCell ref="B27:D27"/>
    <mergeCell ref="E27:F27"/>
    <mergeCell ref="B22:D22"/>
    <mergeCell ref="E22:F22"/>
    <mergeCell ref="B23:D23"/>
    <mergeCell ref="E23:F23"/>
    <mergeCell ref="B24:D24"/>
    <mergeCell ref="E24:F24"/>
    <mergeCell ref="D12:F12"/>
    <mergeCell ref="A17:G17"/>
    <mergeCell ref="A18:G18"/>
    <mergeCell ref="A20:A21"/>
    <mergeCell ref="B20:D20"/>
    <mergeCell ref="E20:F20"/>
    <mergeCell ref="G20:G21"/>
    <mergeCell ref="E21:F21"/>
    <mergeCell ref="D2:G2"/>
    <mergeCell ref="D3:G3"/>
    <mergeCell ref="D4:G4"/>
    <mergeCell ref="D7:G7"/>
    <mergeCell ref="D10:F10"/>
    <mergeCell ref="D11:F11"/>
  </mergeCells>
  <pageMargins left="0.70866141732283472" right="0.39370078740157483" top="0.39370078740157483" bottom="0.39370078740157483" header="0.31496062992125984" footer="0.31496062992125984"/>
  <pageSetup paperSize="9" scale="62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План 2025 Рік Затв</vt:lpstr>
      <vt:lpstr>'План 2025 Рік Затв'!Область_друку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Новоукраїнська міська лікарня</dc:creator>
  <cp:lastModifiedBy>Новоукраїнська міська лікарня</cp:lastModifiedBy>
  <dcterms:created xsi:type="dcterms:W3CDTF">2025-07-28T06:41:08Z</dcterms:created>
  <dcterms:modified xsi:type="dcterms:W3CDTF">2025-07-28T06:45:49Z</dcterms:modified>
</cp:coreProperties>
</file>