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3040" windowHeight="9375"/>
  </bookViews>
  <sheets>
    <sheet name="д1_10" sheetId="1" r:id="rId1"/>
    <sheet name="д2_11" sheetId="2" r:id="rId2"/>
    <sheet name="д3_15" sheetId="3" r:id="rId3"/>
    <sheet name="д4_20,22" sheetId="4" r:id="rId4"/>
    <sheet name="д5_31" sheetId="5" r:id="rId5"/>
    <sheet name="д6_баланс" sheetId="6" r:id="rId6"/>
  </sheets>
  <externalReferences>
    <externalReference r:id="rId7"/>
    <externalReference r:id="rId8"/>
    <externalReference r:id="rId9"/>
    <externalReference r:id="rId10"/>
  </externalReferences>
  <definedNames>
    <definedName name="inma">[1]pr!$E$14:$E$21</definedName>
    <definedName name="ki">[1]pr!$E$28:$E$31</definedName>
    <definedName name="na">[1]pr!$E$22:$E$27</definedName>
    <definedName name="oz">[1]pr!$E$5:$E$13</definedName>
    <definedName name="Zapasi">[1]pr!$E$34:$E$61</definedName>
    <definedName name="_xlnm.Print_Area" localSheetId="0">д1_10!$A$1:$I$532</definedName>
    <definedName name="_xlnm.Print_Area" localSheetId="1">д2_11!$A$1:$I$42</definedName>
    <definedName name="_xlnm.Print_Area" localSheetId="2">д3_15!$A$1:$F$33</definedName>
    <definedName name="_xlnm.Print_Area" localSheetId="3">'д4_20,22'!$A$1:$F$41</definedName>
    <definedName name="_xlnm.Print_Area" localSheetId="4">д5_31!$A$1:$E$38</definedName>
  </definedNames>
  <calcPr calcId="145621"/>
</workbook>
</file>

<file path=xl/calcChain.xml><?xml version="1.0" encoding="utf-8"?>
<calcChain xmlns="http://schemas.openxmlformats.org/spreadsheetml/2006/main">
  <c r="I470" i="1" l="1"/>
  <c r="G470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53" i="1"/>
  <c r="H470" i="1" s="1"/>
  <c r="B11" i="6"/>
  <c r="D11" i="6"/>
  <c r="E11" i="6"/>
  <c r="F11" i="6"/>
  <c r="F79" i="6" s="1"/>
  <c r="G80" i="6" s="1"/>
  <c r="B12" i="6"/>
  <c r="D12" i="6"/>
  <c r="E12" i="6"/>
  <c r="F12" i="6"/>
  <c r="B13" i="6"/>
  <c r="D13" i="6"/>
  <c r="E13" i="6"/>
  <c r="F13" i="6"/>
  <c r="B14" i="6"/>
  <c r="D14" i="6"/>
  <c r="E14" i="6"/>
  <c r="F14" i="6"/>
  <c r="B15" i="6"/>
  <c r="D15" i="6"/>
  <c r="E15" i="6"/>
  <c r="F15" i="6"/>
  <c r="B16" i="6"/>
  <c r="D16" i="6"/>
  <c r="E16" i="6"/>
  <c r="F16" i="6"/>
  <c r="B17" i="6"/>
  <c r="D17" i="6"/>
  <c r="E17" i="6"/>
  <c r="F17" i="6"/>
  <c r="D19" i="6"/>
  <c r="E19" i="6"/>
  <c r="D20" i="6"/>
  <c r="E20" i="6"/>
  <c r="E79" i="6" s="1"/>
  <c r="B21" i="6"/>
  <c r="D21" i="6"/>
  <c r="E21" i="6"/>
  <c r="F21" i="6"/>
  <c r="B22" i="6"/>
  <c r="D22" i="6"/>
  <c r="E22" i="6"/>
  <c r="F22" i="6"/>
  <c r="B23" i="6"/>
  <c r="D23" i="6"/>
  <c r="E23" i="6"/>
  <c r="F23" i="6"/>
  <c r="B24" i="6"/>
  <c r="D24" i="6"/>
  <c r="E24" i="6"/>
  <c r="F24" i="6"/>
  <c r="B25" i="6"/>
  <c r="D25" i="6"/>
  <c r="E25" i="6"/>
  <c r="F25" i="6"/>
  <c r="B26" i="6"/>
  <c r="D26" i="6"/>
  <c r="E26" i="6"/>
  <c r="F26" i="6"/>
  <c r="B27" i="6"/>
  <c r="D27" i="6"/>
  <c r="E27" i="6"/>
  <c r="F27" i="6"/>
  <c r="D28" i="6"/>
  <c r="E28" i="6"/>
  <c r="D29" i="6"/>
  <c r="E29" i="6"/>
  <c r="D30" i="6"/>
  <c r="E30" i="6"/>
  <c r="D31" i="6"/>
  <c r="E31" i="6"/>
  <c r="D32" i="6"/>
  <c r="E32" i="6"/>
  <c r="B33" i="6"/>
  <c r="D33" i="6"/>
  <c r="D79" i="6" s="1"/>
  <c r="E80" i="6" s="1"/>
  <c r="E33" i="6"/>
  <c r="F33" i="6"/>
  <c r="B34" i="6"/>
  <c r="D34" i="6"/>
  <c r="E34" i="6"/>
  <c r="F34" i="6"/>
  <c r="B35" i="6"/>
  <c r="D35" i="6"/>
  <c r="E35" i="6"/>
  <c r="F35" i="6"/>
  <c r="B36" i="6"/>
  <c r="C36" i="6"/>
  <c r="D36" i="6"/>
  <c r="E36" i="6"/>
  <c r="F36" i="6"/>
  <c r="G36" i="6"/>
  <c r="B37" i="6"/>
  <c r="C37" i="6"/>
  <c r="D37" i="6"/>
  <c r="E37" i="6"/>
  <c r="F37" i="6"/>
  <c r="G37" i="6"/>
  <c r="B38" i="6"/>
  <c r="C38" i="6"/>
  <c r="D38" i="6"/>
  <c r="E38" i="6"/>
  <c r="F38" i="6"/>
  <c r="G38" i="6"/>
  <c r="B39" i="6"/>
  <c r="C39" i="6"/>
  <c r="D39" i="6"/>
  <c r="E39" i="6"/>
  <c r="F39" i="6"/>
  <c r="G39" i="6"/>
  <c r="B40" i="6"/>
  <c r="C40" i="6"/>
  <c r="D40" i="6"/>
  <c r="E40" i="6"/>
  <c r="F40" i="6"/>
  <c r="G40" i="6"/>
  <c r="C41" i="6"/>
  <c r="D41" i="6"/>
  <c r="E41" i="6"/>
  <c r="G41" i="6"/>
  <c r="C42" i="6"/>
  <c r="D42" i="6"/>
  <c r="E42" i="6"/>
  <c r="G42" i="6"/>
  <c r="C43" i="6"/>
  <c r="D43" i="6"/>
  <c r="E43" i="6"/>
  <c r="G43" i="6"/>
  <c r="C44" i="6"/>
  <c r="D44" i="6"/>
  <c r="E44" i="6"/>
  <c r="G44" i="6"/>
  <c r="B45" i="6"/>
  <c r="C45" i="6"/>
  <c r="D45" i="6"/>
  <c r="E45" i="6"/>
  <c r="F45" i="6"/>
  <c r="G45" i="6"/>
  <c r="B46" i="6"/>
  <c r="C46" i="6"/>
  <c r="D46" i="6"/>
  <c r="E46" i="6"/>
  <c r="F46" i="6"/>
  <c r="G46" i="6"/>
  <c r="B47" i="6"/>
  <c r="C47" i="6"/>
  <c r="D47" i="6"/>
  <c r="E47" i="6"/>
  <c r="F47" i="6"/>
  <c r="G47" i="6"/>
  <c r="B48" i="6"/>
  <c r="C48" i="6"/>
  <c r="D48" i="6"/>
  <c r="E48" i="6"/>
  <c r="F48" i="6"/>
  <c r="G48" i="6"/>
  <c r="B49" i="6"/>
  <c r="C49" i="6"/>
  <c r="D49" i="6"/>
  <c r="E49" i="6"/>
  <c r="F49" i="6"/>
  <c r="G49" i="6"/>
  <c r="B50" i="6"/>
  <c r="C50" i="6"/>
  <c r="D50" i="6"/>
  <c r="E50" i="6"/>
  <c r="F50" i="6"/>
  <c r="G50" i="6"/>
  <c r="B51" i="6"/>
  <c r="C51" i="6"/>
  <c r="D51" i="6"/>
  <c r="E51" i="6"/>
  <c r="F51" i="6"/>
  <c r="G51" i="6"/>
  <c r="B52" i="6"/>
  <c r="C52" i="6"/>
  <c r="D52" i="6"/>
  <c r="E52" i="6"/>
  <c r="F52" i="6"/>
  <c r="G52" i="6"/>
  <c r="B53" i="6"/>
  <c r="C53" i="6"/>
  <c r="D53" i="6"/>
  <c r="E53" i="6"/>
  <c r="F53" i="6"/>
  <c r="G53" i="6"/>
  <c r="B54" i="6"/>
  <c r="C54" i="6"/>
  <c r="D54" i="6"/>
  <c r="E54" i="6"/>
  <c r="F54" i="6"/>
  <c r="G54" i="6"/>
  <c r="B55" i="6"/>
  <c r="C55" i="6"/>
  <c r="D55" i="6"/>
  <c r="E55" i="6"/>
  <c r="F55" i="6"/>
  <c r="G55" i="6"/>
  <c r="B56" i="6"/>
  <c r="C56" i="6"/>
  <c r="D56" i="6"/>
  <c r="E56" i="6"/>
  <c r="F56" i="6"/>
  <c r="G56" i="6"/>
  <c r="B57" i="6"/>
  <c r="C57" i="6"/>
  <c r="D57" i="6"/>
  <c r="E57" i="6"/>
  <c r="F57" i="6"/>
  <c r="G57" i="6"/>
  <c r="D58" i="6"/>
  <c r="E58" i="6"/>
  <c r="F58" i="6"/>
  <c r="G58" i="6"/>
  <c r="B59" i="6"/>
  <c r="C59" i="6"/>
  <c r="D59" i="6"/>
  <c r="E59" i="6"/>
  <c r="F59" i="6"/>
  <c r="G59" i="6"/>
  <c r="B60" i="6"/>
  <c r="C60" i="6"/>
  <c r="D60" i="6"/>
  <c r="E60" i="6"/>
  <c r="F60" i="6"/>
  <c r="G60" i="6"/>
  <c r="D61" i="6"/>
  <c r="E61" i="6"/>
  <c r="D62" i="6"/>
  <c r="E62" i="6"/>
  <c r="D63" i="6"/>
  <c r="E63" i="6"/>
  <c r="D64" i="6"/>
  <c r="E64" i="6"/>
  <c r="D65" i="6"/>
  <c r="E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75" i="6"/>
  <c r="E75" i="6"/>
  <c r="D76" i="6"/>
  <c r="E76" i="6"/>
  <c r="D77" i="6"/>
  <c r="E77" i="6"/>
  <c r="D78" i="6"/>
  <c r="E78" i="6"/>
  <c r="B79" i="6"/>
  <c r="C80" i="6" s="1"/>
  <c r="C79" i="6"/>
  <c r="G79" i="6"/>
  <c r="F18" i="4"/>
  <c r="E13" i="5"/>
  <c r="E17" i="5" s="1"/>
  <c r="E16" i="5"/>
  <c r="D16" i="5"/>
  <c r="D13" i="5"/>
  <c r="D17" i="5" s="1"/>
  <c r="F19" i="4"/>
  <c r="F17" i="4"/>
  <c r="F20" i="4" s="1"/>
  <c r="F14" i="4"/>
  <c r="F15" i="4" s="1"/>
  <c r="F12" i="4"/>
  <c r="F13" i="4"/>
  <c r="F9" i="4"/>
  <c r="F10" i="4"/>
  <c r="F11" i="4" s="1"/>
  <c r="F16" i="4" s="1"/>
  <c r="F10" i="3"/>
  <c r="F11" i="3"/>
  <c r="F9" i="3"/>
  <c r="E13" i="3"/>
  <c r="D13" i="3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9" i="2"/>
  <c r="G23" i="2"/>
  <c r="H23" i="2"/>
  <c r="E23" i="2"/>
  <c r="F13" i="3"/>
  <c r="I23" i="2"/>
  <c r="F128" i="1"/>
  <c r="I503" i="1"/>
  <c r="I451" i="1"/>
  <c r="G451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G103" i="1"/>
  <c r="I37" i="1"/>
  <c r="G42" i="1"/>
  <c r="G14" i="1"/>
  <c r="G19" i="1"/>
  <c r="G21" i="1"/>
  <c r="G22" i="1"/>
  <c r="H22" i="1"/>
  <c r="G23" i="1"/>
  <c r="G24" i="1"/>
  <c r="G25" i="1"/>
  <c r="H25" i="1"/>
  <c r="G26" i="1"/>
  <c r="G27" i="1"/>
  <c r="G28" i="1"/>
  <c r="G29" i="1"/>
  <c r="G32" i="1" s="1"/>
  <c r="H32" i="1" s="1"/>
  <c r="G30" i="1"/>
  <c r="G34" i="1"/>
  <c r="H34" i="1"/>
  <c r="G35" i="1"/>
  <c r="H35" i="1" s="1"/>
  <c r="H37" i="1" s="1"/>
  <c r="G127" i="1"/>
  <c r="G128" i="1"/>
  <c r="G44" i="1"/>
  <c r="G53" i="1" s="1"/>
  <c r="G45" i="1"/>
  <c r="G46" i="1"/>
  <c r="G47" i="1"/>
  <c r="G48" i="1"/>
  <c r="H48" i="1" s="1"/>
  <c r="G49" i="1"/>
  <c r="H49" i="1" s="1"/>
  <c r="G50" i="1"/>
  <c r="G51" i="1"/>
  <c r="H51" i="1" s="1"/>
  <c r="G112" i="1"/>
  <c r="G114" i="1"/>
  <c r="G115" i="1"/>
  <c r="G124" i="1" s="1"/>
  <c r="G123" i="1"/>
  <c r="G117" i="1"/>
  <c r="G119" i="1"/>
  <c r="G473" i="1"/>
  <c r="G474" i="1"/>
  <c r="H474" i="1" s="1"/>
  <c r="G475" i="1"/>
  <c r="H475" i="1"/>
  <c r="G476" i="1"/>
  <c r="H476" i="1" s="1"/>
  <c r="G477" i="1"/>
  <c r="H477" i="1"/>
  <c r="G478" i="1"/>
  <c r="H478" i="1" s="1"/>
  <c r="G107" i="1"/>
  <c r="G131" i="1"/>
  <c r="G150" i="1" s="1"/>
  <c r="G132" i="1"/>
  <c r="G133" i="1"/>
  <c r="G134" i="1"/>
  <c r="G135" i="1"/>
  <c r="H135" i="1" s="1"/>
  <c r="G136" i="1"/>
  <c r="G157" i="1"/>
  <c r="G234" i="1"/>
  <c r="I299" i="1"/>
  <c r="H299" i="1" s="1"/>
  <c r="G319" i="1"/>
  <c r="G349" i="1"/>
  <c r="H446" i="1"/>
  <c r="G8" i="1"/>
  <c r="F14" i="1"/>
  <c r="F19" i="1"/>
  <c r="F32" i="1"/>
  <c r="F37" i="1"/>
  <c r="F53" i="1"/>
  <c r="F42" i="1"/>
  <c r="F112" i="1"/>
  <c r="F124" i="1" s="1"/>
  <c r="F115" i="1"/>
  <c r="F123" i="1"/>
  <c r="F119" i="1"/>
  <c r="F503" i="1"/>
  <c r="F103" i="1"/>
  <c r="F107" i="1"/>
  <c r="F130" i="1"/>
  <c r="F131" i="1"/>
  <c r="F150" i="1" s="1"/>
  <c r="F132" i="1"/>
  <c r="F133" i="1"/>
  <c r="F134" i="1"/>
  <c r="F135" i="1"/>
  <c r="F136" i="1"/>
  <c r="F157" i="1"/>
  <c r="F234" i="1"/>
  <c r="F308" i="1"/>
  <c r="F319" i="1"/>
  <c r="F349" i="1"/>
  <c r="F451" i="1"/>
  <c r="F470" i="1"/>
  <c r="F8" i="1"/>
  <c r="C12" i="1"/>
  <c r="C17" i="1"/>
  <c r="C23" i="1"/>
  <c r="C27" i="1"/>
  <c r="C30" i="1"/>
  <c r="I8" i="1"/>
  <c r="H8" i="1"/>
  <c r="H450" i="1"/>
  <c r="H449" i="1"/>
  <c r="H448" i="1"/>
  <c r="H447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I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I319" i="1"/>
  <c r="H318" i="1"/>
  <c r="H317" i="1"/>
  <c r="H316" i="1"/>
  <c r="H315" i="1"/>
  <c r="H314" i="1"/>
  <c r="H313" i="1"/>
  <c r="H312" i="1"/>
  <c r="H319" i="1" s="1"/>
  <c r="H311" i="1"/>
  <c r="H310" i="1"/>
  <c r="H307" i="1"/>
  <c r="H306" i="1"/>
  <c r="H305" i="1"/>
  <c r="H304" i="1"/>
  <c r="H303" i="1"/>
  <c r="H302" i="1"/>
  <c r="H301" i="1"/>
  <c r="H300" i="1"/>
  <c r="H298" i="1"/>
  <c r="H297" i="1"/>
  <c r="H296" i="1"/>
  <c r="H295" i="1"/>
  <c r="H294" i="1"/>
  <c r="H293" i="1"/>
  <c r="H292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I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I157" i="1"/>
  <c r="H156" i="1"/>
  <c r="H155" i="1"/>
  <c r="H154" i="1"/>
  <c r="H157" i="1" s="1"/>
  <c r="H153" i="1"/>
  <c r="H152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I136" i="1"/>
  <c r="H136" i="1" s="1"/>
  <c r="I135" i="1"/>
  <c r="I134" i="1"/>
  <c r="I133" i="1"/>
  <c r="H133" i="1" s="1"/>
  <c r="I132" i="1"/>
  <c r="H132" i="1" s="1"/>
  <c r="I131" i="1"/>
  <c r="I130" i="1"/>
  <c r="B130" i="1"/>
  <c r="I106" i="1"/>
  <c r="H106" i="1" s="1"/>
  <c r="I105" i="1"/>
  <c r="H105" i="1"/>
  <c r="H104" i="1"/>
  <c r="H107" i="1" s="1"/>
  <c r="H108" i="1" s="1"/>
  <c r="I103" i="1"/>
  <c r="I108" i="1" s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6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I119" i="1"/>
  <c r="H118" i="1"/>
  <c r="I123" i="1"/>
  <c r="I122" i="1"/>
  <c r="H122" i="1" s="1"/>
  <c r="I121" i="1"/>
  <c r="H121" i="1"/>
  <c r="I114" i="1"/>
  <c r="I115" i="1" s="1"/>
  <c r="I124" i="1" s="1"/>
  <c r="I111" i="1"/>
  <c r="I112" i="1"/>
  <c r="H112" i="1" s="1"/>
  <c r="I41" i="1"/>
  <c r="I42" i="1" s="1"/>
  <c r="I50" i="1"/>
  <c r="I48" i="1"/>
  <c r="I47" i="1"/>
  <c r="H47" i="1" s="1"/>
  <c r="I46" i="1"/>
  <c r="I45" i="1"/>
  <c r="I44" i="1"/>
  <c r="I53" i="1" s="1"/>
  <c r="I127" i="1"/>
  <c r="I128" i="1" s="1"/>
  <c r="I126" i="1"/>
  <c r="H36" i="1"/>
  <c r="B35" i="1"/>
  <c r="B34" i="1"/>
  <c r="I31" i="1"/>
  <c r="H31" i="1"/>
  <c r="I30" i="1"/>
  <c r="H30" i="1" s="1"/>
  <c r="I29" i="1"/>
  <c r="I28" i="1"/>
  <c r="I27" i="1"/>
  <c r="I26" i="1"/>
  <c r="H26" i="1" s="1"/>
  <c r="I24" i="1"/>
  <c r="I23" i="1"/>
  <c r="I21" i="1"/>
  <c r="I32" i="1" s="1"/>
  <c r="I19" i="1"/>
  <c r="H18" i="1"/>
  <c r="H17" i="1"/>
  <c r="H16" i="1"/>
  <c r="I14" i="1"/>
  <c r="I33" i="1" s="1"/>
  <c r="H13" i="1"/>
  <c r="H12" i="1"/>
  <c r="H11" i="1"/>
  <c r="H10" i="1"/>
  <c r="H451" i="1"/>
  <c r="G108" i="1"/>
  <c r="F33" i="1"/>
  <c r="F38" i="1" s="1"/>
  <c r="G503" i="1"/>
  <c r="H85" i="1"/>
  <c r="G308" i="1"/>
  <c r="H473" i="1"/>
  <c r="F108" i="1"/>
  <c r="F109" i="1"/>
  <c r="H119" i="1"/>
  <c r="H234" i="1"/>
  <c r="H19" i="1"/>
  <c r="H23" i="1"/>
  <c r="H27" i="1"/>
  <c r="H50" i="1"/>
  <c r="H134" i="1"/>
  <c r="H46" i="1"/>
  <c r="H131" i="1"/>
  <c r="H130" i="1"/>
  <c r="H126" i="1"/>
  <c r="H127" i="1"/>
  <c r="H128" i="1" s="1"/>
  <c r="H45" i="1"/>
  <c r="H123" i="1"/>
  <c r="I150" i="1"/>
  <c r="H24" i="1"/>
  <c r="H28" i="1"/>
  <c r="H349" i="1"/>
  <c r="H117" i="1"/>
  <c r="I291" i="1"/>
  <c r="I308" i="1" s="1"/>
  <c r="H111" i="1"/>
  <c r="H21" i="1"/>
  <c r="H103" i="1"/>
  <c r="I38" i="1" l="1"/>
  <c r="G109" i="1"/>
  <c r="H53" i="1"/>
  <c r="G33" i="1"/>
  <c r="I471" i="1"/>
  <c r="I504" i="1" s="1"/>
  <c r="H503" i="1"/>
  <c r="H505" i="1" s="1"/>
  <c r="H150" i="1"/>
  <c r="H471" i="1" s="1"/>
  <c r="G471" i="1"/>
  <c r="G504" i="1" s="1"/>
  <c r="I109" i="1"/>
  <c r="H114" i="1"/>
  <c r="H115" i="1"/>
  <c r="H124" i="1" s="1"/>
  <c r="H44" i="1"/>
  <c r="H29" i="1"/>
  <c r="G37" i="1"/>
  <c r="H14" i="1"/>
  <c r="H33" i="1" s="1"/>
  <c r="H38" i="1" s="1"/>
  <c r="H41" i="1"/>
  <c r="H42" i="1" s="1"/>
  <c r="H109" i="1" s="1"/>
  <c r="I107" i="1"/>
  <c r="G505" i="1" l="1"/>
  <c r="G38" i="1"/>
  <c r="I505" i="1"/>
  <c r="H504" i="1"/>
</calcChain>
</file>

<file path=xl/sharedStrings.xml><?xml version="1.0" encoding="utf-8"?>
<sst xmlns="http://schemas.openxmlformats.org/spreadsheetml/2006/main" count="1198" uniqueCount="501">
  <si>
    <t>5-ти поверхові будинки:</t>
  </si>
  <si>
    <t>пр. Шевченка, 74</t>
  </si>
  <si>
    <t>шт</t>
  </si>
  <si>
    <t>пр. Шевченка, 19</t>
  </si>
  <si>
    <t>пр. Шевченка, 16</t>
  </si>
  <si>
    <t>вул. Софії Терещенко, 20</t>
  </si>
  <si>
    <t>2-3-4-х поверхові будинки:</t>
  </si>
  <si>
    <t>вул. Олександра Кошиця, 38 б</t>
  </si>
  <si>
    <t>вул. Криницького, 41</t>
  </si>
  <si>
    <t>вул. Софії Терещенко, 17</t>
  </si>
  <si>
    <t>Одноповерхові будинки:</t>
  </si>
  <si>
    <t>Вул. Благовісна, 76</t>
  </si>
  <si>
    <t>Вул. Благовісна, 33</t>
  </si>
  <si>
    <t>Вул. Благовісна, 71</t>
  </si>
  <si>
    <t>Вул. Благовісна, 90</t>
  </si>
  <si>
    <t>Вул. Благовісна, 134а</t>
  </si>
  <si>
    <t>Вул. В'ячеслава Чорновола, 57</t>
  </si>
  <si>
    <t>Вул. Дениса Давидова, 34</t>
  </si>
  <si>
    <t>Вул. Шевченка, 31</t>
  </si>
  <si>
    <t>Вул. Івана Сошенка, 48</t>
  </si>
  <si>
    <t>Вул. Дружби, 20</t>
  </si>
  <si>
    <t xml:space="preserve">Вул. Суворова, 74    </t>
  </si>
  <si>
    <t>103/1</t>
  </si>
  <si>
    <t>Трансформаторна підстанція</t>
  </si>
  <si>
    <t>Разом:</t>
  </si>
  <si>
    <t>103/2</t>
  </si>
  <si>
    <t>Теплолічильник</t>
  </si>
  <si>
    <t>106/2</t>
  </si>
  <si>
    <t>Ел. котел</t>
  </si>
  <si>
    <t>Телефон - факс</t>
  </si>
  <si>
    <t>Компютер (Хижняк)</t>
  </si>
  <si>
    <t>Модем</t>
  </si>
  <si>
    <t>Опалювальна система</t>
  </si>
  <si>
    <t>Системний блок (Снісар)</t>
  </si>
  <si>
    <t>Комп/(ноут)lenovo idea Pad G50-30</t>
  </si>
  <si>
    <t>Ксерокс Esosys M2030dn</t>
  </si>
  <si>
    <t>Лазерний принтер (Белінська)</t>
  </si>
  <si>
    <t>104/2</t>
  </si>
  <si>
    <t>Механізми житлового фонду:</t>
  </si>
  <si>
    <t>Компресор</t>
  </si>
  <si>
    <t>104/1</t>
  </si>
  <si>
    <t>Транспортні засоби:</t>
  </si>
  <si>
    <t>Прицеп б\у</t>
  </si>
  <si>
    <t>105/1</t>
  </si>
  <si>
    <t>Трактор Т-170</t>
  </si>
  <si>
    <t xml:space="preserve"> Основні засоби /благоустрій/:</t>
  </si>
  <si>
    <t>Автомобіль ТВГ-15/вишка/9032</t>
  </si>
  <si>
    <t>105/3</t>
  </si>
  <si>
    <t>Капітальний ремонт бульдозера ДТ-75 (орендуємо в ПТМ)</t>
  </si>
  <si>
    <t>105/22</t>
  </si>
  <si>
    <t>шт.</t>
  </si>
  <si>
    <t xml:space="preserve">Автобусна зупинка № 4,  пр.Шевченка,48, (АТБ) </t>
  </si>
  <si>
    <t>05.2014.</t>
  </si>
  <si>
    <t xml:space="preserve">Автобусна зупинка № 5 (вул. імені Героїв Небесної Сотні, 21) </t>
  </si>
  <si>
    <t>10.2015.</t>
  </si>
  <si>
    <t>Автобусна зупинка № 6 (вул. М.Грушевського, 21)</t>
  </si>
  <si>
    <t>07.2016.</t>
  </si>
  <si>
    <t>Автобусна зупинка № 7 (вул.Чкалова)</t>
  </si>
  <si>
    <t>05.2017.</t>
  </si>
  <si>
    <t>Автобусна зупинка № 8 (вул.Чкалова)</t>
  </si>
  <si>
    <t>Автобусна зупинка № 9 (вул.Б.Хмельницького)</t>
  </si>
  <si>
    <t>12.2017.</t>
  </si>
  <si>
    <t>10.2018.</t>
  </si>
  <si>
    <t xml:space="preserve">Автобусна зупинка (біля МРЕВ) (вул.Б.Хмельницького,15/1) </t>
  </si>
  <si>
    <t>02.2018.</t>
  </si>
  <si>
    <t>Автобусна зупинка (перехрестя Б.Хмельницького-І.Стуса)</t>
  </si>
  <si>
    <t>04.2019.</t>
  </si>
  <si>
    <t>Лавка садова (парк"Перемоги")</t>
  </si>
  <si>
    <t>05.2019.</t>
  </si>
  <si>
    <t>Автобусна зупинка (перехБ.Хмельницького-Гулькіна)</t>
  </si>
  <si>
    <t>09.2019.</t>
  </si>
  <si>
    <t>Автобусна зупинка (х.Червона)</t>
  </si>
  <si>
    <t>Фонтан Декор "Діти" (вул.В.Чорновола,31-А)</t>
  </si>
  <si>
    <t>Альтанка в дит.парку (вул.В.Чорновола,31-А)</t>
  </si>
  <si>
    <t>Ігровий будиночок в дит.парку (вул. В.Чорновола,31-А)</t>
  </si>
  <si>
    <t>11.2019.</t>
  </si>
  <si>
    <t>Пісочниця в дит.парку (вул.В.Чорновола,31-А)</t>
  </si>
  <si>
    <t>Гойдалка в дит.парку (вул.В.Чорновола,31-А)</t>
  </si>
  <si>
    <t>Автобусна зупинка (вул.імені Героїв Євромайдану)</t>
  </si>
  <si>
    <t>03.2020.</t>
  </si>
  <si>
    <t>Автобусна зупинка (вул.Б.Хмельницького, 4)</t>
  </si>
  <si>
    <t>04.2020.</t>
  </si>
  <si>
    <t>Автобусна зупинка, (пр.Шевченка,104)</t>
  </si>
  <si>
    <t>05.2020.</t>
  </si>
  <si>
    <t>109/1</t>
  </si>
  <si>
    <t>Світлофори:</t>
  </si>
  <si>
    <t>Контролер КС-16 (вул. М.Грушевського- пр.Шевченка)</t>
  </si>
  <si>
    <t>Світлофор Т-1. №008436</t>
  </si>
  <si>
    <t>Світлофор Т-1. № 008446</t>
  </si>
  <si>
    <t>Світлофор Т-1. №9656</t>
  </si>
  <si>
    <t>Світлофор Т-1. №008434</t>
  </si>
  <si>
    <t>Світлофор Т-1. №008417</t>
  </si>
  <si>
    <t>Світлофор Т-1. №007810</t>
  </si>
  <si>
    <t>Світлофор Т-1. №9654</t>
  </si>
  <si>
    <t>Світлофор Т-1. №008519</t>
  </si>
  <si>
    <t>Світлофор П-1  №9649</t>
  </si>
  <si>
    <t>Світлофор П-1  №9544</t>
  </si>
  <si>
    <t>Світлофор П-1  №9548</t>
  </si>
  <si>
    <t>Світлофор П-1  №9534</t>
  </si>
  <si>
    <t>Світлофор П-1  №9538</t>
  </si>
  <si>
    <t>Світлофор П-1  №9537</t>
  </si>
  <si>
    <t>Світлофор П-1  №9542</t>
  </si>
  <si>
    <t>Світлофор П-1  №9536</t>
  </si>
  <si>
    <t>Світлофор Т-1.№9655 (вул.Чорновола-пр.Шевченка)</t>
  </si>
  <si>
    <t>Світлофор Т-1 №008514</t>
  </si>
  <si>
    <t>Світлофор Т-1 №008535</t>
  </si>
  <si>
    <t>Світлофор Т-1 №008403</t>
  </si>
  <si>
    <t>Світлофор Т-1 №9653</t>
  </si>
  <si>
    <t>Світлофор Т-1 №008536</t>
  </si>
  <si>
    <t>Світлофор Т-1 №008512</t>
  </si>
  <si>
    <t>Світлофор Т-1 №007818</t>
  </si>
  <si>
    <t>Світлофор П-1 №9650</t>
  </si>
  <si>
    <t>Світлофор П-1 №09539</t>
  </si>
  <si>
    <t>Світлофор П-1 №9651</t>
  </si>
  <si>
    <t>Світлофор П-1 №9652</t>
  </si>
  <si>
    <t>Світлофор П-1 №9541</t>
  </si>
  <si>
    <t>Контролер К-16 2013</t>
  </si>
  <si>
    <t>Контролер К-16 (пр.Шевченка-вул. Шевченка)</t>
  </si>
  <si>
    <t>Світлофор пішохідн. П-1</t>
  </si>
  <si>
    <t>Світлофор транспортний Т-1</t>
  </si>
  <si>
    <t>Бензопила "Штіль"</t>
  </si>
  <si>
    <t>Прес гідравлічний 160кН АСКО</t>
  </si>
  <si>
    <t>Висоторіз</t>
  </si>
  <si>
    <t>104/3</t>
  </si>
  <si>
    <t>Тротуари:</t>
  </si>
  <si>
    <r>
      <t>м</t>
    </r>
    <r>
      <rPr>
        <sz val="10"/>
        <rFont val="Arial"/>
        <family val="2"/>
        <charset val="204"/>
      </rPr>
      <t>²</t>
    </r>
  </si>
  <si>
    <t>Вул. Кримського</t>
  </si>
  <si>
    <t>Вул. Дениса Давидова</t>
  </si>
  <si>
    <t>Вул. Олександра Кошиця</t>
  </si>
  <si>
    <t>Вул. Благовісна</t>
  </si>
  <si>
    <t>Вул. Богдана Хмельницького</t>
  </si>
  <si>
    <t>Вул. Івана Сошенка</t>
  </si>
  <si>
    <t xml:space="preserve">Вул. імені Героїв Євромайдану </t>
  </si>
  <si>
    <t>Вул. Михайла Грушевського</t>
  </si>
  <si>
    <t>Вул. Софії Терещенко</t>
  </si>
  <si>
    <t>Вул. В'ячеслава Чорновола</t>
  </si>
  <si>
    <t xml:space="preserve">Вул. Шевченка </t>
  </si>
  <si>
    <t>Вул. Марії Примаченко</t>
  </si>
  <si>
    <t>Вул. Гулькіна</t>
  </si>
  <si>
    <t>Вул. Щедріна</t>
  </si>
  <si>
    <t>Вул. Дружби</t>
  </si>
  <si>
    <t>Вул. імені Героїв Небесної Сотні</t>
  </si>
  <si>
    <t>Вул. Шполянська</t>
  </si>
  <si>
    <t>Газони:</t>
  </si>
  <si>
    <t>Просп. Шевченка</t>
  </si>
  <si>
    <t>Дерева:</t>
  </si>
  <si>
    <t>Вул. імені Героїв Євромайдану</t>
  </si>
  <si>
    <t>Пров. Мельничний</t>
  </si>
  <si>
    <t>Пров. Остапа Вишні</t>
  </si>
  <si>
    <t>Вул. Рижанівська</t>
  </si>
  <si>
    <t>Вул. Козачанська</t>
  </si>
  <si>
    <t>Пров. Вокзальний</t>
  </si>
  <si>
    <t>Вул. Мічуріна</t>
  </si>
  <si>
    <t>Вул. Чехова</t>
  </si>
  <si>
    <t>вул. Богдана Хмельницького</t>
  </si>
  <si>
    <t>Вул. Василя Симоненка</t>
  </si>
  <si>
    <t>Вул. Павла Скоропадського</t>
  </si>
  <si>
    <t>Пров. Лікарняний</t>
  </si>
  <si>
    <t>Вул. Піщана</t>
  </si>
  <si>
    <t>Вул. Сосюри</t>
  </si>
  <si>
    <t>Пров. Лесі Українки</t>
  </si>
  <si>
    <t>Вул. Ігоря Сікорського</t>
  </si>
  <si>
    <t>Пров. Кримського</t>
  </si>
  <si>
    <t>Вул. Бульварна</t>
  </si>
  <si>
    <t>Вул. Шевченка</t>
  </si>
  <si>
    <t>П-кт Шевченка</t>
  </si>
  <si>
    <t>Пров. Віктора Погорілого</t>
  </si>
  <si>
    <t>Вул. Тургенева</t>
  </si>
  <si>
    <t>Вул. Чернячанська</t>
  </si>
  <si>
    <t>Вул. Червонянська</t>
  </si>
  <si>
    <t>Пров. Овражний</t>
  </si>
  <si>
    <t>Вул. Михайла Старицького</t>
  </si>
  <si>
    <t>Вул. Звенигородська</t>
  </si>
  <si>
    <t>Вул. Свободи</t>
  </si>
  <si>
    <t>Вул. Василя Стуса</t>
  </si>
  <si>
    <t>Вул. Правобережна</t>
  </si>
  <si>
    <t>Вул. В. Липинського</t>
  </si>
  <si>
    <t>Пров. Березки</t>
  </si>
  <si>
    <t>Пров. Короленка</t>
  </si>
  <si>
    <t>Пров. Гудзівський</t>
  </si>
  <si>
    <t>Пров. Ломоносова</t>
  </si>
  <si>
    <t>Пров. Трипільська</t>
  </si>
  <si>
    <t>Пров. Озірянський</t>
  </si>
  <si>
    <t>Пров. Замостянський</t>
  </si>
  <si>
    <t>Пров. Пушкіна</t>
  </si>
  <si>
    <t>Вул. Семена Гризла</t>
  </si>
  <si>
    <t>Вул. Крилова</t>
  </si>
  <si>
    <t>Вул. Некрасова</t>
  </si>
  <si>
    <t>Вул. Суворова</t>
  </si>
  <si>
    <t>Вул. Коцюбинського</t>
  </si>
  <si>
    <t>Пров. Хлипнівський</t>
  </si>
  <si>
    <t>Вул. Миру</t>
  </si>
  <si>
    <t>Пров. Кузнечний</t>
  </si>
  <si>
    <t>Вул. Червона</t>
  </si>
  <si>
    <t>Вул. Ярослава  Мудрого</t>
  </si>
  <si>
    <t>Вул. Криницького</t>
  </si>
  <si>
    <t xml:space="preserve">Вул. Гоголя </t>
  </si>
  <si>
    <t>Вул. Лівобережна</t>
  </si>
  <si>
    <t>Вул. Крута</t>
  </si>
  <si>
    <t>Вул. Олександра Довженка</t>
  </si>
  <si>
    <t>Вул. Гетьмана Сагайдачного</t>
  </si>
  <si>
    <t>Пров. Вишневий</t>
  </si>
  <si>
    <t>Вул. Сінна площа</t>
  </si>
  <si>
    <t>Дороги з твердим покриттям:</t>
  </si>
  <si>
    <t>Вул. Шмідта</t>
  </si>
  <si>
    <t xml:space="preserve">Вул. імені Героїв Небесної Сотні </t>
  </si>
  <si>
    <t>Вул. В'ячеслава Липинського</t>
  </si>
  <si>
    <t>З-д на вул. Дениса Давидова</t>
  </si>
  <si>
    <t>З-д на вул. Кримського</t>
  </si>
  <si>
    <t xml:space="preserve">З-д на вул. О. Кошиця </t>
  </si>
  <si>
    <t>Під'їзд до водозабору</t>
  </si>
  <si>
    <t>Під'їзд до кладовища Мічуріна</t>
  </si>
  <si>
    <t>Пров. Червоний</t>
  </si>
  <si>
    <t>З-зд з Грушевського на Гулькіна</t>
  </si>
  <si>
    <t>Вул. Ярослава Мудрого</t>
  </si>
  <si>
    <t>Під'їзд до нового кладовища</t>
  </si>
  <si>
    <t>Чернячанський спуск</t>
  </si>
  <si>
    <t>Вул. Гоголя</t>
  </si>
  <si>
    <t>Вул. Чкалова</t>
  </si>
  <si>
    <t>Вул. Пушкіна</t>
  </si>
  <si>
    <t xml:space="preserve">Вул. Правобережна </t>
  </si>
  <si>
    <t>Вул. Будівельників</t>
  </si>
  <si>
    <t>Вул. Хохлова</t>
  </si>
  <si>
    <t>Вул. Танкістів</t>
  </si>
  <si>
    <t>Вул. Лазарєва</t>
  </si>
  <si>
    <t>Вул. 50-річчя Перемоги (1000м)</t>
  </si>
  <si>
    <t xml:space="preserve">Вул. 600-річчя Звенигородки(600м)  </t>
  </si>
  <si>
    <t>Вул. Бандуриста Варченка (800м)</t>
  </si>
  <si>
    <t>Вул. В. Хамка (700м)</t>
  </si>
  <si>
    <t>Вул. Гетьмана Сагайдачного (700м)</t>
  </si>
  <si>
    <t>Вул. Криницького (1300м)</t>
  </si>
  <si>
    <t>Вул. Лейтенанта Жовтобрюха(600м)</t>
  </si>
  <si>
    <t>Вул. Макаренка (900м)</t>
  </si>
  <si>
    <t>Вул. Некрасова (200м)</t>
  </si>
  <si>
    <t>Вул. Тітаренка (800м)</t>
  </si>
  <si>
    <t>Вул. Освітянська (700м)</t>
  </si>
  <si>
    <t>Вул. Миколи Шмигельського(550м)</t>
  </si>
  <si>
    <t>Вул. Замкова (230м)</t>
  </si>
  <si>
    <t>Вул. Рижанівська (400м)</t>
  </si>
  <si>
    <t>Вул. Сінна площа (500м)</t>
  </si>
  <si>
    <t>Вул. Червона (600м)</t>
  </si>
  <si>
    <t>Вул. Василя Симоненка (2500м)</t>
  </si>
  <si>
    <t>Вул. Черняховського (800м)</t>
  </si>
  <si>
    <t>Вул. Ювілейна (430м)</t>
  </si>
  <si>
    <t>Вул. Березки</t>
  </si>
  <si>
    <t>Вул. Пилипа Орлика</t>
  </si>
  <si>
    <t>Мости:</t>
  </si>
  <si>
    <t>Водост. Комінтерна</t>
  </si>
  <si>
    <t>Водост. Кримського</t>
  </si>
  <si>
    <t>Труба вул. В. Чорновола</t>
  </si>
  <si>
    <t>Дороги грунтові профіліровані:</t>
  </si>
  <si>
    <t>Вул. Ломоносова</t>
  </si>
  <si>
    <t>Вул. Отамана Цвітковського</t>
  </si>
  <si>
    <t>Вул. Трипільська</t>
  </si>
  <si>
    <t>Вул. Хлипнівска</t>
  </si>
  <si>
    <t>Вул. Замостянська</t>
  </si>
  <si>
    <t>Вул. Неморожська</t>
  </si>
  <si>
    <t>Вул. Залізнична (900м)</t>
  </si>
  <si>
    <t>Вул. Замкова (500м)</t>
  </si>
  <si>
    <t>Вул. Київська (850м)</t>
  </si>
  <si>
    <t>Вул. Скеляста (350м)</t>
  </si>
  <si>
    <t>Вул. ст. Гудзівка (180м)</t>
  </si>
  <si>
    <t>Вул. Сунична (240м)</t>
  </si>
  <si>
    <t>Вул. Тиха (280м)</t>
  </si>
  <si>
    <t>Провулки</t>
  </si>
  <si>
    <t>пров.Козачанський</t>
  </si>
  <si>
    <t>м</t>
  </si>
  <si>
    <t>пров.Свободи</t>
  </si>
  <si>
    <t>пров.Сосюри</t>
  </si>
  <si>
    <t>пров.Л.Українки</t>
  </si>
  <si>
    <t>пров.Перемоги</t>
  </si>
  <si>
    <t>пров.Кримського</t>
  </si>
  <si>
    <t>пров.Островського</t>
  </si>
  <si>
    <t>пров.Чехова</t>
  </si>
  <si>
    <t>пров.Каца</t>
  </si>
  <si>
    <t>пров.Короленка</t>
  </si>
  <si>
    <t>пров.Юрія Горліс-Горького</t>
  </si>
  <si>
    <t>пров.Армії УНР</t>
  </si>
  <si>
    <t>пров.Боженка</t>
  </si>
  <si>
    <t>пров.Кавказький</t>
  </si>
  <si>
    <t>пров.Чернишевського</t>
  </si>
  <si>
    <t>пров.Грибоедова</t>
  </si>
  <si>
    <t>пров.Олени Теліги</t>
  </si>
  <si>
    <t>пров.Комінтерна</t>
  </si>
  <si>
    <t>пров.Гудзівський</t>
  </si>
  <si>
    <t>пров.Березки</t>
  </si>
  <si>
    <t>пров.Робочий</t>
  </si>
  <si>
    <t>пров.Толстого</t>
  </si>
  <si>
    <t>пров.Червоний</t>
  </si>
  <si>
    <t>пров.Звенигородський</t>
  </si>
  <si>
    <t>пров.Піщаний</t>
  </si>
  <si>
    <t>пров.Вокзальний</t>
  </si>
  <si>
    <t>пров.Вільямса</t>
  </si>
  <si>
    <t>пров.Крупської</t>
  </si>
  <si>
    <t>пров.Чайковського</t>
  </si>
  <si>
    <t>пров.Б.Хмельницького</t>
  </si>
  <si>
    <t>пров.Маяковського</t>
  </si>
  <si>
    <t>пров.Стебнянський</t>
  </si>
  <si>
    <t>пров.Мельничний</t>
  </si>
  <si>
    <t>пров.Замостянський</t>
  </si>
  <si>
    <t>пров.Очеретяний</t>
  </si>
  <si>
    <t>пров.Озірянський</t>
  </si>
  <si>
    <t>Черняховського</t>
  </si>
  <si>
    <t xml:space="preserve">пров.Крученики </t>
  </si>
  <si>
    <t>пров.Кузнечний</t>
  </si>
  <si>
    <t>пров.Левка Биковського</t>
  </si>
  <si>
    <t>пров.Олексія Стеблівського</t>
  </si>
  <si>
    <t>пров.Зарічний</t>
  </si>
  <si>
    <t>пров.Левадний</t>
  </si>
  <si>
    <t>пров.Луговий</t>
  </si>
  <si>
    <t>пров.Макаренка</t>
  </si>
  <si>
    <t>пров.Матросова</t>
  </si>
  <si>
    <t>пров. Миру</t>
  </si>
  <si>
    <t>пров.Мічуріна</t>
  </si>
  <si>
    <t>пров.Івана Крашановського</t>
  </si>
  <si>
    <t>пров.Нагірний</t>
  </si>
  <si>
    <t>пров.Новий</t>
  </si>
  <si>
    <t>пров.О.Кошевого</t>
  </si>
  <si>
    <t>пров.Овражний</t>
  </si>
  <si>
    <t>пров.Остапа Вишні</t>
  </si>
  <si>
    <t>пров.П.Мирного</t>
  </si>
  <si>
    <t>пров.Павлова</t>
  </si>
  <si>
    <t>пров.Південний</t>
  </si>
  <si>
    <t>пров.Північний</t>
  </si>
  <si>
    <t xml:space="preserve">пров.Підгорний </t>
  </si>
  <si>
    <t>пров.Поповича</t>
  </si>
  <si>
    <t>пров.Замковий</t>
  </si>
  <si>
    <t>пров.Ігоря Сікорського</t>
  </si>
  <si>
    <t>пров.Прикордонний</t>
  </si>
  <si>
    <t>пров.Пушкіна</t>
  </si>
  <si>
    <t>пров.Радоновський</t>
  </si>
  <si>
    <t>пров.Садовий</t>
  </si>
  <si>
    <t>пров.Сонячний</t>
  </si>
  <si>
    <t>пров Студентський</t>
  </si>
  <si>
    <t>пров.Михайла Чалого</t>
  </si>
  <si>
    <t>пров.Тичини</t>
  </si>
  <si>
    <t>пров.Івана Гонти</t>
  </si>
  <si>
    <t>пров.Франка</t>
  </si>
  <si>
    <t>пров.Отамана Цвітковського</t>
  </si>
  <si>
    <t>пров.Чайки</t>
  </si>
  <si>
    <t>пров.Черкаський</t>
  </si>
  <si>
    <t>пров.Шкільний</t>
  </si>
  <si>
    <t>пров.Шполянський</t>
  </si>
  <si>
    <t>пров.Івана Підкови</t>
  </si>
  <si>
    <t>пров. Петра Болбочана</t>
  </si>
  <si>
    <t>пров. Миколи Гірника</t>
  </si>
  <si>
    <t>Санаторій Радон</t>
  </si>
  <si>
    <t>Інші:</t>
  </si>
  <si>
    <t>Дендропарк</t>
  </si>
  <si>
    <t>Бульвар Шевченка</t>
  </si>
  <si>
    <t>Обеліск Танк</t>
  </si>
  <si>
    <t>Обеліск Стела</t>
  </si>
  <si>
    <t>Монумент Слави</t>
  </si>
  <si>
    <t>Пам'ятник Леніна</t>
  </si>
  <si>
    <t>Дошка Пошани</t>
  </si>
  <si>
    <t>Дитяча гірка, п-кт Шевченка,16</t>
  </si>
  <si>
    <t>Турнікети</t>
  </si>
  <si>
    <t>Пам'ятник Чорнобилю</t>
  </si>
  <si>
    <t>Земельна ділянка</t>
  </si>
  <si>
    <t>рік введ.</t>
  </si>
  <si>
    <t>105/21</t>
  </si>
  <si>
    <t>Трактор одновісний та навісне обладн.</t>
  </si>
  <si>
    <t>пров. 28-ого січня</t>
  </si>
  <si>
    <t>пров. Автобусний</t>
  </si>
  <si>
    <t>пров. Рибальський</t>
  </si>
  <si>
    <t>пров. Валерія Кравченка</t>
  </si>
  <si>
    <t>пров. Віктора Коновала</t>
  </si>
  <si>
    <t>пров. Волкова</t>
  </si>
  <si>
    <t>пров. Гагаріна</t>
  </si>
  <si>
    <t>пров. Гірський</t>
  </si>
  <si>
    <t>пров. Глінки</t>
  </si>
  <si>
    <t>пров. Дружби</t>
  </si>
  <si>
    <t>пров. Єрківський</t>
  </si>
  <si>
    <t>пров. Заводський</t>
  </si>
  <si>
    <t>пров. Зелений</t>
  </si>
  <si>
    <t>пров. Київський</t>
  </si>
  <si>
    <t>пров. Каленика Мишковича</t>
  </si>
  <si>
    <t>пров. Олександра Кониського</t>
  </si>
  <si>
    <t>пров. Комарова</t>
  </si>
  <si>
    <t>пров. Івана Огієнка</t>
  </si>
  <si>
    <t>пров. Космонавтів</t>
  </si>
  <si>
    <t>В. В. Загородній</t>
  </si>
  <si>
    <t>Голова комісії</t>
  </si>
  <si>
    <t>_______________</t>
  </si>
  <si>
    <t xml:space="preserve">Заступник голови комісії </t>
  </si>
  <si>
    <t>А. О. Танцюра</t>
  </si>
  <si>
    <t>Секретар</t>
  </si>
  <si>
    <t>Т. В. Бойко</t>
  </si>
  <si>
    <t>Члени:</t>
  </si>
  <si>
    <t>________________</t>
  </si>
  <si>
    <t>С. В. Кармазин</t>
  </si>
  <si>
    <t>О. М. Бугаєнко</t>
  </si>
  <si>
    <t>Р. В. Шевченко</t>
  </si>
  <si>
    <t>В. І. Чорновіл</t>
  </si>
  <si>
    <t>С.С. Куліков</t>
  </si>
  <si>
    <t xml:space="preserve">Додаток № 1 до передавального акта </t>
  </si>
  <si>
    <t>інв. номер</t>
  </si>
  <si>
    <t>к-ть</t>
  </si>
  <si>
    <t>Назва</t>
  </si>
  <si>
    <t>грн.</t>
  </si>
  <si>
    <t xml:space="preserve">Разом </t>
  </si>
  <si>
    <t>Разом</t>
  </si>
  <si>
    <t>Разом по субрах."Будинки та споруди"</t>
  </si>
  <si>
    <t>Разом по субрахунку "Земельні ділянки"</t>
  </si>
  <si>
    <t>Разом по субрах. "Машини та обладнання"</t>
  </si>
  <si>
    <t>Разом по субрах. "Транспортні засоби"</t>
  </si>
  <si>
    <t>Разом по субрах."Інші основні засоби"</t>
  </si>
  <si>
    <t>Разом по рах. 10 "Основні засоби"</t>
  </si>
  <si>
    <t xml:space="preserve">Додаток № 2 до передавального акта </t>
  </si>
  <si>
    <t>первісна балан. вар-ть</t>
  </si>
  <si>
    <t>залиш. балан. вар-ть</t>
  </si>
  <si>
    <t>сума накопич. зносу</t>
  </si>
  <si>
    <t>од. вим.</t>
  </si>
  <si>
    <t>ціна, грн.</t>
  </si>
  <si>
    <t>Стілець ІСО С32/С38/С11</t>
  </si>
  <si>
    <t>Монітор AOC E970SWN 18.5 "Wide,TN+film</t>
  </si>
  <si>
    <t>Мишка GEMBIRD MUS-U-004-O, чорна,міні, оптична,1000 dpi, USB</t>
  </si>
  <si>
    <t>Засіб КЗІ "SekureToken-337M"</t>
  </si>
  <si>
    <t>Дриль електричний "Дніпро-М"</t>
  </si>
  <si>
    <t>Флешка USB 16Gb</t>
  </si>
  <si>
    <t>Бензопила Goodluck Export 5200</t>
  </si>
  <si>
    <t>Крісла театральні глядацького залу (будівля кінопрокату - просп. Шевченка, 6)</t>
  </si>
  <si>
    <t>Екран (будівля кінопрокату - просп. Шевченка, 6)</t>
  </si>
  <si>
    <t>Генератор Einhell Dlue BT-PG 850/2(4151245)</t>
  </si>
  <si>
    <t>інв.номер</t>
  </si>
  <si>
    <t>Світильник настінний (будівля кінопрокату- просп. Шевченка, 6)</t>
  </si>
  <si>
    <t>Стіл двохтумбовий (будівля кінопрокату- просп. Шевченка, 6)</t>
  </si>
  <si>
    <t>Шафа книжкова (будівля кінопрокату- просп. Шевченка, 6)</t>
  </si>
  <si>
    <t>Водяний лічильник (будівля кінопрокату- просп. Шевченка, 6)</t>
  </si>
  <si>
    <t>х</t>
  </si>
  <si>
    <t xml:space="preserve">Додаток № 3 до передавального акта </t>
  </si>
  <si>
    <t>Рах. 11 "Інші необоротні матеріальні активи"</t>
  </si>
  <si>
    <t>рах. 10 "Основні засоби"</t>
  </si>
  <si>
    <t>Рах. 15 "Капітальні інвестиції"</t>
  </si>
  <si>
    <t>ціна, грн</t>
  </si>
  <si>
    <t>Насос PEDPOLO (придбаний у 2016р. за кошти міського бюджету для подачі води на міське сміттєзвалище ТПВ )</t>
  </si>
  <si>
    <t>Проектно-кошторисна документація на "Капітальний ремонт системи опалення по проспекту Шевченка,74 в м.Звенигородка Черкаської області", виготовлена у 2019р. за кошти міського бюджету</t>
  </si>
  <si>
    <t>Прес гідравлічний для ПЕТ-пляшок, придбаний у 2020р. за кошти міського бюджету</t>
  </si>
  <si>
    <t>Рах. 20 "Виробничі запаси"</t>
  </si>
  <si>
    <t>Разом по субрахунку 152 "Придбання (виготовлення) основних засобів"</t>
  </si>
  <si>
    <t>Разом по субрахунку 112 "Малоцінні необоротні матеріальні активи"</t>
  </si>
  <si>
    <t>Разом по субр."Інструменти,прилади та інвентар"</t>
  </si>
  <si>
    <t>Шланг</t>
  </si>
  <si>
    <t>Утеплювач</t>
  </si>
  <si>
    <t>Разом по субрахунку 201 "Сировина й матеріали"</t>
  </si>
  <si>
    <t>л</t>
  </si>
  <si>
    <t>Разом по субрахунку 203 "Паливо"</t>
  </si>
  <si>
    <t xml:space="preserve">Додаток № 4 до передавального акта </t>
  </si>
  <si>
    <t>Газ ПСБТ (в баку автомобіля ГАЗ 32-99, завірена копія подор. листа дод.)</t>
  </si>
  <si>
    <t>Металобрухт</t>
  </si>
  <si>
    <t>т</t>
  </si>
  <si>
    <t>Разом по субрахунку 209 "Інші матеріали"</t>
  </si>
  <si>
    <t>Разом по рахунку 20 "Виробничі запаси"</t>
  </si>
  <si>
    <t>Шприц рижачно-плужерний</t>
  </si>
  <si>
    <t>Домкрат гідравлічний</t>
  </si>
  <si>
    <t>Разом по рахунку 22 "Виробничі запаси"</t>
  </si>
  <si>
    <t xml:space="preserve">Додаток № 5 до передавального акта </t>
  </si>
  <si>
    <t>Рах. 68 "Розрахунки за іншими операціями"</t>
  </si>
  <si>
    <t>Розрахунки з населенням за послугу з управління багатоквартирними будинками</t>
  </si>
  <si>
    <t>Дебіторська</t>
  </si>
  <si>
    <t>Кредиторська</t>
  </si>
  <si>
    <t>Розрахунки з населенням за послугу з вивезення і захоронення твердих побут. відходів</t>
  </si>
  <si>
    <t>Передані у жовтні 2021р. правонаступнику КП "Добробут" Звенигородської міської ради заборгованості за послуги та паливо в баках переданого транспорту, для безперебійного процесу надання ними послуг з 1.10.2021р.</t>
  </si>
  <si>
    <t xml:space="preserve">Розрахунки з іншими покупцями та замовниками </t>
  </si>
  <si>
    <t>Паливо в баках переданого транспорту</t>
  </si>
  <si>
    <t>Сплачений судовий збір по справі зі стягнення боргів за послуги із Берсон. О. Б.</t>
  </si>
  <si>
    <t>Разом по субрахунку 682 "Розрахунки з іншими кредиторами"</t>
  </si>
  <si>
    <t>КПТМ Звенигородської міської ради</t>
  </si>
  <si>
    <t>Разом по рахунку 68</t>
  </si>
  <si>
    <t>сума, грн.</t>
  </si>
  <si>
    <t>Сумка до ноутбука</t>
  </si>
  <si>
    <t>Разом по субрахунку 683 "Внутрішньогосподарські розрахунки"</t>
  </si>
  <si>
    <t>залиш.    балан.вар-ть</t>
  </si>
  <si>
    <r>
      <t>м</t>
    </r>
    <r>
      <rPr>
        <sz val="9"/>
        <rFont val="Arial"/>
        <family val="2"/>
        <charset val="204"/>
      </rPr>
      <t>²</t>
    </r>
  </si>
  <si>
    <t>КП ВЖРЕУ ЗМР</t>
  </si>
  <si>
    <t>за січень - листопад 2021 р.</t>
  </si>
  <si>
    <t>рах.</t>
  </si>
  <si>
    <t>Сальдо на поч. року</t>
  </si>
  <si>
    <t>ОБОРОТИ</t>
  </si>
  <si>
    <t>Сальдо на кінець</t>
  </si>
  <si>
    <t>Д-т</t>
  </si>
  <si>
    <t>К-т</t>
  </si>
  <si>
    <t>разом</t>
  </si>
  <si>
    <t>контроль</t>
  </si>
  <si>
    <t>ОБОРОТНИЙ БАЛАНС</t>
  </si>
  <si>
    <t>станом на 23.11.2021р.</t>
  </si>
  <si>
    <t>С. С. Куліков</t>
  </si>
  <si>
    <t xml:space="preserve">Додаток № 6  </t>
  </si>
  <si>
    <t>до передавального акта КП ВЖРЕУ ЗМР</t>
  </si>
  <si>
    <t>Дитячий сквер, вул. В.Чорновола,31А</t>
  </si>
  <si>
    <t>Огорожа дит. сквера, вул.В.Чорновола,31А</t>
  </si>
  <si>
    <t>Качелі: вул. Кримського,2</t>
  </si>
  <si>
    <t>Огорожа міського сміттєзвалища</t>
  </si>
  <si>
    <r>
      <t>м</t>
    </r>
    <r>
      <rPr>
        <sz val="10"/>
        <rFont val="Arial Cyr"/>
        <charset val="204"/>
      </rPr>
      <t>²</t>
    </r>
  </si>
  <si>
    <t>га</t>
  </si>
  <si>
    <t>Огорожа на приб. тер.пр.Шевченка,33</t>
  </si>
  <si>
    <t>Міський сквер "Перемоги"</t>
  </si>
  <si>
    <t>Огорожа металева дит. майданчика в міському сквері "Перемоги"</t>
  </si>
  <si>
    <t>Дит. майданчик в парку "Перемоги"</t>
  </si>
  <si>
    <t>КП ВЖРЕУ ЗМР від 24.12.2021 №17-25</t>
  </si>
  <si>
    <t>від 24.12.2021 №17-25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</si>
</sst>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b/>
      <u/>
      <sz val="12"/>
      <name val="Arial Cyr"/>
      <charset val="204"/>
    </font>
    <font>
      <sz val="12"/>
      <name val="Arial Cyr"/>
      <charset val="204"/>
    </font>
    <font>
      <b/>
      <sz val="8"/>
      <name val="Arial Cyr"/>
      <charset val="204"/>
    </font>
    <font>
      <sz val="7"/>
      <name val="Arial Cyr"/>
      <charset val="204"/>
    </font>
    <font>
      <b/>
      <u/>
      <sz val="14"/>
      <name val="Arial Cyr"/>
      <charset val="204"/>
    </font>
    <font>
      <b/>
      <sz val="12"/>
      <name val="Arial Cyr"/>
      <charset val="204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2" fillId="0" borderId="0"/>
  </cellStyleXfs>
  <cellXfs count="229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1" fontId="5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2" fontId="1" fillId="0" borderId="0" xfId="0" applyNumberFormat="1" applyFont="1"/>
    <xf numFmtId="2" fontId="1" fillId="2" borderId="1" xfId="0" applyNumberFormat="1" applyFont="1" applyFill="1" applyBorder="1"/>
    <xf numFmtId="0" fontId="2" fillId="2" borderId="1" xfId="0" applyFont="1" applyFill="1" applyBorder="1"/>
    <xf numFmtId="2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2" fontId="2" fillId="0" borderId="1" xfId="0" applyNumberFormat="1" applyFont="1" applyBorder="1"/>
    <xf numFmtId="0" fontId="2" fillId="0" borderId="0" xfId="0" applyFont="1"/>
    <xf numFmtId="0" fontId="1" fillId="2" borderId="1" xfId="0" applyFont="1" applyFill="1" applyBorder="1" applyAlignment="1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2" fontId="1" fillId="2" borderId="1" xfId="0" applyNumberFormat="1" applyFont="1" applyFill="1" applyBorder="1" applyAlignment="1"/>
    <xf numFmtId="2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/>
    <xf numFmtId="0" fontId="1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2" fontId="2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/>
    <xf numFmtId="2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Fill="1" applyBorder="1"/>
    <xf numFmtId="0" fontId="7" fillId="0" borderId="1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horizontal="right" vertical="top"/>
    </xf>
    <xf numFmtId="0" fontId="1" fillId="0" borderId="1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Border="1"/>
    <xf numFmtId="0" fontId="1" fillId="0" borderId="1" xfId="0" applyNumberFormat="1" applyFont="1" applyBorder="1"/>
    <xf numFmtId="1" fontId="1" fillId="0" borderId="1" xfId="0" applyNumberFormat="1" applyFont="1" applyBorder="1"/>
    <xf numFmtId="0" fontId="1" fillId="0" borderId="2" xfId="0" applyFont="1" applyBorder="1"/>
    <xf numFmtId="0" fontId="2" fillId="0" borderId="3" xfId="0" applyFont="1" applyBorder="1" applyAlignment="1"/>
    <xf numFmtId="0" fontId="5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1" fontId="5" fillId="3" borderId="1" xfId="0" applyNumberFormat="1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/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/>
    <xf numFmtId="0" fontId="2" fillId="0" borderId="1" xfId="0" applyNumberFormat="1" applyFont="1" applyBorder="1" applyAlignment="1"/>
    <xf numFmtId="0" fontId="0" fillId="0" borderId="1" xfId="0" applyBorder="1" applyAlignment="1"/>
    <xf numFmtId="2" fontId="1" fillId="4" borderId="0" xfId="0" applyNumberFormat="1" applyFont="1" applyFill="1"/>
    <xf numFmtId="0" fontId="1" fillId="4" borderId="0" xfId="0" applyFont="1" applyFill="1"/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2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/>
    <xf numFmtId="2" fontId="5" fillId="5" borderId="1" xfId="0" applyNumberFormat="1" applyFont="1" applyFill="1" applyBorder="1"/>
    <xf numFmtId="0" fontId="1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1" fontId="5" fillId="5" borderId="1" xfId="0" applyNumberFormat="1" applyFont="1" applyFill="1" applyBorder="1" applyAlignment="1">
      <alignment vertical="center" wrapText="1"/>
    </xf>
    <xf numFmtId="2" fontId="5" fillId="5" borderId="1" xfId="0" applyNumberFormat="1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/>
    </xf>
    <xf numFmtId="2" fontId="2" fillId="5" borderId="0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center" wrapText="1"/>
    </xf>
    <xf numFmtId="1" fontId="1" fillId="0" borderId="2" xfId="0" applyNumberFormat="1" applyFont="1" applyBorder="1" applyAlignment="1">
      <alignment vertical="center" wrapText="1"/>
    </xf>
    <xf numFmtId="2" fontId="1" fillId="0" borderId="2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1" fillId="0" borderId="10" xfId="0" applyNumberFormat="1" applyFont="1" applyBorder="1" applyAlignment="1">
      <alignment horizontal="righ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1" fontId="1" fillId="0" borderId="1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1" fontId="2" fillId="3" borderId="13" xfId="0" applyNumberFormat="1" applyFont="1" applyFill="1" applyBorder="1" applyAlignment="1">
      <alignment horizontal="right" vertical="center" wrapText="1"/>
    </xf>
    <xf numFmtId="2" fontId="2" fillId="3" borderId="13" xfId="0" applyNumberFormat="1" applyFont="1" applyFill="1" applyBorder="1" applyAlignment="1">
      <alignment horizontal="right" vertical="center" wrapText="1"/>
    </xf>
    <xf numFmtId="2" fontId="2" fillId="3" borderId="14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2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 wrapText="1"/>
    </xf>
    <xf numFmtId="1" fontId="2" fillId="5" borderId="13" xfId="0" applyNumberFormat="1" applyFont="1" applyFill="1" applyBorder="1" applyAlignment="1">
      <alignment horizontal="right" vertical="center" wrapText="1"/>
    </xf>
    <xf numFmtId="2" fontId="2" fillId="5" borderId="13" xfId="0" applyNumberFormat="1" applyFont="1" applyFill="1" applyBorder="1" applyAlignment="1">
      <alignment horizontal="right" vertical="center" wrapText="1"/>
    </xf>
    <xf numFmtId="2" fontId="2" fillId="5" borderId="14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/>
    <xf numFmtId="2" fontId="1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2" fillId="6" borderId="12" xfId="0" applyFont="1" applyFill="1" applyBorder="1" applyAlignment="1">
      <alignment horizontal="center" vertical="center"/>
    </xf>
    <xf numFmtId="2" fontId="2" fillId="6" borderId="13" xfId="0" applyNumberFormat="1" applyFont="1" applyFill="1" applyBorder="1" applyAlignment="1">
      <alignment horizontal="center" vertical="center" wrapText="1"/>
    </xf>
    <xf numFmtId="2" fontId="2" fillId="6" borderId="13" xfId="0" applyNumberFormat="1" applyFont="1" applyFill="1" applyBorder="1" applyAlignment="1">
      <alignment horizontal="right" vertical="center" wrapText="1"/>
    </xf>
    <xf numFmtId="2" fontId="2" fillId="6" borderId="14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1" fontId="8" fillId="0" borderId="1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wrapText="1"/>
    </xf>
    <xf numFmtId="0" fontId="10" fillId="6" borderId="13" xfId="0" applyFont="1" applyFill="1" applyBorder="1" applyAlignment="1">
      <alignment horizontal="center" vertical="center" wrapText="1"/>
    </xf>
    <xf numFmtId="0" fontId="12" fillId="0" borderId="0" xfId="0" applyFont="1"/>
    <xf numFmtId="0" fontId="2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2" fontId="13" fillId="0" borderId="1" xfId="0" applyNumberFormat="1" applyFont="1" applyBorder="1"/>
    <xf numFmtId="0" fontId="13" fillId="0" borderId="1" xfId="0" applyFont="1" applyBorder="1"/>
    <xf numFmtId="2" fontId="13" fillId="0" borderId="1" xfId="0" applyNumberFormat="1" applyFont="1" applyBorder="1" applyAlignment="1">
      <alignment horizontal="right" vertical="center" wrapText="1"/>
    </xf>
    <xf numFmtId="2" fontId="13" fillId="3" borderId="1" xfId="0" applyNumberFormat="1" applyFont="1" applyFill="1" applyBorder="1" applyAlignment="1">
      <alignment horizontal="center" vertical="center"/>
    </xf>
    <xf numFmtId="0" fontId="13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1" fontId="13" fillId="0" borderId="1" xfId="0" applyNumberFormat="1" applyFont="1" applyBorder="1" applyAlignment="1">
      <alignment vertical="center" wrapText="1"/>
    </xf>
    <xf numFmtId="2" fontId="13" fillId="2" borderId="1" xfId="0" applyNumberFormat="1" applyFont="1" applyFill="1" applyBorder="1"/>
    <xf numFmtId="0" fontId="13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1" fontId="13" fillId="3" borderId="1" xfId="0" applyNumberFormat="1" applyFont="1" applyFill="1" applyBorder="1" applyAlignment="1">
      <alignment vertical="center" wrapText="1"/>
    </xf>
    <xf numFmtId="2" fontId="13" fillId="3" borderId="1" xfId="0" applyNumberFormat="1" applyFont="1" applyFill="1" applyBorder="1" applyAlignment="1">
      <alignment horizontal="right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vertical="center" wrapText="1"/>
    </xf>
    <xf numFmtId="1" fontId="13" fillId="5" borderId="1" xfId="0" applyNumberFormat="1" applyFont="1" applyFill="1" applyBorder="1" applyAlignment="1">
      <alignment vertical="center" wrapText="1"/>
    </xf>
    <xf numFmtId="2" fontId="13" fillId="5" borderId="1" xfId="0" applyNumberFormat="1" applyFont="1" applyFill="1" applyBorder="1" applyAlignment="1">
      <alignment horizontal="right" vertical="center" wrapText="1"/>
    </xf>
    <xf numFmtId="2" fontId="13" fillId="3" borderId="1" xfId="0" applyNumberFormat="1" applyFont="1" applyFill="1" applyBorder="1"/>
    <xf numFmtId="0" fontId="13" fillId="5" borderId="1" xfId="0" applyFont="1" applyFill="1" applyBorder="1" applyAlignment="1">
      <alignment vertical="center" wrapText="1"/>
    </xf>
    <xf numFmtId="2" fontId="13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2" fontId="15" fillId="0" borderId="1" xfId="0" applyNumberFormat="1" applyFont="1" applyBorder="1" applyAlignment="1"/>
    <xf numFmtId="2" fontId="15" fillId="0" borderId="10" xfId="0" applyNumberFormat="1" applyFont="1" applyBorder="1" applyAlignment="1"/>
    <xf numFmtId="2" fontId="0" fillId="0" borderId="0" xfId="0" applyNumberFormat="1"/>
    <xf numFmtId="0" fontId="9" fillId="0" borderId="12" xfId="0" applyFont="1" applyBorder="1" applyAlignment="1">
      <alignment horizontal="center" wrapText="1"/>
    </xf>
    <xf numFmtId="2" fontId="9" fillId="0" borderId="13" xfId="0" applyNumberFormat="1" applyFont="1" applyBorder="1"/>
    <xf numFmtId="2" fontId="9" fillId="0" borderId="14" xfId="0" applyNumberFormat="1" applyFont="1" applyBorder="1"/>
    <xf numFmtId="0" fontId="19" fillId="0" borderId="0" xfId="0" applyFont="1" applyAlignment="1">
      <alignment wrapText="1"/>
    </xf>
    <xf numFmtId="2" fontId="11" fillId="0" borderId="0" xfId="0" applyNumberFormat="1" applyFont="1"/>
    <xf numFmtId="0" fontId="11" fillId="0" borderId="0" xfId="0" applyFont="1"/>
    <xf numFmtId="0" fontId="9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8" fillId="0" borderId="0" xfId="0" applyFont="1" applyBorder="1"/>
    <xf numFmtId="0" fontId="10" fillId="0" borderId="0" xfId="0" applyFont="1" applyBorder="1"/>
    <xf numFmtId="0" fontId="17" fillId="0" borderId="0" xfId="0" applyFont="1" applyBorder="1" applyAlignment="1"/>
    <xf numFmtId="0" fontId="9" fillId="0" borderId="15" xfId="0" applyFont="1" applyBorder="1" applyAlignment="1">
      <alignment horizontal="center" vertical="center" wrapText="1"/>
    </xf>
    <xf numFmtId="2" fontId="15" fillId="0" borderId="16" xfId="0" applyNumberFormat="1" applyFont="1" applyBorder="1" applyAlignment="1"/>
    <xf numFmtId="2" fontId="15" fillId="0" borderId="17" xfId="0" applyNumberFormat="1" applyFont="1" applyBorder="1" applyAlignment="1"/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" fontId="1" fillId="0" borderId="1" xfId="0" applyNumberFormat="1" applyFont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17" fontId="1" fillId="0" borderId="1" xfId="0" applyNumberFormat="1" applyFont="1" applyBorder="1" applyAlignment="1">
      <alignment horizontal="center" wrapText="1"/>
    </xf>
    <xf numFmtId="0" fontId="2" fillId="5" borderId="1" xfId="0" applyFont="1" applyFill="1" applyBorder="1" applyAlignment="1">
      <alignment horizontal="center" vertical="center"/>
    </xf>
    <xf numFmtId="2" fontId="13" fillId="5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/>
    <xf numFmtId="0" fontId="0" fillId="0" borderId="1" xfId="0" applyBorder="1" applyAlignment="1"/>
    <xf numFmtId="0" fontId="3" fillId="0" borderId="0" xfId="0" applyFont="1" applyAlignment="1">
      <alignment horizontal="center" wrapText="1"/>
    </xf>
    <xf numFmtId="0" fontId="2" fillId="0" borderId="3" xfId="0" applyFont="1" applyBorder="1" applyAlignment="1"/>
    <xf numFmtId="0" fontId="0" fillId="0" borderId="18" xfId="0" applyBorder="1" applyAlignment="1"/>
    <xf numFmtId="0" fontId="8" fillId="0" borderId="0" xfId="0" applyFont="1" applyAlignment="1">
      <alignment horizont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9" fillId="0" borderId="26" xfId="0" applyFont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2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30;&#1085;&#1074;&#1077;&#1085;&#1090;&#1072;&#1088;&#1080;&#1079;&#1072;&#1094;&#1110;&#1103;%202021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\&#1040;&#1052;&#1054;&#1056;&#1058;&#1048;&#1047;&#1040;&#1062;&#1030;&#1071;\2018\&#1072;&#1084;&#1086;&#1088;&#1090;&#1080;&#1079;&#1072;&#1094;&#1110;&#1103;%2020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30;&#1085;&#1074;.%20&#1085;&#1072;%2001.01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80;/&#1042;&#1046;&#1056;&#1045;&#1059;/&#1056;&#1040;&#1061;&#1059;&#1053;&#1050;&#1048;/2021/&#1043;&#1086;&#1083;&#1086;&#1074;&#1085;&#1072;%20&#1082;&#1085;&#1080;&#107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"/>
      <sheetName val="pr"/>
      <sheetName val="Заполнить"/>
      <sheetName val="д1_оз"/>
      <sheetName val="д1_инма"/>
      <sheetName val="д1_нма"/>
      <sheetName val="д1_ки"/>
      <sheetName val="д2"/>
      <sheetName val="д3"/>
      <sheetName val="д4"/>
      <sheetName val="д5"/>
      <sheetName val="д6"/>
      <sheetName val="д7"/>
      <sheetName val="д8"/>
      <sheetName val="д9"/>
      <sheetName val="д10.1"/>
      <sheetName val="д10.2"/>
      <sheetName val="д11"/>
      <sheetName val="protokol"/>
      <sheetName val="kasa"/>
      <sheetName val="na-4"/>
    </sheetNames>
    <sheetDataSet>
      <sheetData sheetId="0"/>
      <sheetData sheetId="1">
        <row r="5">
          <cell r="E5" t="str">
            <v>1010 Інвестиційна нерухомість</v>
          </cell>
        </row>
        <row r="6">
          <cell r="E6" t="str">
            <v>1011 Земельні ділянки</v>
          </cell>
        </row>
        <row r="7">
          <cell r="E7" t="str">
            <v>1012 Капітальні витрати на поліпшення земель</v>
          </cell>
        </row>
        <row r="8">
          <cell r="E8" t="str">
            <v>1013 Будівлі, споруди та передавальні пристрої</v>
          </cell>
        </row>
        <row r="9">
          <cell r="E9" t="str">
            <v>1014 Машини та обладнання</v>
          </cell>
        </row>
        <row r="10">
          <cell r="E10" t="str">
            <v>1015 Транспортні засоби</v>
          </cell>
        </row>
        <row r="11">
          <cell r="E11" t="str">
            <v>1016 Інструменти, прилади, інвентар</v>
          </cell>
        </row>
        <row r="12">
          <cell r="E12" t="str">
            <v>1017 Тварини та багаторічні насадження</v>
          </cell>
        </row>
        <row r="13">
          <cell r="E13" t="str">
            <v>1018 Інші основні засоби</v>
          </cell>
        </row>
        <row r="14">
          <cell r="E14" t="str">
            <v>1111 Музейні фонди</v>
          </cell>
        </row>
        <row r="15">
          <cell r="E15" t="str">
            <v>1112 Бібліотечні фонди</v>
          </cell>
        </row>
        <row r="16">
          <cell r="E16" t="str">
            <v>1113 Малоцінні необоротні матеріальні активи</v>
          </cell>
        </row>
        <row r="17">
          <cell r="E17" t="str">
            <v>1114 Білизна, постільні речі, одяг та взуття</v>
          </cell>
        </row>
        <row r="18">
          <cell r="E18" t="str">
            <v>1115 Інвентарна тара</v>
          </cell>
        </row>
        <row r="19">
          <cell r="E19" t="str">
            <v>1116 Необоротні матеріальні активи спеціального призначення</v>
          </cell>
        </row>
        <row r="20">
          <cell r="E20" t="str">
            <v>1117 Природні ресурси</v>
          </cell>
        </row>
        <row r="21">
          <cell r="E21" t="str">
            <v>1118 Інші необоротні матеріальні активи</v>
          </cell>
        </row>
        <row r="22">
          <cell r="E22" t="str">
            <v>1211 Авторське та суміжні з ним права</v>
          </cell>
        </row>
        <row r="23">
          <cell r="E23" t="str">
            <v>1212 Права користування природними ресурсами</v>
          </cell>
        </row>
        <row r="24">
          <cell r="E24" t="str">
            <v>1213 Права на знаки для товарів і послуг</v>
          </cell>
        </row>
        <row r="25">
          <cell r="E25" t="str">
            <v>1214 Права користування майном</v>
          </cell>
        </row>
        <row r="26">
          <cell r="E26" t="str">
            <v>1215 Права на об'єкти промислової власності</v>
          </cell>
        </row>
        <row r="27">
          <cell r="E27" t="str">
            <v>1216 Інші нематеріальні активи</v>
          </cell>
        </row>
        <row r="28">
          <cell r="E28" t="str">
            <v>1311 Капітальні інвестиції в основні засоби</v>
          </cell>
        </row>
        <row r="29">
          <cell r="E29" t="str">
            <v>1312 Капітальні інвестиції в інші необоротні матеріальні активи</v>
          </cell>
        </row>
        <row r="30">
          <cell r="E30" t="str">
            <v>1313 Капітальні інвестиції в нематеріальні активи</v>
          </cell>
        </row>
        <row r="31">
          <cell r="E31" t="str">
            <v>1314 Капітальні інвестиції в довгострокові біологічні активи</v>
          </cell>
        </row>
        <row r="34">
          <cell r="E34" t="str">
            <v>1511 Продукти харчування</v>
          </cell>
        </row>
        <row r="35">
          <cell r="E35" t="str">
            <v>1512 Медикаменти та перев'язувальні матеріали</v>
          </cell>
        </row>
        <row r="36">
          <cell r="E36" t="str">
            <v>1513 Будівельні матеріали</v>
          </cell>
        </row>
        <row r="37">
          <cell r="E37" t="str">
            <v>1514 Пально-мастильні матеріали</v>
          </cell>
        </row>
        <row r="38">
          <cell r="E38" t="str">
            <v>1515 Запасні частини</v>
          </cell>
        </row>
        <row r="39">
          <cell r="E39" t="str">
            <v>1516 Тара</v>
          </cell>
        </row>
        <row r="40">
          <cell r="E40" t="str">
            <v>1517 Сировина і матеріали</v>
          </cell>
        </row>
        <row r="41">
          <cell r="E41" t="str">
            <v>1518 Інші виробничі запаси</v>
          </cell>
        </row>
        <row r="42">
          <cell r="E42" t="str">
            <v>1811 Готова продукція</v>
          </cell>
        </row>
        <row r="43">
          <cell r="E43" t="str">
            <v>1812 Малоцінні та швидкозношувані предмети</v>
          </cell>
        </row>
        <row r="44">
          <cell r="E44" t="str">
            <v>1813 Виключено</v>
          </cell>
        </row>
        <row r="45">
          <cell r="E45" t="str">
            <v>1814 Державні матеріальні резерви та запаси</v>
          </cell>
        </row>
        <row r="46">
          <cell r="E46" t="str">
            <v>1815 Активи для розподілу, передачі, продажу</v>
          </cell>
        </row>
        <row r="47">
          <cell r="E47" t="str">
            <v>1816 Інші нефінансові активи</v>
          </cell>
        </row>
        <row r="48">
          <cell r="E48" t="str">
            <v xml:space="preserve"> </v>
          </cell>
        </row>
        <row r="49">
          <cell r="E49" t="str">
            <v xml:space="preserve"> </v>
          </cell>
        </row>
        <row r="50">
          <cell r="E50" t="str">
            <v xml:space="preserve"> </v>
          </cell>
        </row>
        <row r="51">
          <cell r="E51" t="str">
            <v xml:space="preserve"> </v>
          </cell>
        </row>
        <row r="52">
          <cell r="E52" t="str">
            <v xml:space="preserve"> </v>
          </cell>
        </row>
        <row r="53">
          <cell r="E53" t="str">
            <v xml:space="preserve"> </v>
          </cell>
        </row>
        <row r="54">
          <cell r="E54" t="str">
            <v xml:space="preserve"> </v>
          </cell>
        </row>
        <row r="55">
          <cell r="E55" t="str">
            <v xml:space="preserve"> </v>
          </cell>
        </row>
        <row r="56">
          <cell r="E56" t="str">
            <v xml:space="preserve"> </v>
          </cell>
        </row>
        <row r="57">
          <cell r="E57" t="str">
            <v xml:space="preserve"> </v>
          </cell>
        </row>
        <row r="58">
          <cell r="E58" t="str">
            <v xml:space="preserve"> </v>
          </cell>
        </row>
        <row r="59">
          <cell r="E59" t="str">
            <v xml:space="preserve"> </v>
          </cell>
        </row>
        <row r="60">
          <cell r="E60" t="str">
            <v xml:space="preserve"> </v>
          </cell>
        </row>
        <row r="61">
          <cell r="E61" t="str">
            <v xml:space="preserve"> 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Лист1 (3)"/>
    </sheetNames>
    <sheetDataSet>
      <sheetData sheetId="0">
        <row r="37">
          <cell r="E37">
            <v>1987</v>
          </cell>
        </row>
        <row r="73">
          <cell r="E73">
            <v>1976</v>
          </cell>
        </row>
        <row r="93">
          <cell r="J93">
            <v>81732.22</v>
          </cell>
          <cell r="AN93">
            <v>-2.9776935892016354E-3</v>
          </cell>
        </row>
        <row r="95">
          <cell r="J95">
            <v>153005.70000000001</v>
          </cell>
        </row>
        <row r="97">
          <cell r="B97">
            <v>1907</v>
          </cell>
        </row>
        <row r="98">
          <cell r="J98">
            <v>212734.26</v>
          </cell>
          <cell r="AN98">
            <v>9.0826021789780498E-4</v>
          </cell>
        </row>
        <row r="99">
          <cell r="J99">
            <v>129476.85</v>
          </cell>
          <cell r="AN99">
            <v>1.5277777211508692E-4</v>
          </cell>
        </row>
        <row r="100">
          <cell r="J100">
            <v>104551.47</v>
          </cell>
        </row>
        <row r="102">
          <cell r="B102">
            <v>1905</v>
          </cell>
          <cell r="J102">
            <v>112809.45999999999</v>
          </cell>
          <cell r="AN102">
            <v>-2.8212719307703082E-3</v>
          </cell>
        </row>
        <row r="103">
          <cell r="J103">
            <v>131652.99</v>
          </cell>
          <cell r="AN103">
            <v>-9.9049698548014931E-5</v>
          </cell>
        </row>
        <row r="105">
          <cell r="J105">
            <v>154019.97</v>
          </cell>
          <cell r="AN105">
            <v>6.2426898046386015E-4</v>
          </cell>
        </row>
        <row r="107">
          <cell r="J107">
            <v>189702.18</v>
          </cell>
          <cell r="AN107">
            <v>-1.6505847887628988E-3</v>
          </cell>
        </row>
        <row r="108">
          <cell r="B108">
            <v>1915</v>
          </cell>
        </row>
        <row r="109">
          <cell r="J109">
            <v>197662.09</v>
          </cell>
          <cell r="AN109">
            <v>2.7832602382886762E-3</v>
          </cell>
        </row>
        <row r="111">
          <cell r="AN111">
            <v>-2.447368431603536E-3</v>
          </cell>
        </row>
        <row r="137">
          <cell r="F137" t="str">
            <v>Складські приміщення</v>
          </cell>
          <cell r="J137">
            <v>186955.93</v>
          </cell>
        </row>
        <row r="138">
          <cell r="F138" t="str">
            <v>Пожрезервуар</v>
          </cell>
          <cell r="J138">
            <v>8248.06</v>
          </cell>
        </row>
        <row r="141">
          <cell r="AN141">
            <v>0</v>
          </cell>
        </row>
        <row r="143">
          <cell r="J143">
            <v>8942.58</v>
          </cell>
          <cell r="AN143">
            <v>0</v>
          </cell>
        </row>
        <row r="144">
          <cell r="J144">
            <v>1412</v>
          </cell>
          <cell r="AN144">
            <v>0</v>
          </cell>
        </row>
        <row r="145">
          <cell r="J145">
            <v>6739.58</v>
          </cell>
          <cell r="AN145">
            <v>3.6111111120078476E-3</v>
          </cell>
        </row>
        <row r="151">
          <cell r="J151">
            <v>505</v>
          </cell>
          <cell r="AN151">
            <v>0</v>
          </cell>
        </row>
        <row r="156">
          <cell r="J156">
            <v>16145.41</v>
          </cell>
          <cell r="AN156">
            <v>0</v>
          </cell>
        </row>
        <row r="157">
          <cell r="J157">
            <v>5850</v>
          </cell>
        </row>
        <row r="158">
          <cell r="K158">
            <v>7665.0000000000036</v>
          </cell>
          <cell r="AN158">
            <v>0</v>
          </cell>
        </row>
        <row r="159">
          <cell r="J159">
            <v>7450</v>
          </cell>
        </row>
        <row r="168">
          <cell r="AN168">
            <v>1.2499999999704414E-3</v>
          </cell>
        </row>
        <row r="174">
          <cell r="AN174">
            <v>1.2499999999704414E-3</v>
          </cell>
        </row>
        <row r="193">
          <cell r="J193">
            <v>21508.33</v>
          </cell>
          <cell r="AN193">
            <v>-3.3263888872170355E-3</v>
          </cell>
        </row>
        <row r="202">
          <cell r="AN202">
            <v>0</v>
          </cell>
        </row>
        <row r="214">
          <cell r="J214">
            <v>67040</v>
          </cell>
        </row>
        <row r="217">
          <cell r="AN217">
            <v>0</v>
          </cell>
        </row>
        <row r="436">
          <cell r="J436">
            <v>39000</v>
          </cell>
        </row>
        <row r="437">
          <cell r="J437">
            <v>20000</v>
          </cell>
        </row>
        <row r="438">
          <cell r="J438">
            <v>19980</v>
          </cell>
        </row>
        <row r="439">
          <cell r="J439">
            <v>29500</v>
          </cell>
        </row>
        <row r="440">
          <cell r="J440">
            <v>29500</v>
          </cell>
        </row>
        <row r="441">
          <cell r="J441">
            <v>51000</v>
          </cell>
        </row>
        <row r="478">
          <cell r="AN478">
            <v>0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4"/>
      <sheetName val="П б2014"/>
      <sheetName val="П б2015"/>
      <sheetName val="П б2016"/>
      <sheetName val="Лист3"/>
      <sheetName val="2015"/>
      <sheetName val="2016р"/>
      <sheetName val="2016р (2)"/>
      <sheetName val="2017 (3)"/>
      <sheetName val="2017 на спис авт.(2)"/>
      <sheetName val="2017 (2)"/>
      <sheetName val="2018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73">
          <cell r="D173" t="str">
            <v>П-кт Шевченка</v>
          </cell>
          <cell r="E173">
            <v>3311.1</v>
          </cell>
          <cell r="F173">
            <v>787673.57</v>
          </cell>
        </row>
        <row r="174">
          <cell r="E174">
            <v>3062</v>
          </cell>
          <cell r="F174">
            <v>23801.3</v>
          </cell>
        </row>
        <row r="175">
          <cell r="E175">
            <v>3062</v>
          </cell>
          <cell r="F175">
            <v>39785.9</v>
          </cell>
        </row>
        <row r="176">
          <cell r="E176">
            <v>608</v>
          </cell>
          <cell r="F176">
            <v>11452.4</v>
          </cell>
        </row>
        <row r="177">
          <cell r="E177">
            <v>2558.8000000000002</v>
          </cell>
          <cell r="F177">
            <v>17006.52</v>
          </cell>
        </row>
        <row r="178">
          <cell r="E178">
            <v>1163.4000000000001</v>
          </cell>
          <cell r="F178">
            <v>35873.269999999997</v>
          </cell>
        </row>
        <row r="179">
          <cell r="E179">
            <v>3079</v>
          </cell>
          <cell r="F179">
            <v>19526.849999999999</v>
          </cell>
        </row>
      </sheetData>
      <sheetData sheetId="9" refreshError="1"/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."/>
      <sheetName val="101"/>
      <sheetName val="103"/>
      <sheetName val="104"/>
      <sheetName val="105"/>
      <sheetName val="106"/>
      <sheetName val="109"/>
      <sheetName val="112"/>
      <sheetName val="131"/>
      <sheetName val="132"/>
      <sheetName val="152"/>
      <sheetName val="153"/>
      <sheetName val="201"/>
      <sheetName val="203"/>
      <sheetName val="207"/>
      <sheetName val="209"/>
      <sheetName val="22"/>
      <sheetName val="2311"/>
      <sheetName val="2312"/>
      <sheetName val="2313"/>
      <sheetName val="2321"/>
      <sheetName val="2322"/>
      <sheetName val="301"/>
      <sheetName val="311"/>
      <sheetName val="3111"/>
      <sheetName val="36111"/>
      <sheetName val="36112"/>
      <sheetName val="3612"/>
      <sheetName val="372"/>
      <sheetName val="377"/>
      <sheetName val="40"/>
      <sheetName val="423"/>
      <sheetName val="424"/>
      <sheetName val="425"/>
      <sheetName val="44"/>
      <sheetName val="481"/>
      <sheetName val="482"/>
      <sheetName val="483"/>
      <sheetName val="631"/>
      <sheetName val="641"/>
      <sheetName val="642"/>
      <sheetName val="643"/>
      <sheetName val="644"/>
      <sheetName val="651"/>
      <sheetName val="652"/>
      <sheetName val="661"/>
      <sheetName val="671"/>
      <sheetName val="682"/>
      <sheetName val="683"/>
      <sheetName val="685"/>
      <sheetName val="7031"/>
      <sheetName val="7032"/>
      <sheetName val="7033"/>
      <sheetName val="7034"/>
      <sheetName val="7035"/>
      <sheetName val="70312"/>
      <sheetName val="713"/>
      <sheetName val="718"/>
      <sheetName val="746"/>
      <sheetName val="791"/>
      <sheetName val="903"/>
      <sheetName val="91"/>
      <sheetName val="92"/>
      <sheetName val="943"/>
      <sheetName val="948"/>
      <sheetName val="949"/>
      <sheetName val="976"/>
      <sheetName val="98"/>
    </sheetNames>
    <sheetDataSet>
      <sheetData sheetId="0"/>
      <sheetData sheetId="1">
        <row r="5">
          <cell r="N5">
            <v>174517</v>
          </cell>
        </row>
        <row r="19">
          <cell r="L19">
            <v>664832.34</v>
          </cell>
          <cell r="M19">
            <v>664832.34</v>
          </cell>
          <cell r="N19">
            <v>174517</v>
          </cell>
        </row>
      </sheetData>
      <sheetData sheetId="2">
        <row r="5">
          <cell r="L5">
            <v>158887347.25999999</v>
          </cell>
        </row>
        <row r="19">
          <cell r="J19">
            <v>132988</v>
          </cell>
          <cell r="K19">
            <v>119795532.82000001</v>
          </cell>
          <cell r="L19">
            <v>39224802.439999983</v>
          </cell>
        </row>
      </sheetData>
      <sheetData sheetId="3">
        <row r="5">
          <cell r="N5">
            <v>456063.29</v>
          </cell>
        </row>
        <row r="19">
          <cell r="L19">
            <v>0</v>
          </cell>
          <cell r="M19">
            <v>32770.759999999995</v>
          </cell>
          <cell r="N19">
            <v>423292.52999999997</v>
          </cell>
        </row>
      </sheetData>
      <sheetData sheetId="4">
        <row r="5">
          <cell r="M5">
            <v>1821830.69</v>
          </cell>
        </row>
        <row r="19">
          <cell r="K19">
            <v>0</v>
          </cell>
          <cell r="L19">
            <v>1577985.5</v>
          </cell>
          <cell r="M19">
            <v>243845.18999999994</v>
          </cell>
        </row>
      </sheetData>
      <sheetData sheetId="5">
        <row r="5">
          <cell r="N5">
            <v>4665.28</v>
          </cell>
        </row>
        <row r="19">
          <cell r="L19">
            <v>13274</v>
          </cell>
          <cell r="M19">
            <v>15090.67</v>
          </cell>
          <cell r="N19">
            <v>2848.6099999999988</v>
          </cell>
        </row>
      </sheetData>
      <sheetData sheetId="6">
        <row r="5">
          <cell r="M5">
            <v>42528205.479999997</v>
          </cell>
        </row>
        <row r="19">
          <cell r="K19">
            <v>9720</v>
          </cell>
          <cell r="L19">
            <v>111715</v>
          </cell>
          <cell r="M19">
            <v>42426210.479999997</v>
          </cell>
        </row>
      </sheetData>
      <sheetData sheetId="7">
        <row r="5">
          <cell r="N5">
            <v>161594.56</v>
          </cell>
        </row>
        <row r="19">
          <cell r="L19">
            <v>2905</v>
          </cell>
          <cell r="M19">
            <v>152113.68</v>
          </cell>
          <cell r="N19">
            <v>12385.880000000005</v>
          </cell>
        </row>
      </sheetData>
      <sheetData sheetId="8">
        <row r="19">
          <cell r="K19">
            <v>88083662.190000013</v>
          </cell>
          <cell r="L19">
            <v>3022204.8699999996</v>
          </cell>
        </row>
      </sheetData>
      <sheetData sheetId="9">
        <row r="19">
          <cell r="L19">
            <v>96080.35</v>
          </cell>
          <cell r="M19">
            <v>21476.01</v>
          </cell>
        </row>
      </sheetData>
      <sheetData sheetId="10">
        <row r="5">
          <cell r="N5">
            <v>86660</v>
          </cell>
        </row>
        <row r="19">
          <cell r="L19">
            <v>0</v>
          </cell>
          <cell r="M19">
            <v>9720</v>
          </cell>
          <cell r="N19">
            <v>76940</v>
          </cell>
        </row>
      </sheetData>
      <sheetData sheetId="11">
        <row r="5">
          <cell r="N5">
            <v>320</v>
          </cell>
        </row>
        <row r="19">
          <cell r="L19">
            <v>-210</v>
          </cell>
          <cell r="M19">
            <v>110</v>
          </cell>
          <cell r="N19">
            <v>0</v>
          </cell>
        </row>
      </sheetData>
      <sheetData sheetId="12">
        <row r="5">
          <cell r="M5">
            <v>17169.95</v>
          </cell>
        </row>
        <row r="19">
          <cell r="K19">
            <v>217220.85</v>
          </cell>
          <cell r="L19">
            <v>227287.2</v>
          </cell>
          <cell r="M19">
            <v>7103.6000000000058</v>
          </cell>
        </row>
      </sheetData>
      <sheetData sheetId="13">
        <row r="5">
          <cell r="N5">
            <v>7949.95</v>
          </cell>
        </row>
        <row r="19">
          <cell r="L19">
            <v>242525.83000000005</v>
          </cell>
          <cell r="M19">
            <v>250319.34</v>
          </cell>
          <cell r="N19">
            <v>156.44000000006054</v>
          </cell>
        </row>
      </sheetData>
      <sheetData sheetId="14">
        <row r="5">
          <cell r="M5">
            <v>809.6</v>
          </cell>
        </row>
        <row r="19">
          <cell r="K19">
            <v>27354.21</v>
          </cell>
          <cell r="L19">
            <v>28163.809999999998</v>
          </cell>
          <cell r="M19">
            <v>0</v>
          </cell>
        </row>
      </sheetData>
      <sheetData sheetId="15">
        <row r="5">
          <cell r="N5">
            <v>802.4</v>
          </cell>
        </row>
        <row r="19">
          <cell r="L19">
            <v>2735</v>
          </cell>
          <cell r="M19">
            <v>2735</v>
          </cell>
          <cell r="N19">
            <v>802.40000000000009</v>
          </cell>
        </row>
      </sheetData>
      <sheetData sheetId="16">
        <row r="5">
          <cell r="M5">
            <v>31927.22</v>
          </cell>
        </row>
        <row r="19">
          <cell r="K19">
            <v>12911.6</v>
          </cell>
          <cell r="L19">
            <v>43950.119999999995</v>
          </cell>
          <cell r="M19">
            <v>888.70000000000437</v>
          </cell>
        </row>
      </sheetData>
      <sheetData sheetId="17">
        <row r="19">
          <cell r="M19">
            <v>2318344.4</v>
          </cell>
          <cell r="N19">
            <v>2318344.4</v>
          </cell>
        </row>
      </sheetData>
      <sheetData sheetId="18">
        <row r="19">
          <cell r="K19">
            <v>36913.590000000004</v>
          </cell>
          <cell r="L19">
            <v>36913.590000000004</v>
          </cell>
        </row>
      </sheetData>
      <sheetData sheetId="19">
        <row r="19">
          <cell r="L19">
            <v>76638.38</v>
          </cell>
          <cell r="M19">
            <v>76638.38</v>
          </cell>
        </row>
      </sheetData>
      <sheetData sheetId="20">
        <row r="19">
          <cell r="M19">
            <v>583003.30999999994</v>
          </cell>
          <cell r="N19">
            <v>583003.30999999994</v>
          </cell>
        </row>
      </sheetData>
      <sheetData sheetId="21">
        <row r="19">
          <cell r="L19">
            <v>357095.03</v>
          </cell>
          <cell r="M19">
            <v>357095.03</v>
          </cell>
        </row>
      </sheetData>
      <sheetData sheetId="22">
        <row r="5">
          <cell r="M5">
            <v>145.82</v>
          </cell>
        </row>
        <row r="19">
          <cell r="K19">
            <v>4219.0600000000004</v>
          </cell>
          <cell r="L19">
            <v>4364.88</v>
          </cell>
          <cell r="M19">
            <v>0</v>
          </cell>
        </row>
      </sheetData>
      <sheetData sheetId="23">
        <row r="5">
          <cell r="N5">
            <v>370774.68</v>
          </cell>
        </row>
        <row r="19">
          <cell r="L19">
            <v>6923463.3999999994</v>
          </cell>
          <cell r="M19">
            <v>7261528.5</v>
          </cell>
          <cell r="N19">
            <v>32709.579999999143</v>
          </cell>
        </row>
      </sheetData>
      <sheetData sheetId="24">
        <row r="5">
          <cell r="M5">
            <v>0</v>
          </cell>
        </row>
        <row r="19">
          <cell r="K19">
            <v>876499.4</v>
          </cell>
          <cell r="L19">
            <v>876499.4</v>
          </cell>
          <cell r="M19">
            <v>0</v>
          </cell>
        </row>
      </sheetData>
      <sheetData sheetId="25">
        <row r="5">
          <cell r="N5">
            <v>920026.48</v>
          </cell>
          <cell r="O5">
            <v>14660.02</v>
          </cell>
        </row>
        <row r="17">
          <cell r="N17">
            <v>-1.1641532182693481E-10</v>
          </cell>
        </row>
        <row r="19">
          <cell r="L19">
            <v>3080165.8600000003</v>
          </cell>
          <cell r="M19">
            <v>3985532.32</v>
          </cell>
          <cell r="O19">
            <v>0</v>
          </cell>
        </row>
      </sheetData>
      <sheetData sheetId="26">
        <row r="5">
          <cell r="M5">
            <v>205040.48</v>
          </cell>
          <cell r="N5">
            <v>5539.1</v>
          </cell>
        </row>
        <row r="19">
          <cell r="K19">
            <v>992042.59</v>
          </cell>
          <cell r="L19">
            <v>1191543.9699999997</v>
          </cell>
          <cell r="M19">
            <v>-2.9103830456733704E-11</v>
          </cell>
          <cell r="N19">
            <v>0</v>
          </cell>
        </row>
      </sheetData>
      <sheetData sheetId="27">
        <row r="5">
          <cell r="M5">
            <v>77519.520000000004</v>
          </cell>
          <cell r="N5">
            <v>8673.26</v>
          </cell>
        </row>
        <row r="19">
          <cell r="K19">
            <v>905155.88000000012</v>
          </cell>
          <cell r="L19">
            <v>974002.14</v>
          </cell>
          <cell r="M19">
            <v>1.1641532182693481E-10</v>
          </cell>
          <cell r="N19">
            <v>0</v>
          </cell>
        </row>
      </sheetData>
      <sheetData sheetId="28">
        <row r="5">
          <cell r="M5">
            <v>0</v>
          </cell>
          <cell r="N5">
            <v>0</v>
          </cell>
        </row>
        <row r="19">
          <cell r="K19">
            <v>4364.88</v>
          </cell>
          <cell r="L19">
            <v>4364.88</v>
          </cell>
          <cell r="M19">
            <v>0</v>
          </cell>
          <cell r="N19">
            <v>0</v>
          </cell>
        </row>
      </sheetData>
      <sheetData sheetId="29">
        <row r="5">
          <cell r="N5">
            <v>0</v>
          </cell>
          <cell r="O5">
            <v>0</v>
          </cell>
        </row>
        <row r="19">
          <cell r="L19">
            <v>163491.14000000001</v>
          </cell>
          <cell r="M19">
            <v>163491.13999999998</v>
          </cell>
          <cell r="N19">
            <v>2.9103830456733704E-11</v>
          </cell>
          <cell r="O19">
            <v>0</v>
          </cell>
        </row>
      </sheetData>
      <sheetData sheetId="30">
        <row r="5">
          <cell r="N5">
            <v>1525115.77</v>
          </cell>
        </row>
        <row r="19">
          <cell r="K19">
            <v>0</v>
          </cell>
          <cell r="L19">
            <v>0</v>
          </cell>
          <cell r="N19">
            <v>1525115.77</v>
          </cell>
        </row>
      </sheetData>
      <sheetData sheetId="31">
        <row r="5">
          <cell r="O5">
            <v>34768105.32</v>
          </cell>
        </row>
        <row r="19">
          <cell r="L19">
            <v>0</v>
          </cell>
          <cell r="M19">
            <v>0</v>
          </cell>
          <cell r="O19">
            <v>34768105.32</v>
          </cell>
        </row>
      </sheetData>
      <sheetData sheetId="32">
        <row r="5">
          <cell r="P5">
            <v>40048453.280000001</v>
          </cell>
        </row>
        <row r="19">
          <cell r="M19">
            <v>29802124.480000004</v>
          </cell>
          <cell r="N19">
            <v>960095.16999999993</v>
          </cell>
          <cell r="P19">
            <v>11206423.969999999</v>
          </cell>
        </row>
      </sheetData>
      <sheetData sheetId="33">
        <row r="5">
          <cell r="O5">
            <v>7414152.5999999996</v>
          </cell>
        </row>
        <row r="19">
          <cell r="L19">
            <v>7414152.5999999996</v>
          </cell>
          <cell r="M19">
            <v>0</v>
          </cell>
          <cell r="O19">
            <v>0</v>
          </cell>
        </row>
      </sheetData>
      <sheetData sheetId="34">
        <row r="5">
          <cell r="N5">
            <v>833806.42</v>
          </cell>
        </row>
        <row r="19">
          <cell r="K19">
            <v>222153.45</v>
          </cell>
          <cell r="L19">
            <v>313119.35999999999</v>
          </cell>
          <cell r="M19">
            <v>0</v>
          </cell>
          <cell r="N19">
            <v>924772.33000000007</v>
          </cell>
        </row>
      </sheetData>
      <sheetData sheetId="35">
        <row r="5">
          <cell r="N5">
            <v>0</v>
          </cell>
          <cell r="O5">
            <v>0</v>
          </cell>
        </row>
        <row r="19">
          <cell r="L19">
            <v>0</v>
          </cell>
          <cell r="M19">
            <v>0</v>
          </cell>
          <cell r="N19">
            <v>0</v>
          </cell>
          <cell r="O19">
            <v>0</v>
          </cell>
        </row>
      </sheetData>
      <sheetData sheetId="36">
        <row r="5">
          <cell r="M5">
            <v>0</v>
          </cell>
          <cell r="N5">
            <v>0</v>
          </cell>
        </row>
        <row r="19">
          <cell r="K19">
            <v>876499.4</v>
          </cell>
          <cell r="L19">
            <v>876499.4</v>
          </cell>
          <cell r="M19">
            <v>0</v>
          </cell>
          <cell r="N19">
            <v>0</v>
          </cell>
        </row>
      </sheetData>
      <sheetData sheetId="37">
        <row r="5">
          <cell r="N5">
            <v>0</v>
          </cell>
          <cell r="O5">
            <v>0</v>
          </cell>
        </row>
        <row r="19">
          <cell r="L19">
            <v>30956.339999999997</v>
          </cell>
          <cell r="M19">
            <v>30956.339999999997</v>
          </cell>
          <cell r="N19">
            <v>0</v>
          </cell>
          <cell r="O19">
            <v>0</v>
          </cell>
        </row>
      </sheetData>
      <sheetData sheetId="38">
        <row r="5">
          <cell r="M5">
            <v>100</v>
          </cell>
          <cell r="N5">
            <v>144214.74</v>
          </cell>
        </row>
        <row r="19">
          <cell r="K19">
            <v>1123785.8500000001</v>
          </cell>
          <cell r="L19">
            <v>979257.14999999991</v>
          </cell>
          <cell r="M19">
            <v>413.96000000019558</v>
          </cell>
          <cell r="N19">
            <v>0</v>
          </cell>
        </row>
      </sheetData>
      <sheetData sheetId="39">
        <row r="5">
          <cell r="N5">
            <v>0</v>
          </cell>
          <cell r="O5">
            <v>173825.35</v>
          </cell>
        </row>
        <row r="19">
          <cell r="L19">
            <v>1748903.2799999998</v>
          </cell>
          <cell r="M19">
            <v>1574746.1799999997</v>
          </cell>
          <cell r="N19">
            <v>331.75</v>
          </cell>
          <cell r="O19">
            <v>0</v>
          </cell>
        </row>
      </sheetData>
      <sheetData sheetId="40">
        <row r="5">
          <cell r="M5">
            <v>0</v>
          </cell>
          <cell r="N5">
            <v>2392.0500000000002</v>
          </cell>
        </row>
        <row r="19">
          <cell r="K19">
            <v>50556.99</v>
          </cell>
          <cell r="L19">
            <v>48164.939999999995</v>
          </cell>
          <cell r="M19">
            <v>0</v>
          </cell>
          <cell r="N19">
            <v>0</v>
          </cell>
        </row>
      </sheetData>
      <sheetData sheetId="41">
        <row r="5">
          <cell r="N5">
            <v>0</v>
          </cell>
          <cell r="O5">
            <v>240732.96</v>
          </cell>
        </row>
        <row r="19">
          <cell r="L19">
            <v>882504.25999999989</v>
          </cell>
          <cell r="M19">
            <v>835670.87999999989</v>
          </cell>
          <cell r="N19">
            <v>0</v>
          </cell>
          <cell r="O19">
            <v>193899.58000000002</v>
          </cell>
        </row>
      </sheetData>
      <sheetData sheetId="42">
        <row r="5">
          <cell r="M5">
            <v>6112.21</v>
          </cell>
          <cell r="N5">
            <v>0</v>
          </cell>
        </row>
        <row r="19">
          <cell r="K19">
            <v>111707.63999999998</v>
          </cell>
          <cell r="L19">
            <v>117888.84000000001</v>
          </cell>
          <cell r="M19">
            <v>-1.9795720618276391E-11</v>
          </cell>
          <cell r="N19">
            <v>68.989999999999995</v>
          </cell>
        </row>
      </sheetData>
      <sheetData sheetId="43">
        <row r="5">
          <cell r="N5">
            <v>0</v>
          </cell>
          <cell r="O5">
            <v>41827.71</v>
          </cell>
        </row>
        <row r="19">
          <cell r="L19">
            <v>697127.6</v>
          </cell>
          <cell r="M19">
            <v>652468.04</v>
          </cell>
          <cell r="N19">
            <v>2831.8499999999767</v>
          </cell>
          <cell r="O19">
            <v>0</v>
          </cell>
        </row>
      </sheetData>
      <sheetData sheetId="44">
        <row r="5">
          <cell r="N5">
            <v>8148.71</v>
          </cell>
          <cell r="O5">
            <v>0</v>
          </cell>
        </row>
        <row r="19">
          <cell r="L19">
            <v>28815</v>
          </cell>
          <cell r="M19">
            <v>36963.71</v>
          </cell>
          <cell r="N19">
            <v>0</v>
          </cell>
          <cell r="O19">
            <v>0</v>
          </cell>
        </row>
      </sheetData>
      <sheetData sheetId="45">
        <row r="5">
          <cell r="N5">
            <v>0</v>
          </cell>
          <cell r="O5">
            <v>150483.79</v>
          </cell>
        </row>
        <row r="19">
          <cell r="L19">
            <v>3361479.47</v>
          </cell>
          <cell r="M19">
            <v>3210995.68</v>
          </cell>
          <cell r="N19">
            <v>-2.9808688850607723E-10</v>
          </cell>
          <cell r="O19">
            <v>-2.9808688850607723E-10</v>
          </cell>
        </row>
      </sheetData>
      <sheetData sheetId="46">
        <row r="5">
          <cell r="M5">
            <v>2968</v>
          </cell>
          <cell r="N5">
            <v>0</v>
          </cell>
        </row>
        <row r="19">
          <cell r="K19">
            <v>0</v>
          </cell>
          <cell r="L19">
            <v>1123</v>
          </cell>
          <cell r="M19">
            <v>1845</v>
          </cell>
          <cell r="N19">
            <v>0</v>
          </cell>
        </row>
      </sheetData>
      <sheetData sheetId="47">
        <row r="5">
          <cell r="N5">
            <v>0</v>
          </cell>
          <cell r="O5">
            <v>146325.82999999999</v>
          </cell>
        </row>
        <row r="19">
          <cell r="L19">
            <v>146325.82999999999</v>
          </cell>
          <cell r="M19">
            <v>0</v>
          </cell>
          <cell r="N19">
            <v>0</v>
          </cell>
          <cell r="O19">
            <v>0</v>
          </cell>
        </row>
      </sheetData>
      <sheetData sheetId="48">
        <row r="19">
          <cell r="O19">
            <v>1192722.95</v>
          </cell>
          <cell r="P19">
            <v>30661.62</v>
          </cell>
          <cell r="Q19">
            <v>1192722.95</v>
          </cell>
          <cell r="R19">
            <v>30661.62</v>
          </cell>
        </row>
      </sheetData>
      <sheetData sheetId="49">
        <row r="5">
          <cell r="M5">
            <v>74261.679999999993</v>
          </cell>
          <cell r="N5">
            <v>54275.5</v>
          </cell>
        </row>
        <row r="19">
          <cell r="K19">
            <v>66606.849999999991</v>
          </cell>
          <cell r="L19">
            <v>125878.91000000002</v>
          </cell>
          <cell r="M19">
            <v>348.9999999999709</v>
          </cell>
          <cell r="N19">
            <v>39634.880000000005</v>
          </cell>
        </row>
      </sheetData>
      <sheetData sheetId="50">
        <row r="19">
          <cell r="L19">
            <v>3059484.21</v>
          </cell>
          <cell r="M19">
            <v>3059484.21</v>
          </cell>
        </row>
      </sheetData>
      <sheetData sheetId="51">
        <row r="19">
          <cell r="K19">
            <v>67600.91</v>
          </cell>
          <cell r="L19">
            <v>67600.91</v>
          </cell>
        </row>
      </sheetData>
      <sheetData sheetId="52">
        <row r="19">
          <cell r="L19">
            <v>89964.4</v>
          </cell>
          <cell r="M19">
            <v>89964.4</v>
          </cell>
        </row>
      </sheetData>
      <sheetData sheetId="53">
        <row r="19">
          <cell r="L19">
            <v>512482.53</v>
          </cell>
          <cell r="M19">
            <v>512482.53</v>
          </cell>
        </row>
      </sheetData>
      <sheetData sheetId="54">
        <row r="19">
          <cell r="L19">
            <v>1148403.8500000001</v>
          </cell>
          <cell r="M19">
            <v>1148403.8500000001</v>
          </cell>
        </row>
      </sheetData>
      <sheetData sheetId="55">
        <row r="19">
          <cell r="L19">
            <v>731.22</v>
          </cell>
          <cell r="M19">
            <v>731.22</v>
          </cell>
        </row>
      </sheetData>
      <sheetData sheetId="56">
        <row r="19">
          <cell r="J19">
            <v>58858.399999999994</v>
          </cell>
          <cell r="K19">
            <v>58858.399999999994</v>
          </cell>
        </row>
      </sheetData>
      <sheetData sheetId="57">
        <row r="19">
          <cell r="L19">
            <v>876499.4</v>
          </cell>
          <cell r="M19">
            <v>876499.4</v>
          </cell>
        </row>
      </sheetData>
      <sheetData sheetId="58">
        <row r="19">
          <cell r="L19">
            <v>6920.47</v>
          </cell>
          <cell r="M19">
            <v>6920.47</v>
          </cell>
        </row>
      </sheetData>
      <sheetData sheetId="59">
        <row r="19">
          <cell r="M19">
            <v>5206304.97</v>
          </cell>
          <cell r="N19">
            <v>5206304.97</v>
          </cell>
        </row>
      </sheetData>
      <sheetData sheetId="60">
        <row r="19">
          <cell r="L19">
            <v>3371994.71</v>
          </cell>
          <cell r="M19">
            <v>3371994.71</v>
          </cell>
        </row>
      </sheetData>
      <sheetData sheetId="61">
        <row r="19">
          <cell r="N19">
            <v>646360.6</v>
          </cell>
          <cell r="O19">
            <v>646360.6</v>
          </cell>
        </row>
      </sheetData>
      <sheetData sheetId="62">
        <row r="19">
          <cell r="O19">
            <v>1494640.5099999998</v>
          </cell>
          <cell r="P19">
            <v>1494640.5099999998</v>
          </cell>
        </row>
      </sheetData>
      <sheetData sheetId="63">
        <row r="19">
          <cell r="L19">
            <v>2735</v>
          </cell>
          <cell r="M19">
            <v>2735</v>
          </cell>
        </row>
      </sheetData>
      <sheetData sheetId="64">
        <row r="19">
          <cell r="L19">
            <v>0</v>
          </cell>
          <cell r="M19">
            <v>0</v>
          </cell>
        </row>
      </sheetData>
      <sheetData sheetId="65">
        <row r="19">
          <cell r="L19">
            <v>4259.17</v>
          </cell>
          <cell r="M19">
            <v>4259.17</v>
          </cell>
        </row>
      </sheetData>
      <sheetData sheetId="66">
        <row r="19">
          <cell r="L19">
            <v>0</v>
          </cell>
          <cell r="M19">
            <v>0</v>
          </cell>
        </row>
      </sheetData>
      <sheetData sheetId="67">
        <row r="19">
          <cell r="L19">
            <v>20212.96</v>
          </cell>
          <cell r="M19">
            <v>20212.96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532"/>
  <sheetViews>
    <sheetView tabSelected="1" view="pageBreakPreview" zoomScaleNormal="100" zoomScaleSheetLayoutView="100" workbookViewId="0">
      <selection activeCell="G27" sqref="G27"/>
    </sheetView>
  </sheetViews>
  <sheetFormatPr defaultColWidth="9.140625" defaultRowHeight="12.75" x14ac:dyDescent="0.2"/>
  <cols>
    <col min="1" max="1" width="3.28515625" style="2" customWidth="1"/>
    <col min="2" max="2" width="32.28515625" style="2" customWidth="1"/>
    <col min="3" max="3" width="7.140625" style="2" customWidth="1"/>
    <col min="4" max="4" width="9.42578125" style="2" customWidth="1"/>
    <col min="5" max="5" width="4.5703125" style="2" customWidth="1"/>
    <col min="6" max="6" width="5.85546875" style="2" customWidth="1"/>
    <col min="7" max="7" width="11.140625" style="2" customWidth="1"/>
    <col min="8" max="8" width="11.28515625" style="2" customWidth="1"/>
    <col min="9" max="9" width="10.7109375" style="2" customWidth="1"/>
    <col min="10" max="16384" width="9.140625" style="2"/>
  </cols>
  <sheetData>
    <row r="1" spans="1:9" x14ac:dyDescent="0.2">
      <c r="G1" s="2" t="s">
        <v>395</v>
      </c>
    </row>
    <row r="2" spans="1:9" x14ac:dyDescent="0.2">
      <c r="G2" s="2" t="s">
        <v>499</v>
      </c>
    </row>
    <row r="3" spans="1:9" ht="16.5" customHeight="1" x14ac:dyDescent="0.3">
      <c r="A3" s="210" t="s">
        <v>432</v>
      </c>
      <c r="B3" s="210"/>
      <c r="C3" s="210"/>
      <c r="D3" s="210"/>
      <c r="E3" s="210"/>
      <c r="F3" s="210"/>
      <c r="G3" s="210"/>
      <c r="H3" s="210"/>
      <c r="I3" s="210"/>
    </row>
    <row r="4" spans="1:9" x14ac:dyDescent="0.2">
      <c r="I4" s="122" t="s">
        <v>399</v>
      </c>
    </row>
    <row r="5" spans="1:9" ht="21" customHeight="1" x14ac:dyDescent="0.2">
      <c r="A5" s="104"/>
      <c r="B5" s="104" t="s">
        <v>398</v>
      </c>
      <c r="C5" s="104" t="s">
        <v>359</v>
      </c>
      <c r="D5" s="104" t="s">
        <v>396</v>
      </c>
      <c r="E5" s="104" t="s">
        <v>412</v>
      </c>
      <c r="F5" s="104" t="s">
        <v>397</v>
      </c>
      <c r="G5" s="104" t="s">
        <v>409</v>
      </c>
      <c r="H5" s="104" t="s">
        <v>411</v>
      </c>
      <c r="I5" s="104" t="s">
        <v>472</v>
      </c>
    </row>
    <row r="6" spans="1:9" x14ac:dyDescent="0.2">
      <c r="A6" s="67">
        <v>1</v>
      </c>
      <c r="B6" s="67">
        <v>2</v>
      </c>
      <c r="C6" s="67">
        <v>3</v>
      </c>
      <c r="D6" s="67">
        <v>4</v>
      </c>
      <c r="E6" s="67">
        <v>5</v>
      </c>
      <c r="F6" s="67">
        <v>6</v>
      </c>
      <c r="G6" s="67">
        <v>7</v>
      </c>
      <c r="H6" s="67">
        <v>8</v>
      </c>
      <c r="I6" s="67">
        <v>9</v>
      </c>
    </row>
    <row r="7" spans="1:9" x14ac:dyDescent="0.2">
      <c r="A7" s="20">
        <v>1</v>
      </c>
      <c r="B7" s="1" t="s">
        <v>358</v>
      </c>
      <c r="C7" s="1"/>
      <c r="D7" s="1">
        <v>1010001</v>
      </c>
      <c r="E7" s="1"/>
      <c r="F7" s="1">
        <v>1</v>
      </c>
      <c r="G7" s="27">
        <v>174517</v>
      </c>
      <c r="H7" s="1">
        <v>0</v>
      </c>
      <c r="I7" s="27">
        <v>174517</v>
      </c>
    </row>
    <row r="8" spans="1:9" x14ac:dyDescent="0.2">
      <c r="A8" s="86"/>
      <c r="B8" s="87" t="s">
        <v>403</v>
      </c>
      <c r="C8" s="86"/>
      <c r="D8" s="88">
        <v>101</v>
      </c>
      <c r="E8" s="89"/>
      <c r="F8" s="90">
        <f>SUM(F7)</f>
        <v>1</v>
      </c>
      <c r="G8" s="91">
        <f>SUM(G7)</f>
        <v>174517</v>
      </c>
      <c r="H8" s="90">
        <f>SUM(H7)</f>
        <v>0</v>
      </c>
      <c r="I8" s="91">
        <f>SUM(I7)</f>
        <v>174517</v>
      </c>
    </row>
    <row r="9" spans="1:9" s="157" customFormat="1" x14ac:dyDescent="0.2">
      <c r="A9" s="156"/>
      <c r="B9" s="156" t="s">
        <v>0</v>
      </c>
      <c r="C9" s="156"/>
      <c r="D9" s="156"/>
      <c r="E9" s="156"/>
      <c r="F9" s="156"/>
      <c r="G9" s="156"/>
      <c r="H9" s="156"/>
      <c r="I9" s="156"/>
    </row>
    <row r="10" spans="1:9" x14ac:dyDescent="0.2">
      <c r="A10" s="3">
        <v>1</v>
      </c>
      <c r="B10" s="8" t="s">
        <v>1</v>
      </c>
      <c r="C10" s="9">
        <v>1969</v>
      </c>
      <c r="D10" s="9">
        <v>1031003</v>
      </c>
      <c r="E10" s="9" t="s">
        <v>2</v>
      </c>
      <c r="F10" s="10">
        <v>1</v>
      </c>
      <c r="G10" s="11">
        <v>2792419.67</v>
      </c>
      <c r="H10" s="12">
        <f>G10-I10</f>
        <v>2486006.5</v>
      </c>
      <c r="I10" s="12">
        <v>306413.17</v>
      </c>
    </row>
    <row r="11" spans="1:9" x14ac:dyDescent="0.2">
      <c r="A11" s="3">
        <v>2</v>
      </c>
      <c r="B11" s="8" t="s">
        <v>3</v>
      </c>
      <c r="C11" s="9">
        <v>1987</v>
      </c>
      <c r="D11" s="9">
        <v>1031019</v>
      </c>
      <c r="E11" s="9" t="s">
        <v>2</v>
      </c>
      <c r="F11" s="10">
        <v>1</v>
      </c>
      <c r="G11" s="11">
        <v>10563421.960000001</v>
      </c>
      <c r="H11" s="12">
        <f>G11-I11</f>
        <v>8381151.7000000011</v>
      </c>
      <c r="I11" s="12">
        <v>2182270.2599999998</v>
      </c>
    </row>
    <row r="12" spans="1:9" x14ac:dyDescent="0.2">
      <c r="A12" s="3">
        <v>3</v>
      </c>
      <c r="B12" s="8" t="s">
        <v>4</v>
      </c>
      <c r="C12" s="9">
        <f>'[2]Лист1 (2)'!$E$37</f>
        <v>1987</v>
      </c>
      <c r="D12" s="9">
        <v>1031020</v>
      </c>
      <c r="E12" s="9" t="s">
        <v>2</v>
      </c>
      <c r="F12" s="10">
        <v>1</v>
      </c>
      <c r="G12" s="11">
        <v>12745173.529999999</v>
      </c>
      <c r="H12" s="12">
        <f>G12-I12</f>
        <v>10814742.34</v>
      </c>
      <c r="I12" s="12">
        <v>1930431.19</v>
      </c>
    </row>
    <row r="13" spans="1:9" x14ac:dyDescent="0.2">
      <c r="A13" s="3">
        <v>4</v>
      </c>
      <c r="B13" s="8" t="s">
        <v>5</v>
      </c>
      <c r="C13" s="9"/>
      <c r="D13" s="9"/>
      <c r="E13" s="9"/>
      <c r="F13" s="10">
        <v>1</v>
      </c>
      <c r="G13" s="11">
        <v>2347818.2400000002</v>
      </c>
      <c r="H13" s="12">
        <f>G13-I13</f>
        <v>2310910.81</v>
      </c>
      <c r="I13" s="12">
        <v>36907.43</v>
      </c>
    </row>
    <row r="14" spans="1:9" x14ac:dyDescent="0.2">
      <c r="A14" s="207"/>
      <c r="B14" s="207"/>
      <c r="C14" s="207"/>
      <c r="D14" s="207"/>
      <c r="E14" s="207"/>
      <c r="F14" s="13">
        <f>SUM(F10:F13)</f>
        <v>4</v>
      </c>
      <c r="G14" s="14">
        <f>SUM(G10:G13)</f>
        <v>28448833.399999999</v>
      </c>
      <c r="H14" s="14">
        <f>G14-I14</f>
        <v>23992811.350000001</v>
      </c>
      <c r="I14" s="14">
        <f>SUM(I10:I13)</f>
        <v>4456022.0499999989</v>
      </c>
    </row>
    <row r="15" spans="1:9" x14ac:dyDescent="0.2">
      <c r="A15" s="3"/>
      <c r="B15" s="4" t="s">
        <v>6</v>
      </c>
      <c r="C15" s="9"/>
      <c r="D15" s="9"/>
      <c r="E15" s="9"/>
      <c r="F15" s="10"/>
      <c r="G15" s="12"/>
      <c r="H15" s="12"/>
      <c r="I15" s="12"/>
    </row>
    <row r="16" spans="1:9" x14ac:dyDescent="0.2">
      <c r="A16" s="3">
        <v>5</v>
      </c>
      <c r="B16" s="8" t="s">
        <v>7</v>
      </c>
      <c r="C16" s="9">
        <v>1989</v>
      </c>
      <c r="D16" s="9">
        <v>1031029</v>
      </c>
      <c r="E16" s="9" t="s">
        <v>2</v>
      </c>
      <c r="F16" s="10">
        <v>1</v>
      </c>
      <c r="G16" s="12">
        <v>7590329.9100000001</v>
      </c>
      <c r="H16" s="12">
        <f>G16-I16</f>
        <v>7243164.3700000001</v>
      </c>
      <c r="I16" s="12">
        <v>347165.54</v>
      </c>
    </row>
    <row r="17" spans="1:9" ht="12.75" customHeight="1" x14ac:dyDescent="0.2">
      <c r="A17" s="3">
        <v>6</v>
      </c>
      <c r="B17" s="8" t="s">
        <v>8</v>
      </c>
      <c r="C17" s="9">
        <f>'[2]Лист1 (2)'!$E$73</f>
        <v>1976</v>
      </c>
      <c r="D17" s="9">
        <v>1031039</v>
      </c>
      <c r="E17" s="9" t="s">
        <v>2</v>
      </c>
      <c r="F17" s="10">
        <v>1</v>
      </c>
      <c r="G17" s="12">
        <v>756307.27</v>
      </c>
      <c r="H17" s="12">
        <f>G17-I17</f>
        <v>751476.34</v>
      </c>
      <c r="I17" s="12">
        <v>4830.93</v>
      </c>
    </row>
    <row r="18" spans="1:9" ht="13.5" customHeight="1" x14ac:dyDescent="0.2">
      <c r="A18" s="20">
        <v>7</v>
      </c>
      <c r="B18" s="8" t="s">
        <v>9</v>
      </c>
      <c r="C18" s="9">
        <v>1964</v>
      </c>
      <c r="D18" s="9">
        <v>1031043</v>
      </c>
      <c r="E18" s="9" t="s">
        <v>2</v>
      </c>
      <c r="F18" s="10">
        <v>1</v>
      </c>
      <c r="G18" s="12">
        <v>682285.93</v>
      </c>
      <c r="H18" s="12">
        <f>G18-I18</f>
        <v>682285.93</v>
      </c>
      <c r="I18" s="12">
        <v>0</v>
      </c>
    </row>
    <row r="19" spans="1:9" x14ac:dyDescent="0.2">
      <c r="A19" s="3"/>
      <c r="B19" s="15"/>
      <c r="C19" s="4"/>
      <c r="D19" s="4"/>
      <c r="E19" s="4"/>
      <c r="F19" s="16">
        <f>SUM(F16:F18)</f>
        <v>3</v>
      </c>
      <c r="G19" s="17">
        <f>SUM(G16:G18)</f>
        <v>9028923.1099999994</v>
      </c>
      <c r="H19" s="17">
        <f>SUM(H16:H18)</f>
        <v>8676926.6400000006</v>
      </c>
      <c r="I19" s="17">
        <f>SUM(I16:I18)</f>
        <v>351996.47</v>
      </c>
    </row>
    <row r="20" spans="1:9" x14ac:dyDescent="0.2">
      <c r="A20" s="3"/>
      <c r="B20" s="7" t="s">
        <v>10</v>
      </c>
      <c r="C20" s="9"/>
      <c r="D20" s="9"/>
      <c r="E20" s="9"/>
      <c r="F20" s="10"/>
      <c r="G20" s="12"/>
      <c r="H20" s="12"/>
      <c r="I20" s="12"/>
    </row>
    <row r="21" spans="1:9" x14ac:dyDescent="0.2">
      <c r="A21" s="3">
        <v>8</v>
      </c>
      <c r="B21" s="8" t="s">
        <v>11</v>
      </c>
      <c r="C21" s="9">
        <v>1910</v>
      </c>
      <c r="D21" s="9">
        <v>1031053</v>
      </c>
      <c r="E21" s="9" t="s">
        <v>2</v>
      </c>
      <c r="F21" s="10">
        <v>1</v>
      </c>
      <c r="G21" s="12">
        <f>'[2]Лист1 (2)'!$J$93</f>
        <v>81732.22</v>
      </c>
      <c r="H21" s="12">
        <f t="shared" ref="H21:H32" si="0">G21-I21</f>
        <v>81732.222977693586</v>
      </c>
      <c r="I21" s="12">
        <f>'[2]Лист1 (2)'!$AN$93</f>
        <v>-2.9776935892016354E-3</v>
      </c>
    </row>
    <row r="22" spans="1:9" x14ac:dyDescent="0.2">
      <c r="A22" s="3">
        <v>9</v>
      </c>
      <c r="B22" s="8" t="s">
        <v>12</v>
      </c>
      <c r="C22" s="9">
        <v>1951</v>
      </c>
      <c r="D22" s="9">
        <v>1031055</v>
      </c>
      <c r="E22" s="9" t="s">
        <v>2</v>
      </c>
      <c r="F22" s="10">
        <v>1</v>
      </c>
      <c r="G22" s="12">
        <f>'[2]Лист1 (2)'!$J$95</f>
        <v>153005.70000000001</v>
      </c>
      <c r="H22" s="12">
        <f t="shared" si="0"/>
        <v>145500.09000000003</v>
      </c>
      <c r="I22" s="12">
        <v>7505.61</v>
      </c>
    </row>
    <row r="23" spans="1:9" ht="12.75" customHeight="1" x14ac:dyDescent="0.2">
      <c r="A23" s="19">
        <v>10</v>
      </c>
      <c r="B23" s="8" t="s">
        <v>13</v>
      </c>
      <c r="C23" s="9">
        <f>'[2]Лист1 (2)'!$B$97</f>
        <v>1907</v>
      </c>
      <c r="D23" s="9">
        <v>1031058</v>
      </c>
      <c r="E23" s="9" t="s">
        <v>2</v>
      </c>
      <c r="F23" s="10">
        <v>1</v>
      </c>
      <c r="G23" s="12">
        <f>'[2]Лист1 (2)'!$J$98</f>
        <v>212734.26</v>
      </c>
      <c r="H23" s="12">
        <f t="shared" si="0"/>
        <v>212734.2590917398</v>
      </c>
      <c r="I23" s="12">
        <f>'[2]Лист1 (2)'!$AN$98</f>
        <v>9.0826021789780498E-4</v>
      </c>
    </row>
    <row r="24" spans="1:9" x14ac:dyDescent="0.2">
      <c r="A24" s="20">
        <v>11</v>
      </c>
      <c r="B24" s="8" t="s">
        <v>14</v>
      </c>
      <c r="C24" s="9">
        <v>1905</v>
      </c>
      <c r="D24" s="9">
        <v>1031059</v>
      </c>
      <c r="E24" s="9" t="s">
        <v>2</v>
      </c>
      <c r="F24" s="10">
        <v>1</v>
      </c>
      <c r="G24" s="12">
        <f>'[2]Лист1 (2)'!$J$99</f>
        <v>129476.85</v>
      </c>
      <c r="H24" s="12">
        <f t="shared" si="0"/>
        <v>129476.84984722223</v>
      </c>
      <c r="I24" s="12">
        <f>'[2]Лист1 (2)'!$AN$99</f>
        <v>1.5277777211508692E-4</v>
      </c>
    </row>
    <row r="25" spans="1:9" x14ac:dyDescent="0.2">
      <c r="A25" s="20">
        <v>12</v>
      </c>
      <c r="B25" s="8" t="s">
        <v>15</v>
      </c>
      <c r="C25" s="9">
        <v>1959</v>
      </c>
      <c r="D25" s="9">
        <v>1031060</v>
      </c>
      <c r="E25" s="9" t="s">
        <v>2</v>
      </c>
      <c r="F25" s="10">
        <v>1</v>
      </c>
      <c r="G25" s="12">
        <f>'[2]Лист1 (2)'!$J$100</f>
        <v>104551.47</v>
      </c>
      <c r="H25" s="12">
        <f t="shared" si="0"/>
        <v>97291.32</v>
      </c>
      <c r="I25" s="12">
        <v>7260.15</v>
      </c>
    </row>
    <row r="26" spans="1:9" x14ac:dyDescent="0.2">
      <c r="A26" s="21">
        <v>13</v>
      </c>
      <c r="B26" s="8" t="s">
        <v>16</v>
      </c>
      <c r="C26" s="9">
        <v>1905</v>
      </c>
      <c r="D26" s="9">
        <v>1031062</v>
      </c>
      <c r="E26" s="9" t="s">
        <v>2</v>
      </c>
      <c r="F26" s="10">
        <v>1</v>
      </c>
      <c r="G26" s="12">
        <f>'[2]Лист1 (2)'!$J$102</f>
        <v>112809.45999999999</v>
      </c>
      <c r="H26" s="12">
        <f t="shared" si="0"/>
        <v>112809.46282127193</v>
      </c>
      <c r="I26" s="12">
        <f>'[2]Лист1 (2)'!$AN$102</f>
        <v>-2.8212719307703082E-3</v>
      </c>
    </row>
    <row r="27" spans="1:9" x14ac:dyDescent="0.2">
      <c r="A27" s="21">
        <v>14</v>
      </c>
      <c r="B27" s="8" t="s">
        <v>17</v>
      </c>
      <c r="C27" s="9">
        <f>'[2]Лист1 (2)'!$B$102</f>
        <v>1905</v>
      </c>
      <c r="D27" s="9">
        <v>1031063</v>
      </c>
      <c r="E27" s="9" t="s">
        <v>2</v>
      </c>
      <c r="F27" s="10">
        <v>1</v>
      </c>
      <c r="G27" s="12">
        <f>'[2]Лист1 (2)'!$J$103</f>
        <v>131652.99</v>
      </c>
      <c r="H27" s="12">
        <f t="shared" si="0"/>
        <v>131652.9900990497</v>
      </c>
      <c r="I27" s="12">
        <f>'[2]Лист1 (2)'!$AN$103</f>
        <v>-9.9049698548014931E-5</v>
      </c>
    </row>
    <row r="28" spans="1:9" x14ac:dyDescent="0.2">
      <c r="A28" s="21">
        <v>15</v>
      </c>
      <c r="B28" s="8" t="s">
        <v>18</v>
      </c>
      <c r="C28" s="9">
        <v>1902</v>
      </c>
      <c r="D28" s="9">
        <v>1031065</v>
      </c>
      <c r="E28" s="9" t="s">
        <v>2</v>
      </c>
      <c r="F28" s="10">
        <v>1</v>
      </c>
      <c r="G28" s="12">
        <f>'[2]Лист1 (2)'!$J$105</f>
        <v>154019.97</v>
      </c>
      <c r="H28" s="12">
        <f t="shared" si="0"/>
        <v>154019.96937573102</v>
      </c>
      <c r="I28" s="12">
        <f>'[2]Лист1 (2)'!$AN$105</f>
        <v>6.2426898046386015E-4</v>
      </c>
    </row>
    <row r="29" spans="1:9" x14ac:dyDescent="0.2">
      <c r="A29" s="3">
        <v>16</v>
      </c>
      <c r="B29" s="8" t="s">
        <v>19</v>
      </c>
      <c r="C29" s="9">
        <v>1905</v>
      </c>
      <c r="D29" s="9">
        <v>1031067</v>
      </c>
      <c r="E29" s="9" t="s">
        <v>2</v>
      </c>
      <c r="F29" s="10">
        <v>1</v>
      </c>
      <c r="G29" s="12">
        <f>'[2]Лист1 (2)'!$J$107</f>
        <v>189702.18</v>
      </c>
      <c r="H29" s="12">
        <f t="shared" si="0"/>
        <v>189702.18165058477</v>
      </c>
      <c r="I29" s="12">
        <f>'[2]Лист1 (2)'!$AN$107</f>
        <v>-1.6505847887628988E-3</v>
      </c>
    </row>
    <row r="30" spans="1:9" x14ac:dyDescent="0.2">
      <c r="A30" s="3">
        <v>17</v>
      </c>
      <c r="B30" s="8" t="s">
        <v>20</v>
      </c>
      <c r="C30" s="9">
        <f>'[2]Лист1 (2)'!$B$108</f>
        <v>1915</v>
      </c>
      <c r="D30" s="9">
        <v>1031069</v>
      </c>
      <c r="E30" s="9" t="s">
        <v>2</v>
      </c>
      <c r="F30" s="10">
        <v>1</v>
      </c>
      <c r="G30" s="12">
        <f>'[2]Лист1 (2)'!$J$109</f>
        <v>197662.09</v>
      </c>
      <c r="H30" s="12">
        <f t="shared" si="0"/>
        <v>197662.08721673975</v>
      </c>
      <c r="I30" s="12">
        <f>'[2]Лист1 (2)'!$AN$109</f>
        <v>2.7832602382886762E-3</v>
      </c>
    </row>
    <row r="31" spans="1:9" x14ac:dyDescent="0.2">
      <c r="A31" s="3">
        <v>18</v>
      </c>
      <c r="B31" s="8" t="s">
        <v>21</v>
      </c>
      <c r="C31" s="9">
        <v>1900</v>
      </c>
      <c r="D31" s="9">
        <v>1031071</v>
      </c>
      <c r="E31" s="9" t="s">
        <v>2</v>
      </c>
      <c r="F31" s="10">
        <v>1</v>
      </c>
      <c r="G31" s="12">
        <v>80389.009999999995</v>
      </c>
      <c r="H31" s="12">
        <f t="shared" si="0"/>
        <v>80389.012447368426</v>
      </c>
      <c r="I31" s="12">
        <f>'[2]Лист1 (2)'!$AN$111</f>
        <v>-2.447368431603536E-3</v>
      </c>
    </row>
    <row r="32" spans="1:9" x14ac:dyDescent="0.2">
      <c r="A32" s="3"/>
      <c r="B32" s="7"/>
      <c r="C32" s="9"/>
      <c r="D32" s="9"/>
      <c r="E32" s="9"/>
      <c r="F32" s="18">
        <f>SUM(F21:F31)</f>
        <v>11</v>
      </c>
      <c r="G32" s="14">
        <f>SUM(G21:G31)</f>
        <v>1547736.2</v>
      </c>
      <c r="H32" s="14">
        <f t="shared" si="0"/>
        <v>1532970.4455274013</v>
      </c>
      <c r="I32" s="14">
        <f>SUM(I21:I31)</f>
        <v>14765.75447259877</v>
      </c>
    </row>
    <row r="33" spans="1:10" x14ac:dyDescent="0.2">
      <c r="A33" s="68"/>
      <c r="B33" s="69" t="s">
        <v>400</v>
      </c>
      <c r="C33" s="70"/>
      <c r="D33" s="71" t="s">
        <v>22</v>
      </c>
      <c r="E33" s="70"/>
      <c r="F33" s="72">
        <f>F14+F19+F32</f>
        <v>18</v>
      </c>
      <c r="G33" s="73">
        <f>G14+G19+G32</f>
        <v>39025492.710000001</v>
      </c>
      <c r="H33" s="73">
        <f>H14+H19+H32</f>
        <v>34202708.435527407</v>
      </c>
      <c r="I33" s="73">
        <f>I14+I19+I32</f>
        <v>4822784.2744725971</v>
      </c>
    </row>
    <row r="34" spans="1:10" x14ac:dyDescent="0.2">
      <c r="A34" s="3">
        <v>2</v>
      </c>
      <c r="B34" s="9" t="str">
        <f>'[2]Лист1 (2)'!$F$137</f>
        <v>Складські приміщення</v>
      </c>
      <c r="C34" s="9"/>
      <c r="D34" s="9">
        <v>1032083</v>
      </c>
      <c r="E34" s="9" t="s">
        <v>2</v>
      </c>
      <c r="F34" s="10">
        <v>1</v>
      </c>
      <c r="G34" s="12">
        <f>'[2]Лист1 (2)'!$J$137</f>
        <v>186955.93</v>
      </c>
      <c r="H34" s="12">
        <f>G34-I34</f>
        <v>169152.3</v>
      </c>
      <c r="I34" s="12">
        <v>17803.63</v>
      </c>
    </row>
    <row r="35" spans="1:10" ht="12.75" customHeight="1" x14ac:dyDescent="0.2">
      <c r="A35" s="3">
        <v>3</v>
      </c>
      <c r="B35" s="9" t="str">
        <f>'[2]Лист1 (2)'!$F$138</f>
        <v>Пожрезервуар</v>
      </c>
      <c r="C35" s="9"/>
      <c r="D35" s="9">
        <v>1032084</v>
      </c>
      <c r="E35" s="9" t="s">
        <v>2</v>
      </c>
      <c r="F35" s="10">
        <v>1</v>
      </c>
      <c r="G35" s="12">
        <f>'[2]Лист1 (2)'!$J$138</f>
        <v>8248.06</v>
      </c>
      <c r="H35" s="12">
        <f>G35-I35</f>
        <v>8248.06</v>
      </c>
      <c r="I35" s="12">
        <v>0</v>
      </c>
    </row>
    <row r="36" spans="1:10" ht="12.75" customHeight="1" x14ac:dyDescent="0.2">
      <c r="A36" s="3">
        <v>4</v>
      </c>
      <c r="B36" s="23" t="s">
        <v>23</v>
      </c>
      <c r="C36" s="9"/>
      <c r="D36" s="9">
        <v>1032085</v>
      </c>
      <c r="E36" s="9" t="s">
        <v>2</v>
      </c>
      <c r="F36" s="10">
        <v>1</v>
      </c>
      <c r="G36" s="1">
        <v>4105.74</v>
      </c>
      <c r="H36" s="12">
        <f>G36-I36</f>
        <v>4105.74</v>
      </c>
      <c r="I36" s="12">
        <v>0</v>
      </c>
    </row>
    <row r="37" spans="1:10" x14ac:dyDescent="0.2">
      <c r="A37" s="68"/>
      <c r="B37" s="69" t="s">
        <v>401</v>
      </c>
      <c r="C37" s="70"/>
      <c r="D37" s="71" t="s">
        <v>25</v>
      </c>
      <c r="E37" s="70"/>
      <c r="F37" s="74">
        <f>SUM(F34:F36)</f>
        <v>3</v>
      </c>
      <c r="G37" s="73">
        <f>SUM(G34:G36)</f>
        <v>199309.72999999998</v>
      </c>
      <c r="H37" s="73">
        <f>SUM(H34:H36)</f>
        <v>181506.09999999998</v>
      </c>
      <c r="I37" s="73">
        <f>SUM(I34:I36)</f>
        <v>17803.63</v>
      </c>
      <c r="J37" s="24"/>
    </row>
    <row r="38" spans="1:10" s="83" customFormat="1" ht="18" customHeight="1" x14ac:dyDescent="0.2">
      <c r="A38" s="92"/>
      <c r="B38" s="93" t="s">
        <v>402</v>
      </c>
      <c r="C38" s="94"/>
      <c r="D38" s="95">
        <v>103</v>
      </c>
      <c r="E38" s="94"/>
      <c r="F38" s="96">
        <f>F33+F37</f>
        <v>21</v>
      </c>
      <c r="G38" s="97">
        <f>G33+G37</f>
        <v>39224802.439999998</v>
      </c>
      <c r="H38" s="97">
        <f>H33+H37</f>
        <v>34384214.535527408</v>
      </c>
      <c r="I38" s="97">
        <f>I33+I37</f>
        <v>4840587.9044725969</v>
      </c>
      <c r="J38" s="82"/>
    </row>
    <row r="39" spans="1:10" x14ac:dyDescent="0.2">
      <c r="A39" s="3"/>
      <c r="B39" s="7"/>
      <c r="C39" s="9"/>
      <c r="D39" s="4"/>
      <c r="E39" s="9"/>
      <c r="F39" s="18"/>
      <c r="G39" s="14"/>
      <c r="H39" s="14"/>
      <c r="I39" s="14"/>
      <c r="J39" s="24"/>
    </row>
    <row r="40" spans="1:10" x14ac:dyDescent="0.2">
      <c r="A40" s="3"/>
      <c r="B40" s="29" t="s">
        <v>38</v>
      </c>
      <c r="C40" s="9"/>
      <c r="D40" s="9"/>
      <c r="E40" s="9"/>
      <c r="F40" s="10"/>
      <c r="G40" s="4"/>
      <c r="H40" s="4"/>
      <c r="I40" s="4"/>
    </row>
    <row r="41" spans="1:10" x14ac:dyDescent="0.2">
      <c r="A41" s="3">
        <v>1</v>
      </c>
      <c r="B41" s="1" t="s">
        <v>39</v>
      </c>
      <c r="C41" s="9"/>
      <c r="D41" s="9">
        <v>1041109</v>
      </c>
      <c r="E41" s="9" t="s">
        <v>2</v>
      </c>
      <c r="F41" s="10">
        <v>1</v>
      </c>
      <c r="G41" s="12">
        <v>254.07</v>
      </c>
      <c r="H41" s="12">
        <f>G41-I41</f>
        <v>254.06875000000002</v>
      </c>
      <c r="I41" s="12">
        <f>'[2]Лист1 (2)'!$AN$174</f>
        <v>1.2499999999704414E-3</v>
      </c>
    </row>
    <row r="42" spans="1:10" x14ac:dyDescent="0.2">
      <c r="A42" s="75"/>
      <c r="B42" s="69" t="s">
        <v>400</v>
      </c>
      <c r="C42" s="70"/>
      <c r="D42" s="71" t="s">
        <v>40</v>
      </c>
      <c r="E42" s="70"/>
      <c r="F42" s="72">
        <f>SUM(F41:F41)</f>
        <v>1</v>
      </c>
      <c r="G42" s="76">
        <f>SUM(G41)</f>
        <v>254.07</v>
      </c>
      <c r="H42" s="76">
        <f>SUM(H41)</f>
        <v>254.06875000000002</v>
      </c>
      <c r="I42" s="76">
        <f>SUM(I41)</f>
        <v>1.2499999999704414E-3</v>
      </c>
    </row>
    <row r="43" spans="1:10" x14ac:dyDescent="0.2">
      <c r="A43" s="1"/>
      <c r="B43" s="23"/>
      <c r="C43" s="9"/>
      <c r="D43" s="9"/>
      <c r="E43" s="9"/>
      <c r="F43" s="10"/>
      <c r="G43" s="25"/>
      <c r="H43" s="12"/>
      <c r="I43" s="12"/>
    </row>
    <row r="44" spans="1:10" x14ac:dyDescent="0.2">
      <c r="A44" s="20">
        <v>1</v>
      </c>
      <c r="B44" s="23" t="s">
        <v>28</v>
      </c>
      <c r="C44" s="9"/>
      <c r="D44" s="9">
        <v>1042087</v>
      </c>
      <c r="E44" s="9" t="s">
        <v>2</v>
      </c>
      <c r="F44" s="10">
        <v>1</v>
      </c>
      <c r="G44" s="27">
        <f>'[2]Лист1 (2)'!$J$143</f>
        <v>8942.58</v>
      </c>
      <c r="H44" s="12">
        <f t="shared" ref="H44:H51" si="1">G44-I44</f>
        <v>8942.58</v>
      </c>
      <c r="I44" s="12">
        <f>'[2]Лист1 (2)'!$AN$143</f>
        <v>0</v>
      </c>
    </row>
    <row r="45" spans="1:10" x14ac:dyDescent="0.2">
      <c r="A45" s="28">
        <v>2</v>
      </c>
      <c r="B45" s="23" t="s">
        <v>29</v>
      </c>
      <c r="C45" s="9"/>
      <c r="D45" s="9">
        <v>1042088</v>
      </c>
      <c r="E45" s="9" t="s">
        <v>2</v>
      </c>
      <c r="F45" s="10">
        <v>1</v>
      </c>
      <c r="G45" s="27">
        <f>'[2]Лист1 (2)'!$J$144</f>
        <v>1412</v>
      </c>
      <c r="H45" s="12">
        <f t="shared" si="1"/>
        <v>1412</v>
      </c>
      <c r="I45" s="12">
        <f>'[2]Лист1 (2)'!$AN$144</f>
        <v>0</v>
      </c>
    </row>
    <row r="46" spans="1:10" x14ac:dyDescent="0.2">
      <c r="A46" s="28">
        <v>3</v>
      </c>
      <c r="B46" s="23" t="s">
        <v>30</v>
      </c>
      <c r="C46" s="9"/>
      <c r="D46" s="9">
        <v>1042089</v>
      </c>
      <c r="E46" s="9" t="s">
        <v>2</v>
      </c>
      <c r="F46" s="10">
        <v>1</v>
      </c>
      <c r="G46" s="12">
        <f>'[2]Лист1 (2)'!$J$145</f>
        <v>6739.58</v>
      </c>
      <c r="H46" s="12">
        <f t="shared" si="1"/>
        <v>6739.5763888888878</v>
      </c>
      <c r="I46" s="12">
        <f>'[2]Лист1 (2)'!$AN$145</f>
        <v>3.6111111120078476E-3</v>
      </c>
    </row>
    <row r="47" spans="1:10" x14ac:dyDescent="0.2">
      <c r="A47" s="3">
        <v>4</v>
      </c>
      <c r="B47" s="23" t="s">
        <v>31</v>
      </c>
      <c r="C47" s="9"/>
      <c r="D47" s="9">
        <v>1042095</v>
      </c>
      <c r="E47" s="9" t="s">
        <v>2</v>
      </c>
      <c r="F47" s="10">
        <v>1</v>
      </c>
      <c r="G47" s="12">
        <f>'[2]Лист1 (2)'!$J$151</f>
        <v>505</v>
      </c>
      <c r="H47" s="12">
        <f t="shared" si="1"/>
        <v>505</v>
      </c>
      <c r="I47" s="12">
        <f>'[2]Лист1 (2)'!$AN$151</f>
        <v>0</v>
      </c>
    </row>
    <row r="48" spans="1:10" x14ac:dyDescent="0.2">
      <c r="A48" s="3">
        <v>5</v>
      </c>
      <c r="B48" s="23" t="s">
        <v>32</v>
      </c>
      <c r="C48" s="9"/>
      <c r="D48" s="9">
        <v>1042139</v>
      </c>
      <c r="E48" s="9" t="s">
        <v>2</v>
      </c>
      <c r="F48" s="10">
        <v>1</v>
      </c>
      <c r="G48" s="12">
        <f>'[2]Лист1 (2)'!$J$156</f>
        <v>16145.41</v>
      </c>
      <c r="H48" s="12">
        <f t="shared" si="1"/>
        <v>16145.41</v>
      </c>
      <c r="I48" s="12">
        <f>'[2]Лист1 (2)'!$AN$156</f>
        <v>0</v>
      </c>
    </row>
    <row r="49" spans="1:9" x14ac:dyDescent="0.2">
      <c r="A49" s="3">
        <v>6</v>
      </c>
      <c r="B49" s="23" t="s">
        <v>33</v>
      </c>
      <c r="C49" s="9"/>
      <c r="D49" s="9">
        <v>1042100</v>
      </c>
      <c r="E49" s="9" t="s">
        <v>2</v>
      </c>
      <c r="F49" s="10">
        <v>1</v>
      </c>
      <c r="G49" s="12">
        <f>'[2]Лист1 (2)'!$J$157</f>
        <v>5850</v>
      </c>
      <c r="H49" s="12">
        <f t="shared" si="1"/>
        <v>5850</v>
      </c>
      <c r="I49" s="12">
        <v>0</v>
      </c>
    </row>
    <row r="50" spans="1:9" x14ac:dyDescent="0.2">
      <c r="A50" s="3">
        <v>7</v>
      </c>
      <c r="B50" s="23" t="s">
        <v>34</v>
      </c>
      <c r="C50" s="9"/>
      <c r="D50" s="9">
        <v>1042141</v>
      </c>
      <c r="E50" s="9" t="s">
        <v>2</v>
      </c>
      <c r="F50" s="10">
        <v>1</v>
      </c>
      <c r="G50" s="12">
        <f>'[2]Лист1 (2)'!$K$158</f>
        <v>7665.0000000000036</v>
      </c>
      <c r="H50" s="12">
        <f t="shared" si="1"/>
        <v>7665.0000000000036</v>
      </c>
      <c r="I50" s="12">
        <f>'[2]Лист1 (2)'!$AN$158</f>
        <v>0</v>
      </c>
    </row>
    <row r="51" spans="1:9" x14ac:dyDescent="0.2">
      <c r="A51" s="3">
        <v>8</v>
      </c>
      <c r="B51" s="23" t="s">
        <v>35</v>
      </c>
      <c r="C51" s="9"/>
      <c r="D51" s="9">
        <v>1042177</v>
      </c>
      <c r="E51" s="9" t="s">
        <v>2</v>
      </c>
      <c r="F51" s="10">
        <v>1</v>
      </c>
      <c r="G51" s="12">
        <f>'[2]Лист1 (2)'!$J$159</f>
        <v>7450</v>
      </c>
      <c r="H51" s="12">
        <f t="shared" si="1"/>
        <v>7450</v>
      </c>
      <c r="I51" s="12">
        <v>0</v>
      </c>
    </row>
    <row r="52" spans="1:9" x14ac:dyDescent="0.2">
      <c r="A52" s="3">
        <v>9</v>
      </c>
      <c r="B52" s="23" t="s">
        <v>36</v>
      </c>
      <c r="C52" s="9"/>
      <c r="D52" s="9">
        <v>1042227</v>
      </c>
      <c r="E52" s="9" t="s">
        <v>2</v>
      </c>
      <c r="F52" s="10">
        <v>1</v>
      </c>
      <c r="G52" s="12">
        <v>6521</v>
      </c>
      <c r="H52" s="12">
        <v>6521</v>
      </c>
      <c r="I52" s="12">
        <v>0</v>
      </c>
    </row>
    <row r="53" spans="1:9" x14ac:dyDescent="0.2">
      <c r="A53" s="68"/>
      <c r="B53" s="69" t="s">
        <v>401</v>
      </c>
      <c r="C53" s="70"/>
      <c r="D53" s="71" t="s">
        <v>37</v>
      </c>
      <c r="E53" s="70"/>
      <c r="F53" s="72">
        <f>SUM(F44:F52)</f>
        <v>9</v>
      </c>
      <c r="G53" s="76">
        <f>SUM(G44:G52)</f>
        <v>61230.570000000007</v>
      </c>
      <c r="H53" s="76">
        <f>G53-I53</f>
        <v>61230.566388888896</v>
      </c>
      <c r="I53" s="76">
        <f>SUM(I44:I52)</f>
        <v>3.6111111120078476E-3</v>
      </c>
    </row>
    <row r="54" spans="1:9" x14ac:dyDescent="0.2">
      <c r="A54" s="3"/>
      <c r="B54" s="26" t="s">
        <v>85</v>
      </c>
      <c r="C54" s="9"/>
      <c r="D54" s="9"/>
      <c r="E54" s="9"/>
      <c r="F54" s="10"/>
      <c r="G54" s="12"/>
      <c r="H54" s="12"/>
      <c r="I54" s="12"/>
    </row>
    <row r="55" spans="1:9" ht="25.5" x14ac:dyDescent="0.2">
      <c r="A55" s="3">
        <v>1</v>
      </c>
      <c r="B55" s="22" t="s">
        <v>86</v>
      </c>
      <c r="C55" s="38">
        <v>2014</v>
      </c>
      <c r="D55" s="23">
        <v>1043144</v>
      </c>
      <c r="E55" s="1" t="s">
        <v>50</v>
      </c>
      <c r="F55" s="34">
        <v>1</v>
      </c>
      <c r="G55" s="35">
        <v>28381.67</v>
      </c>
      <c r="H55" s="36">
        <v>1362.96</v>
      </c>
      <c r="I55" s="36">
        <v>15018.71</v>
      </c>
    </row>
    <row r="56" spans="1:9" x14ac:dyDescent="0.2">
      <c r="A56" s="3">
        <v>2</v>
      </c>
      <c r="B56" s="23" t="s">
        <v>87</v>
      </c>
      <c r="C56" s="38">
        <v>2014</v>
      </c>
      <c r="D56" s="23">
        <v>1043145</v>
      </c>
      <c r="E56" s="1" t="s">
        <v>50</v>
      </c>
      <c r="F56" s="10">
        <v>1</v>
      </c>
      <c r="G56" s="25">
        <v>4642.34</v>
      </c>
      <c r="H56" s="12">
        <f>G56-I56</f>
        <v>2027.7600000000002</v>
      </c>
      <c r="I56" s="12">
        <v>2614.58</v>
      </c>
    </row>
    <row r="57" spans="1:9" x14ac:dyDescent="0.2">
      <c r="A57" s="3">
        <v>3</v>
      </c>
      <c r="B57" s="23" t="s">
        <v>88</v>
      </c>
      <c r="C57" s="38">
        <v>2014</v>
      </c>
      <c r="D57" s="23">
        <v>1043146</v>
      </c>
      <c r="E57" s="1" t="s">
        <v>50</v>
      </c>
      <c r="F57" s="10">
        <v>1</v>
      </c>
      <c r="G57" s="25">
        <v>4642.34</v>
      </c>
      <c r="H57" s="12">
        <v>2614.58</v>
      </c>
      <c r="I57" s="12">
        <v>2614.58</v>
      </c>
    </row>
    <row r="58" spans="1:9" x14ac:dyDescent="0.2">
      <c r="A58" s="3">
        <v>4</v>
      </c>
      <c r="B58" s="23" t="s">
        <v>89</v>
      </c>
      <c r="C58" s="38">
        <v>2014</v>
      </c>
      <c r="D58" s="23">
        <v>1043147</v>
      </c>
      <c r="E58" s="1" t="s">
        <v>50</v>
      </c>
      <c r="F58" s="10">
        <v>1</v>
      </c>
      <c r="G58" s="25">
        <v>4642.34</v>
      </c>
      <c r="H58" s="12">
        <v>2614.58</v>
      </c>
      <c r="I58" s="12">
        <v>2614.58</v>
      </c>
    </row>
    <row r="59" spans="1:9" x14ac:dyDescent="0.2">
      <c r="A59" s="3">
        <v>5</v>
      </c>
      <c r="B59" s="23" t="s">
        <v>90</v>
      </c>
      <c r="C59" s="38">
        <v>2014</v>
      </c>
      <c r="D59" s="23">
        <v>1043148</v>
      </c>
      <c r="E59" s="1" t="s">
        <v>50</v>
      </c>
      <c r="F59" s="10">
        <v>1</v>
      </c>
      <c r="G59" s="25">
        <v>4642.34</v>
      </c>
      <c r="H59" s="12">
        <v>2614.58</v>
      </c>
      <c r="I59" s="12">
        <v>2614.58</v>
      </c>
    </row>
    <row r="60" spans="1:9" x14ac:dyDescent="0.2">
      <c r="A60" s="3">
        <v>6</v>
      </c>
      <c r="B60" s="23" t="s">
        <v>91</v>
      </c>
      <c r="C60" s="38">
        <v>2014</v>
      </c>
      <c r="D60" s="23">
        <v>1043149</v>
      </c>
      <c r="E60" s="1" t="s">
        <v>50</v>
      </c>
      <c r="F60" s="10">
        <v>1</v>
      </c>
      <c r="G60" s="25">
        <v>4642.34</v>
      </c>
      <c r="H60" s="12">
        <f t="shared" ref="H60:H103" si="2">G60-I60</f>
        <v>2027.7600000000002</v>
      </c>
      <c r="I60" s="12">
        <v>2614.58</v>
      </c>
    </row>
    <row r="61" spans="1:9" ht="12.75" customHeight="1" x14ac:dyDescent="0.2">
      <c r="A61" s="3">
        <v>7</v>
      </c>
      <c r="B61" s="23" t="s">
        <v>92</v>
      </c>
      <c r="C61" s="38">
        <v>2014</v>
      </c>
      <c r="D61" s="23">
        <v>1043150</v>
      </c>
      <c r="E61" s="1" t="s">
        <v>50</v>
      </c>
      <c r="F61" s="10">
        <v>1</v>
      </c>
      <c r="G61" s="25">
        <v>4642.34</v>
      </c>
      <c r="H61" s="12">
        <f t="shared" si="2"/>
        <v>2027.7600000000002</v>
      </c>
      <c r="I61" s="12">
        <v>2614.58</v>
      </c>
    </row>
    <row r="62" spans="1:9" x14ac:dyDescent="0.2">
      <c r="A62" s="3">
        <v>8</v>
      </c>
      <c r="B62" s="23" t="s">
        <v>93</v>
      </c>
      <c r="C62" s="38">
        <v>2014</v>
      </c>
      <c r="D62" s="23">
        <v>1043151</v>
      </c>
      <c r="E62" s="1" t="s">
        <v>50</v>
      </c>
      <c r="F62" s="10">
        <v>1</v>
      </c>
      <c r="G62" s="25">
        <v>4642.34</v>
      </c>
      <c r="H62" s="12">
        <f t="shared" si="2"/>
        <v>2027.7600000000002</v>
      </c>
      <c r="I62" s="12">
        <v>2614.58</v>
      </c>
    </row>
    <row r="63" spans="1:9" x14ac:dyDescent="0.2">
      <c r="A63" s="3">
        <v>9</v>
      </c>
      <c r="B63" s="23" t="s">
        <v>94</v>
      </c>
      <c r="C63" s="38">
        <v>2014</v>
      </c>
      <c r="D63" s="23">
        <v>1043152</v>
      </c>
      <c r="E63" s="1" t="s">
        <v>50</v>
      </c>
      <c r="F63" s="10">
        <v>1</v>
      </c>
      <c r="G63" s="25">
        <v>4642.34</v>
      </c>
      <c r="H63" s="12">
        <f t="shared" si="2"/>
        <v>2027.7600000000002</v>
      </c>
      <c r="I63" s="12">
        <v>2614.58</v>
      </c>
    </row>
    <row r="64" spans="1:9" x14ac:dyDescent="0.2">
      <c r="A64" s="3">
        <v>10</v>
      </c>
      <c r="B64" s="23" t="s">
        <v>95</v>
      </c>
      <c r="C64" s="38">
        <v>2014</v>
      </c>
      <c r="D64" s="23">
        <v>1043153</v>
      </c>
      <c r="E64" s="1" t="s">
        <v>50</v>
      </c>
      <c r="F64" s="10">
        <v>1</v>
      </c>
      <c r="G64" s="25">
        <v>3094.9</v>
      </c>
      <c r="H64" s="12">
        <f t="shared" si="2"/>
        <v>1351.91</v>
      </c>
      <c r="I64" s="12">
        <v>1742.99</v>
      </c>
    </row>
    <row r="65" spans="1:9" x14ac:dyDescent="0.2">
      <c r="A65" s="3">
        <v>11</v>
      </c>
      <c r="B65" s="23" t="s">
        <v>96</v>
      </c>
      <c r="C65" s="38">
        <v>2014</v>
      </c>
      <c r="D65" s="23">
        <v>1043154</v>
      </c>
      <c r="E65" s="1" t="s">
        <v>50</v>
      </c>
      <c r="F65" s="10">
        <v>1</v>
      </c>
      <c r="G65" s="25">
        <v>3094.9</v>
      </c>
      <c r="H65" s="12">
        <f t="shared" si="2"/>
        <v>1351.91</v>
      </c>
      <c r="I65" s="12">
        <v>1742.99</v>
      </c>
    </row>
    <row r="66" spans="1:9" x14ac:dyDescent="0.2">
      <c r="A66" s="3">
        <v>12</v>
      </c>
      <c r="B66" s="23" t="s">
        <v>97</v>
      </c>
      <c r="C66" s="38">
        <v>2014</v>
      </c>
      <c r="D66" s="23">
        <v>1043155</v>
      </c>
      <c r="E66" s="1" t="s">
        <v>50</v>
      </c>
      <c r="F66" s="10">
        <v>1</v>
      </c>
      <c r="G66" s="25">
        <v>3094.9</v>
      </c>
      <c r="H66" s="12">
        <f t="shared" si="2"/>
        <v>1351.91</v>
      </c>
      <c r="I66" s="12">
        <v>1742.99</v>
      </c>
    </row>
    <row r="67" spans="1:9" x14ac:dyDescent="0.2">
      <c r="A67" s="3">
        <v>13</v>
      </c>
      <c r="B67" s="23" t="s">
        <v>98</v>
      </c>
      <c r="C67" s="38">
        <v>2014</v>
      </c>
      <c r="D67" s="23">
        <v>1043156</v>
      </c>
      <c r="E67" s="1" t="s">
        <v>50</v>
      </c>
      <c r="F67" s="10">
        <v>1</v>
      </c>
      <c r="G67" s="25">
        <v>3094.9</v>
      </c>
      <c r="H67" s="12">
        <f t="shared" si="2"/>
        <v>1351.91</v>
      </c>
      <c r="I67" s="12">
        <v>1742.99</v>
      </c>
    </row>
    <row r="68" spans="1:9" ht="12.75" customHeight="1" x14ac:dyDescent="0.2">
      <c r="A68" s="3">
        <v>14</v>
      </c>
      <c r="B68" s="23" t="s">
        <v>99</v>
      </c>
      <c r="C68" s="38">
        <v>2014</v>
      </c>
      <c r="D68" s="23">
        <v>1043157</v>
      </c>
      <c r="E68" s="1" t="s">
        <v>50</v>
      </c>
      <c r="F68" s="10">
        <v>1</v>
      </c>
      <c r="G68" s="25">
        <v>3094.9</v>
      </c>
      <c r="H68" s="12">
        <f t="shared" si="2"/>
        <v>1351.91</v>
      </c>
      <c r="I68" s="12">
        <v>1742.99</v>
      </c>
    </row>
    <row r="69" spans="1:9" x14ac:dyDescent="0.2">
      <c r="A69" s="3">
        <v>15</v>
      </c>
      <c r="B69" s="23" t="s">
        <v>100</v>
      </c>
      <c r="C69" s="38">
        <v>2014</v>
      </c>
      <c r="D69" s="23">
        <v>1043158</v>
      </c>
      <c r="E69" s="1" t="s">
        <v>50</v>
      </c>
      <c r="F69" s="10">
        <v>1</v>
      </c>
      <c r="G69" s="25">
        <v>3094.9</v>
      </c>
      <c r="H69" s="12">
        <f t="shared" si="2"/>
        <v>1351.91</v>
      </c>
      <c r="I69" s="12">
        <v>1742.99</v>
      </c>
    </row>
    <row r="70" spans="1:9" x14ac:dyDescent="0.2">
      <c r="A70" s="3">
        <v>16</v>
      </c>
      <c r="B70" s="23" t="s">
        <v>101</v>
      </c>
      <c r="C70" s="38">
        <v>2014</v>
      </c>
      <c r="D70" s="23">
        <v>1043159</v>
      </c>
      <c r="E70" s="1" t="s">
        <v>50</v>
      </c>
      <c r="F70" s="10">
        <v>1</v>
      </c>
      <c r="G70" s="25">
        <v>3094.9</v>
      </c>
      <c r="H70" s="12">
        <f t="shared" si="2"/>
        <v>1351.91</v>
      </c>
      <c r="I70" s="12">
        <v>1742.99</v>
      </c>
    </row>
    <row r="71" spans="1:9" x14ac:dyDescent="0.2">
      <c r="A71" s="3">
        <v>17</v>
      </c>
      <c r="B71" s="23" t="s">
        <v>102</v>
      </c>
      <c r="C71" s="38">
        <v>2014</v>
      </c>
      <c r="D71" s="23">
        <v>1043160</v>
      </c>
      <c r="E71" s="1" t="s">
        <v>50</v>
      </c>
      <c r="F71" s="10">
        <v>1</v>
      </c>
      <c r="G71" s="25">
        <v>3094.9</v>
      </c>
      <c r="H71" s="12">
        <f t="shared" si="2"/>
        <v>1351.91</v>
      </c>
      <c r="I71" s="12">
        <v>1742.99</v>
      </c>
    </row>
    <row r="72" spans="1:9" ht="22.5" customHeight="1" x14ac:dyDescent="0.2">
      <c r="A72" s="3">
        <v>18</v>
      </c>
      <c r="B72" s="22" t="s">
        <v>103</v>
      </c>
      <c r="C72" s="23">
        <v>2013</v>
      </c>
      <c r="D72" s="23">
        <v>1043161</v>
      </c>
      <c r="E72" s="1" t="s">
        <v>50</v>
      </c>
      <c r="F72" s="34">
        <v>1</v>
      </c>
      <c r="G72" s="35">
        <v>3868.62</v>
      </c>
      <c r="H72" s="36">
        <f t="shared" si="2"/>
        <v>2668</v>
      </c>
      <c r="I72" s="36">
        <v>1200.6199999999999</v>
      </c>
    </row>
    <row r="73" spans="1:9" x14ac:dyDescent="0.2">
      <c r="A73" s="3">
        <v>19</v>
      </c>
      <c r="B73" s="23" t="s">
        <v>104</v>
      </c>
      <c r="C73" s="23">
        <v>2013</v>
      </c>
      <c r="D73" s="23">
        <v>1043162</v>
      </c>
      <c r="E73" s="1" t="s">
        <v>50</v>
      </c>
      <c r="F73" s="10">
        <v>1</v>
      </c>
      <c r="G73" s="25">
        <v>3868.62</v>
      </c>
      <c r="H73" s="12">
        <f t="shared" si="2"/>
        <v>2668</v>
      </c>
      <c r="I73" s="12">
        <v>1200.6199999999999</v>
      </c>
    </row>
    <row r="74" spans="1:9" x14ac:dyDescent="0.2">
      <c r="A74" s="3">
        <v>20</v>
      </c>
      <c r="B74" s="23" t="s">
        <v>105</v>
      </c>
      <c r="C74" s="23">
        <v>2013</v>
      </c>
      <c r="D74" s="23">
        <v>1043163</v>
      </c>
      <c r="E74" s="1" t="s">
        <v>50</v>
      </c>
      <c r="F74" s="10">
        <v>1</v>
      </c>
      <c r="G74" s="25">
        <v>3868.62</v>
      </c>
      <c r="H74" s="12">
        <f t="shared" si="2"/>
        <v>2668</v>
      </c>
      <c r="I74" s="12">
        <v>1200.6199999999999</v>
      </c>
    </row>
    <row r="75" spans="1:9" x14ac:dyDescent="0.2">
      <c r="A75" s="3">
        <v>21</v>
      </c>
      <c r="B75" s="23" t="s">
        <v>106</v>
      </c>
      <c r="C75" s="23">
        <v>2013</v>
      </c>
      <c r="D75" s="23">
        <v>1043164</v>
      </c>
      <c r="E75" s="1" t="s">
        <v>50</v>
      </c>
      <c r="F75" s="10">
        <v>1</v>
      </c>
      <c r="G75" s="25">
        <v>3868.62</v>
      </c>
      <c r="H75" s="12">
        <f t="shared" si="2"/>
        <v>2668</v>
      </c>
      <c r="I75" s="12">
        <v>1200.6199999999999</v>
      </c>
    </row>
    <row r="76" spans="1:9" x14ac:dyDescent="0.2">
      <c r="A76" s="3">
        <v>22</v>
      </c>
      <c r="B76" s="23" t="s">
        <v>107</v>
      </c>
      <c r="C76" s="23">
        <v>2013</v>
      </c>
      <c r="D76" s="23">
        <v>1043165</v>
      </c>
      <c r="E76" s="1" t="s">
        <v>50</v>
      </c>
      <c r="F76" s="10">
        <v>1</v>
      </c>
      <c r="G76" s="25">
        <v>3868.62</v>
      </c>
      <c r="H76" s="12">
        <f t="shared" si="2"/>
        <v>2668</v>
      </c>
      <c r="I76" s="12">
        <v>1200.6199999999999</v>
      </c>
    </row>
    <row r="77" spans="1:9" x14ac:dyDescent="0.2">
      <c r="A77" s="3">
        <v>23</v>
      </c>
      <c r="B77" s="23" t="s">
        <v>108</v>
      </c>
      <c r="C77" s="23">
        <v>2013</v>
      </c>
      <c r="D77" s="23">
        <v>1043166</v>
      </c>
      <c r="E77" s="1" t="s">
        <v>50</v>
      </c>
      <c r="F77" s="10">
        <v>1</v>
      </c>
      <c r="G77" s="25">
        <v>3868.62</v>
      </c>
      <c r="H77" s="12">
        <f t="shared" si="2"/>
        <v>2668</v>
      </c>
      <c r="I77" s="12">
        <v>1200.6199999999999</v>
      </c>
    </row>
    <row r="78" spans="1:9" x14ac:dyDescent="0.2">
      <c r="A78" s="3">
        <v>24</v>
      </c>
      <c r="B78" s="23" t="s">
        <v>109</v>
      </c>
      <c r="C78" s="23">
        <v>2013</v>
      </c>
      <c r="D78" s="23">
        <v>1043167</v>
      </c>
      <c r="E78" s="1" t="s">
        <v>50</v>
      </c>
      <c r="F78" s="10">
        <v>1</v>
      </c>
      <c r="G78" s="25">
        <v>3868.62</v>
      </c>
      <c r="H78" s="12">
        <f t="shared" si="2"/>
        <v>2668</v>
      </c>
      <c r="I78" s="12">
        <v>1200.6199999999999</v>
      </c>
    </row>
    <row r="79" spans="1:9" x14ac:dyDescent="0.2">
      <c r="A79" s="3">
        <v>25</v>
      </c>
      <c r="B79" s="23" t="s">
        <v>110</v>
      </c>
      <c r="C79" s="23">
        <v>2013</v>
      </c>
      <c r="D79" s="23">
        <v>1043168</v>
      </c>
      <c r="E79" s="1" t="s">
        <v>50</v>
      </c>
      <c r="F79" s="10">
        <v>1</v>
      </c>
      <c r="G79" s="25">
        <v>3868.62</v>
      </c>
      <c r="H79" s="12">
        <f t="shared" si="2"/>
        <v>2668</v>
      </c>
      <c r="I79" s="12">
        <v>1200.6199999999999</v>
      </c>
    </row>
    <row r="80" spans="1:9" x14ac:dyDescent="0.2">
      <c r="A80" s="3">
        <v>26</v>
      </c>
      <c r="B80" s="23" t="s">
        <v>111</v>
      </c>
      <c r="C80" s="23">
        <v>2013</v>
      </c>
      <c r="D80" s="23">
        <v>1043169</v>
      </c>
      <c r="E80" s="1" t="s">
        <v>50</v>
      </c>
      <c r="F80" s="10">
        <v>1</v>
      </c>
      <c r="G80" s="25">
        <v>2579.08</v>
      </c>
      <c r="H80" s="12">
        <f t="shared" si="2"/>
        <v>1757.31</v>
      </c>
      <c r="I80" s="12">
        <v>821.77</v>
      </c>
    </row>
    <row r="81" spans="1:9" x14ac:dyDescent="0.2">
      <c r="A81" s="3">
        <v>27</v>
      </c>
      <c r="B81" s="23" t="s">
        <v>112</v>
      </c>
      <c r="C81" s="23">
        <v>2013</v>
      </c>
      <c r="D81" s="23">
        <v>1043170</v>
      </c>
      <c r="E81" s="1" t="s">
        <v>50</v>
      </c>
      <c r="F81" s="10">
        <v>1</v>
      </c>
      <c r="G81" s="25">
        <v>2579.08</v>
      </c>
      <c r="H81" s="12">
        <f t="shared" si="2"/>
        <v>1757.31</v>
      </c>
      <c r="I81" s="12">
        <v>821.77</v>
      </c>
    </row>
    <row r="82" spans="1:9" x14ac:dyDescent="0.2">
      <c r="A82" s="3">
        <v>28</v>
      </c>
      <c r="B82" s="23" t="s">
        <v>113</v>
      </c>
      <c r="C82" s="23">
        <v>2013</v>
      </c>
      <c r="D82" s="23">
        <v>1043171</v>
      </c>
      <c r="E82" s="1" t="s">
        <v>50</v>
      </c>
      <c r="F82" s="10">
        <v>1</v>
      </c>
      <c r="G82" s="25">
        <v>2579.08</v>
      </c>
      <c r="H82" s="12">
        <f t="shared" si="2"/>
        <v>1757.31</v>
      </c>
      <c r="I82" s="12">
        <v>821.77</v>
      </c>
    </row>
    <row r="83" spans="1:9" x14ac:dyDescent="0.2">
      <c r="A83" s="3">
        <v>29</v>
      </c>
      <c r="B83" s="23" t="s">
        <v>114</v>
      </c>
      <c r="C83" s="23">
        <v>2013</v>
      </c>
      <c r="D83" s="23">
        <v>1043172</v>
      </c>
      <c r="E83" s="1" t="s">
        <v>50</v>
      </c>
      <c r="F83" s="10">
        <v>1</v>
      </c>
      <c r="G83" s="25">
        <v>2579.08</v>
      </c>
      <c r="H83" s="12">
        <f t="shared" si="2"/>
        <v>1757.31</v>
      </c>
      <c r="I83" s="12">
        <v>821.77</v>
      </c>
    </row>
    <row r="84" spans="1:9" x14ac:dyDescent="0.2">
      <c r="A84" s="3">
        <v>30</v>
      </c>
      <c r="B84" s="23" t="s">
        <v>115</v>
      </c>
      <c r="C84" s="23">
        <v>2013</v>
      </c>
      <c r="D84" s="23">
        <v>1043173</v>
      </c>
      <c r="E84" s="1" t="s">
        <v>50</v>
      </c>
      <c r="F84" s="10">
        <v>1</v>
      </c>
      <c r="G84" s="25">
        <v>2579.08</v>
      </c>
      <c r="H84" s="12">
        <f t="shared" si="2"/>
        <v>1757.31</v>
      </c>
      <c r="I84" s="12">
        <v>821.77</v>
      </c>
    </row>
    <row r="85" spans="1:9" x14ac:dyDescent="0.2">
      <c r="A85" s="3">
        <v>31</v>
      </c>
      <c r="B85" s="23" t="s">
        <v>116</v>
      </c>
      <c r="C85" s="23">
        <v>2013</v>
      </c>
      <c r="D85" s="23">
        <v>1043174</v>
      </c>
      <c r="E85" s="1" t="s">
        <v>50</v>
      </c>
      <c r="F85" s="10">
        <v>1</v>
      </c>
      <c r="G85" s="25">
        <v>23651.39</v>
      </c>
      <c r="H85" s="12">
        <f t="shared" si="2"/>
        <v>13721.539999999999</v>
      </c>
      <c r="I85" s="12">
        <v>9929.85</v>
      </c>
    </row>
    <row r="86" spans="1:9" ht="25.5" x14ac:dyDescent="0.2">
      <c r="A86" s="20">
        <v>32</v>
      </c>
      <c r="B86" s="22" t="s">
        <v>117</v>
      </c>
      <c r="C86" s="23">
        <v>2017</v>
      </c>
      <c r="D86" s="23">
        <v>1043181</v>
      </c>
      <c r="E86" s="1" t="s">
        <v>50</v>
      </c>
      <c r="F86" s="34">
        <v>1</v>
      </c>
      <c r="G86" s="35">
        <v>38192.33</v>
      </c>
      <c r="H86" s="36">
        <f t="shared" si="2"/>
        <v>7274.7300000000032</v>
      </c>
      <c r="I86" s="36">
        <v>30917.599999999999</v>
      </c>
    </row>
    <row r="87" spans="1:9" x14ac:dyDescent="0.2">
      <c r="A87" s="3">
        <v>33</v>
      </c>
      <c r="B87" s="23" t="s">
        <v>118</v>
      </c>
      <c r="C87" s="23">
        <v>2017</v>
      </c>
      <c r="D87" s="23">
        <v>1043182</v>
      </c>
      <c r="E87" s="1" t="s">
        <v>50</v>
      </c>
      <c r="F87" s="10">
        <v>1</v>
      </c>
      <c r="G87" s="25">
        <v>8315.93</v>
      </c>
      <c r="H87" s="12">
        <f t="shared" si="2"/>
        <v>1583.9900000000007</v>
      </c>
      <c r="I87" s="12">
        <v>6731.94</v>
      </c>
    </row>
    <row r="88" spans="1:9" x14ac:dyDescent="0.2">
      <c r="A88" s="3">
        <v>34</v>
      </c>
      <c r="B88" s="23" t="s">
        <v>118</v>
      </c>
      <c r="C88" s="23">
        <v>2017</v>
      </c>
      <c r="D88" s="23">
        <v>1043183</v>
      </c>
      <c r="E88" s="1" t="s">
        <v>50</v>
      </c>
      <c r="F88" s="10">
        <v>1</v>
      </c>
      <c r="G88" s="25">
        <v>8315.93</v>
      </c>
      <c r="H88" s="12">
        <f t="shared" si="2"/>
        <v>1583.9900000000007</v>
      </c>
      <c r="I88" s="12">
        <v>6731.94</v>
      </c>
    </row>
    <row r="89" spans="1:9" x14ac:dyDescent="0.2">
      <c r="A89" s="3">
        <v>35</v>
      </c>
      <c r="B89" s="23" t="s">
        <v>118</v>
      </c>
      <c r="C89" s="23">
        <v>2017</v>
      </c>
      <c r="D89" s="23">
        <v>1043184</v>
      </c>
      <c r="E89" s="1" t="s">
        <v>50</v>
      </c>
      <c r="F89" s="10">
        <v>1</v>
      </c>
      <c r="G89" s="25">
        <v>8315.93</v>
      </c>
      <c r="H89" s="12">
        <f t="shared" si="2"/>
        <v>1583.9900000000007</v>
      </c>
      <c r="I89" s="12">
        <v>6731.94</v>
      </c>
    </row>
    <row r="90" spans="1:9" x14ac:dyDescent="0.2">
      <c r="A90" s="3">
        <v>36</v>
      </c>
      <c r="B90" s="23" t="s">
        <v>118</v>
      </c>
      <c r="C90" s="23">
        <v>2017</v>
      </c>
      <c r="D90" s="23">
        <v>1043185</v>
      </c>
      <c r="E90" s="1" t="s">
        <v>50</v>
      </c>
      <c r="F90" s="10">
        <v>1</v>
      </c>
      <c r="G90" s="25">
        <v>8315.93</v>
      </c>
      <c r="H90" s="12">
        <f t="shared" si="2"/>
        <v>1583.9900000000007</v>
      </c>
      <c r="I90" s="12">
        <v>6731.94</v>
      </c>
    </row>
    <row r="91" spans="1:9" x14ac:dyDescent="0.2">
      <c r="A91" s="3">
        <v>37</v>
      </c>
      <c r="B91" s="23" t="s">
        <v>118</v>
      </c>
      <c r="C91" s="23">
        <v>2017</v>
      </c>
      <c r="D91" s="23">
        <v>1043186</v>
      </c>
      <c r="E91" s="1" t="s">
        <v>50</v>
      </c>
      <c r="F91" s="10">
        <v>1</v>
      </c>
      <c r="G91" s="25">
        <v>8315.93</v>
      </c>
      <c r="H91" s="12">
        <f t="shared" si="2"/>
        <v>1583.9900000000007</v>
      </c>
      <c r="I91" s="12">
        <v>6731.94</v>
      </c>
    </row>
    <row r="92" spans="1:9" x14ac:dyDescent="0.2">
      <c r="A92" s="3">
        <v>38</v>
      </c>
      <c r="B92" s="23" t="s">
        <v>118</v>
      </c>
      <c r="C92" s="23">
        <v>2017</v>
      </c>
      <c r="D92" s="23">
        <v>1043187</v>
      </c>
      <c r="E92" s="1" t="s">
        <v>50</v>
      </c>
      <c r="F92" s="10">
        <v>1</v>
      </c>
      <c r="G92" s="25">
        <v>8315.93</v>
      </c>
      <c r="H92" s="12">
        <f t="shared" si="2"/>
        <v>1583.9900000000007</v>
      </c>
      <c r="I92" s="12">
        <v>6731.94</v>
      </c>
    </row>
    <row r="93" spans="1:9" x14ac:dyDescent="0.2">
      <c r="A93" s="3">
        <v>39</v>
      </c>
      <c r="B93" s="23" t="s">
        <v>118</v>
      </c>
      <c r="C93" s="23">
        <v>2017</v>
      </c>
      <c r="D93" s="23">
        <v>1043188</v>
      </c>
      <c r="E93" s="1" t="s">
        <v>50</v>
      </c>
      <c r="F93" s="10">
        <v>1</v>
      </c>
      <c r="G93" s="25">
        <v>8315.93</v>
      </c>
      <c r="H93" s="12">
        <f t="shared" si="2"/>
        <v>1583.9900000000007</v>
      </c>
      <c r="I93" s="12">
        <v>6731.94</v>
      </c>
    </row>
    <row r="94" spans="1:9" ht="12.75" customHeight="1" x14ac:dyDescent="0.2">
      <c r="A94" s="3">
        <v>40</v>
      </c>
      <c r="B94" s="23" t="s">
        <v>118</v>
      </c>
      <c r="C94" s="23">
        <v>2017</v>
      </c>
      <c r="D94" s="23">
        <v>1043189</v>
      </c>
      <c r="E94" s="1" t="s">
        <v>50</v>
      </c>
      <c r="F94" s="10">
        <v>1</v>
      </c>
      <c r="G94" s="25">
        <v>8315.93</v>
      </c>
      <c r="H94" s="12">
        <f t="shared" si="2"/>
        <v>1583.9900000000007</v>
      </c>
      <c r="I94" s="12">
        <v>6731.94</v>
      </c>
    </row>
    <row r="95" spans="1:9" x14ac:dyDescent="0.2">
      <c r="A95" s="3">
        <v>41</v>
      </c>
      <c r="B95" s="23" t="s">
        <v>119</v>
      </c>
      <c r="C95" s="23">
        <v>2017</v>
      </c>
      <c r="D95" s="23">
        <v>1043190</v>
      </c>
      <c r="E95" s="1" t="s">
        <v>50</v>
      </c>
      <c r="F95" s="10">
        <v>1</v>
      </c>
      <c r="G95" s="25">
        <v>11063.93</v>
      </c>
      <c r="H95" s="12">
        <f t="shared" si="2"/>
        <v>2107.42</v>
      </c>
      <c r="I95" s="12">
        <v>8956.51</v>
      </c>
    </row>
    <row r="96" spans="1:9" x14ac:dyDescent="0.2">
      <c r="A96" s="3">
        <v>42</v>
      </c>
      <c r="B96" s="23" t="s">
        <v>119</v>
      </c>
      <c r="C96" s="23">
        <v>2017</v>
      </c>
      <c r="D96" s="23">
        <v>1043191</v>
      </c>
      <c r="E96" s="1" t="s">
        <v>50</v>
      </c>
      <c r="F96" s="10">
        <v>1</v>
      </c>
      <c r="G96" s="25">
        <v>11063.93</v>
      </c>
      <c r="H96" s="12">
        <f t="shared" si="2"/>
        <v>2107.42</v>
      </c>
      <c r="I96" s="12">
        <v>8956.51</v>
      </c>
    </row>
    <row r="97" spans="1:10" x14ac:dyDescent="0.2">
      <c r="A97" s="3">
        <v>43</v>
      </c>
      <c r="B97" s="23" t="s">
        <v>119</v>
      </c>
      <c r="C97" s="23">
        <v>2017</v>
      </c>
      <c r="D97" s="23">
        <v>1043192</v>
      </c>
      <c r="E97" s="1" t="s">
        <v>50</v>
      </c>
      <c r="F97" s="10">
        <v>1</v>
      </c>
      <c r="G97" s="25">
        <v>11063.93</v>
      </c>
      <c r="H97" s="12">
        <f t="shared" si="2"/>
        <v>2107.42</v>
      </c>
      <c r="I97" s="12">
        <v>8956.51</v>
      </c>
    </row>
    <row r="98" spans="1:10" x14ac:dyDescent="0.2">
      <c r="A98" s="3">
        <v>44</v>
      </c>
      <c r="B98" s="23" t="s">
        <v>119</v>
      </c>
      <c r="C98" s="23">
        <v>2017</v>
      </c>
      <c r="D98" s="23">
        <v>1043193</v>
      </c>
      <c r="E98" s="1" t="s">
        <v>50</v>
      </c>
      <c r="F98" s="10">
        <v>1</v>
      </c>
      <c r="G98" s="25">
        <v>11063.93</v>
      </c>
      <c r="H98" s="12">
        <f t="shared" si="2"/>
        <v>2107.42</v>
      </c>
      <c r="I98" s="12">
        <v>8956.51</v>
      </c>
    </row>
    <row r="99" spans="1:10" x14ac:dyDescent="0.2">
      <c r="A99" s="3">
        <v>45</v>
      </c>
      <c r="B99" s="23" t="s">
        <v>119</v>
      </c>
      <c r="C99" s="23">
        <v>2017</v>
      </c>
      <c r="D99" s="23">
        <v>1043194</v>
      </c>
      <c r="E99" s="1" t="s">
        <v>50</v>
      </c>
      <c r="F99" s="10">
        <v>1</v>
      </c>
      <c r="G99" s="25">
        <v>11063.93</v>
      </c>
      <c r="H99" s="12">
        <f t="shared" si="2"/>
        <v>2107.42</v>
      </c>
      <c r="I99" s="12">
        <v>8956.51</v>
      </c>
    </row>
    <row r="100" spans="1:10" x14ac:dyDescent="0.2">
      <c r="A100" s="3">
        <v>46</v>
      </c>
      <c r="B100" s="23" t="s">
        <v>119</v>
      </c>
      <c r="C100" s="23">
        <v>2017</v>
      </c>
      <c r="D100" s="23">
        <v>1043195</v>
      </c>
      <c r="E100" s="1" t="s">
        <v>50</v>
      </c>
      <c r="F100" s="10">
        <v>1</v>
      </c>
      <c r="G100" s="25">
        <v>11063.93</v>
      </c>
      <c r="H100" s="12">
        <f t="shared" si="2"/>
        <v>2107.42</v>
      </c>
      <c r="I100" s="12">
        <v>8956.51</v>
      </c>
    </row>
    <row r="101" spans="1:10" ht="11.25" customHeight="1" x14ac:dyDescent="0.2">
      <c r="A101" s="3">
        <v>47</v>
      </c>
      <c r="B101" s="23" t="s">
        <v>119</v>
      </c>
      <c r="C101" s="23">
        <v>2017</v>
      </c>
      <c r="D101" s="23">
        <v>1043196</v>
      </c>
      <c r="E101" s="1" t="s">
        <v>50</v>
      </c>
      <c r="F101" s="10">
        <v>1</v>
      </c>
      <c r="G101" s="25">
        <v>11063.93</v>
      </c>
      <c r="H101" s="12">
        <f t="shared" si="2"/>
        <v>2107.42</v>
      </c>
      <c r="I101" s="12">
        <v>8956.51</v>
      </c>
    </row>
    <row r="102" spans="1:10" x14ac:dyDescent="0.2">
      <c r="A102" s="3">
        <v>48</v>
      </c>
      <c r="B102" s="23" t="s">
        <v>119</v>
      </c>
      <c r="C102" s="23">
        <v>2017</v>
      </c>
      <c r="D102" s="23">
        <v>1043197</v>
      </c>
      <c r="E102" s="1" t="s">
        <v>50</v>
      </c>
      <c r="F102" s="10">
        <v>1</v>
      </c>
      <c r="G102" s="25">
        <v>11063.93</v>
      </c>
      <c r="H102" s="12">
        <f t="shared" si="2"/>
        <v>2107.42</v>
      </c>
      <c r="I102" s="12">
        <v>8956.51</v>
      </c>
    </row>
    <row r="103" spans="1:10" x14ac:dyDescent="0.2">
      <c r="A103" s="3"/>
      <c r="B103" s="29"/>
      <c r="C103" s="9"/>
      <c r="D103" s="23"/>
      <c r="E103" s="9" t="s">
        <v>50</v>
      </c>
      <c r="F103" s="164">
        <f>SUM(F55:F102)</f>
        <v>48</v>
      </c>
      <c r="G103" s="165">
        <f>SUM(G55:G102)</f>
        <v>351006.54999999976</v>
      </c>
      <c r="H103" s="160">
        <f t="shared" si="2"/>
        <v>121058.41999999966</v>
      </c>
      <c r="I103" s="160">
        <f>SUM(I55:I102)</f>
        <v>229948.13000000009</v>
      </c>
      <c r="J103" s="24"/>
    </row>
    <row r="104" spans="1:10" x14ac:dyDescent="0.2">
      <c r="A104" s="3">
        <v>1</v>
      </c>
      <c r="B104" s="23" t="s">
        <v>120</v>
      </c>
      <c r="C104" s="23"/>
      <c r="D104" s="23">
        <v>1043175</v>
      </c>
      <c r="E104" s="1" t="s">
        <v>50</v>
      </c>
      <c r="F104" s="10">
        <v>1</v>
      </c>
      <c r="G104" s="25">
        <v>2900</v>
      </c>
      <c r="H104" s="12">
        <f>G104-I104</f>
        <v>2900</v>
      </c>
      <c r="I104" s="12">
        <v>0</v>
      </c>
    </row>
    <row r="105" spans="1:10" x14ac:dyDescent="0.2">
      <c r="A105" s="20">
        <v>2</v>
      </c>
      <c r="B105" s="23" t="s">
        <v>121</v>
      </c>
      <c r="C105" s="23"/>
      <c r="D105" s="23">
        <v>1043176</v>
      </c>
      <c r="E105" s="1" t="s">
        <v>50</v>
      </c>
      <c r="F105" s="10">
        <v>1</v>
      </c>
      <c r="G105" s="25">
        <v>3698</v>
      </c>
      <c r="H105" s="12">
        <f>G105-I105</f>
        <v>3698</v>
      </c>
      <c r="I105" s="12">
        <f>'[2]Лист1 (2)'!$AN$478</f>
        <v>0</v>
      </c>
    </row>
    <row r="106" spans="1:10" x14ac:dyDescent="0.2">
      <c r="A106" s="3">
        <v>3</v>
      </c>
      <c r="B106" s="1" t="s">
        <v>122</v>
      </c>
      <c r="C106" s="9"/>
      <c r="D106" s="23">
        <v>1043137</v>
      </c>
      <c r="E106" s="1" t="s">
        <v>50</v>
      </c>
      <c r="F106" s="10">
        <v>1</v>
      </c>
      <c r="G106" s="25">
        <v>4203.34</v>
      </c>
      <c r="H106" s="12">
        <f>G106-I106</f>
        <v>4203.34</v>
      </c>
      <c r="I106" s="12">
        <f>'[2]Лист1 (2)'!$AN$217</f>
        <v>0</v>
      </c>
    </row>
    <row r="107" spans="1:10" x14ac:dyDescent="0.2">
      <c r="A107" s="3"/>
      <c r="B107" s="39"/>
      <c r="C107" s="9"/>
      <c r="D107" s="40"/>
      <c r="E107" s="1" t="s">
        <v>50</v>
      </c>
      <c r="F107" s="16">
        <f>SUM(F104:F106)</f>
        <v>3</v>
      </c>
      <c r="G107" s="41">
        <f>SUM(G104:G106)</f>
        <v>10801.34</v>
      </c>
      <c r="H107" s="41">
        <f>SUM(H104:H106)</f>
        <v>10801.34</v>
      </c>
      <c r="I107" s="41">
        <f>SUM(I104:I106)</f>
        <v>0</v>
      </c>
    </row>
    <row r="108" spans="1:10" x14ac:dyDescent="0.2">
      <c r="A108" s="68"/>
      <c r="B108" s="69" t="s">
        <v>400</v>
      </c>
      <c r="C108" s="70"/>
      <c r="D108" s="166" t="s">
        <v>123</v>
      </c>
      <c r="E108" s="167" t="s">
        <v>50</v>
      </c>
      <c r="F108" s="168">
        <f>F103+F107</f>
        <v>51</v>
      </c>
      <c r="G108" s="169">
        <f>G103+G107</f>
        <v>361807.88999999978</v>
      </c>
      <c r="H108" s="169">
        <f>H103+H107</f>
        <v>131859.75999999966</v>
      </c>
      <c r="I108" s="169">
        <f>I103</f>
        <v>229948.13000000009</v>
      </c>
    </row>
    <row r="109" spans="1:10" ht="25.5" x14ac:dyDescent="0.2">
      <c r="A109" s="92"/>
      <c r="B109" s="93" t="s">
        <v>404</v>
      </c>
      <c r="C109" s="94"/>
      <c r="D109" s="170">
        <v>104</v>
      </c>
      <c r="E109" s="171"/>
      <c r="F109" s="172">
        <f>F42+F53+F108</f>
        <v>61</v>
      </c>
      <c r="G109" s="173">
        <f>G42+G53+G108</f>
        <v>423292.5299999998</v>
      </c>
      <c r="H109" s="173">
        <f>H42+H53+H108</f>
        <v>193344.39513888856</v>
      </c>
      <c r="I109" s="173">
        <f>I42+I53+I108</f>
        <v>229948.1348611112</v>
      </c>
    </row>
    <row r="110" spans="1:10" x14ac:dyDescent="0.2">
      <c r="A110" s="28"/>
      <c r="B110" s="29" t="s">
        <v>41</v>
      </c>
      <c r="C110" s="9"/>
      <c r="D110" s="9"/>
      <c r="E110" s="9"/>
      <c r="F110" s="10"/>
      <c r="G110" s="12"/>
      <c r="H110" s="12"/>
      <c r="I110" s="12"/>
    </row>
    <row r="111" spans="1:10" x14ac:dyDescent="0.2">
      <c r="A111" s="28">
        <v>1</v>
      </c>
      <c r="B111" s="1" t="s">
        <v>42</v>
      </c>
      <c r="C111" s="9"/>
      <c r="D111" s="9">
        <v>1051105</v>
      </c>
      <c r="E111" s="9" t="s">
        <v>2</v>
      </c>
      <c r="F111" s="10">
        <v>1</v>
      </c>
      <c r="G111" s="27">
        <v>416.69</v>
      </c>
      <c r="H111" s="12">
        <f>G111-I111</f>
        <v>416.68875000000003</v>
      </c>
      <c r="I111" s="12">
        <f>'[2]Лист1 (2)'!$AN$168</f>
        <v>1.2499999999704414E-3</v>
      </c>
    </row>
    <row r="112" spans="1:10" x14ac:dyDescent="0.2">
      <c r="A112" s="68"/>
      <c r="B112" s="69" t="s">
        <v>401</v>
      </c>
      <c r="C112" s="70"/>
      <c r="D112" s="166" t="s">
        <v>43</v>
      </c>
      <c r="E112" s="167"/>
      <c r="F112" s="168">
        <f>SUM(F111:F111)</f>
        <v>1</v>
      </c>
      <c r="G112" s="174">
        <f>SUM(G111:G111)</f>
        <v>416.69</v>
      </c>
      <c r="H112" s="169">
        <f>G112-I112</f>
        <v>416.68875000000003</v>
      </c>
      <c r="I112" s="169">
        <f>SUM(I111:I111)</f>
        <v>1.2499999999704414E-3</v>
      </c>
    </row>
    <row r="113" spans="1:10" x14ac:dyDescent="0.2">
      <c r="A113" s="3"/>
      <c r="B113" s="23"/>
      <c r="C113" s="9"/>
      <c r="D113" s="9"/>
      <c r="E113" s="9"/>
      <c r="F113" s="16"/>
      <c r="G113" s="12"/>
      <c r="H113" s="12"/>
      <c r="I113" s="12"/>
    </row>
    <row r="114" spans="1:10" x14ac:dyDescent="0.2">
      <c r="A114" s="3">
        <v>1</v>
      </c>
      <c r="B114" s="1" t="s">
        <v>44</v>
      </c>
      <c r="C114" s="9"/>
      <c r="D114" s="9">
        <v>1052122</v>
      </c>
      <c r="E114" s="9" t="s">
        <v>2</v>
      </c>
      <c r="F114" s="10">
        <v>1</v>
      </c>
      <c r="G114" s="27">
        <f>'[2]Лист1 (2)'!$J$193</f>
        <v>21508.33</v>
      </c>
      <c r="H114" s="12">
        <f>G114-I114</f>
        <v>21508.333326388889</v>
      </c>
      <c r="I114" s="6">
        <f>'[2]Лист1 (2)'!$AN$193</f>
        <v>-3.3263888872170355E-3</v>
      </c>
    </row>
    <row r="115" spans="1:10" x14ac:dyDescent="0.2">
      <c r="A115" s="68"/>
      <c r="B115" s="69" t="s">
        <v>401</v>
      </c>
      <c r="C115" s="70"/>
      <c r="D115" s="166" t="s">
        <v>360</v>
      </c>
      <c r="E115" s="167"/>
      <c r="F115" s="168">
        <f>SUM(F114:F114)</f>
        <v>1</v>
      </c>
      <c r="G115" s="174">
        <f>SUM(G114:G114)</f>
        <v>21508.33</v>
      </c>
      <c r="H115" s="169">
        <f>G115-I115</f>
        <v>21508.333326388889</v>
      </c>
      <c r="I115" s="169">
        <f>SUM(I114:I114)</f>
        <v>-3.3263888872170355E-3</v>
      </c>
    </row>
    <row r="116" spans="1:10" x14ac:dyDescent="0.2">
      <c r="A116" s="3"/>
      <c r="B116" s="9"/>
      <c r="C116" s="9"/>
      <c r="D116" s="9"/>
      <c r="E116" s="9"/>
      <c r="F116" s="10"/>
      <c r="G116" s="12"/>
      <c r="H116" s="12"/>
      <c r="I116" s="12"/>
    </row>
    <row r="117" spans="1:10" ht="25.5" x14ac:dyDescent="0.2">
      <c r="A117" s="20">
        <v>1</v>
      </c>
      <c r="B117" s="22" t="s">
        <v>48</v>
      </c>
      <c r="C117" s="9"/>
      <c r="D117" s="33">
        <v>1052236</v>
      </c>
      <c r="E117" s="33"/>
      <c r="F117" s="34"/>
      <c r="G117" s="35">
        <f>'[2]Лист1 (2)'!$J$214</f>
        <v>67040</v>
      </c>
      <c r="H117" s="36">
        <f>G117-I117</f>
        <v>56425.33</v>
      </c>
      <c r="I117" s="36">
        <v>10614.67</v>
      </c>
    </row>
    <row r="118" spans="1:10" ht="25.5" x14ac:dyDescent="0.2">
      <c r="A118" s="28">
        <v>2</v>
      </c>
      <c r="B118" s="22" t="s">
        <v>48</v>
      </c>
      <c r="C118" s="9"/>
      <c r="D118" s="33">
        <v>1052237</v>
      </c>
      <c r="E118" s="33"/>
      <c r="F118" s="34"/>
      <c r="G118" s="35">
        <v>17093.63</v>
      </c>
      <c r="H118" s="36">
        <f>G118-I118</f>
        <v>13637.61</v>
      </c>
      <c r="I118" s="36">
        <v>3456.02</v>
      </c>
    </row>
    <row r="119" spans="1:10" ht="12.75" customHeight="1" x14ac:dyDescent="0.2">
      <c r="A119" s="75"/>
      <c r="B119" s="69" t="s">
        <v>401</v>
      </c>
      <c r="C119" s="70"/>
      <c r="D119" s="166" t="s">
        <v>49</v>
      </c>
      <c r="E119" s="167"/>
      <c r="F119" s="168">
        <f>SUM(F117:F118)</f>
        <v>0</v>
      </c>
      <c r="G119" s="169">
        <f>SUM(G117:G118)</f>
        <v>84133.63</v>
      </c>
      <c r="H119" s="169">
        <f>G119-I119</f>
        <v>70062.94</v>
      </c>
      <c r="I119" s="169">
        <f>SUM(I117:I118)</f>
        <v>14070.69</v>
      </c>
      <c r="J119" s="24"/>
    </row>
    <row r="120" spans="1:10" x14ac:dyDescent="0.2">
      <c r="A120" s="3"/>
      <c r="B120" s="29" t="s">
        <v>45</v>
      </c>
      <c r="C120" s="9"/>
      <c r="D120" s="9"/>
      <c r="E120" s="9"/>
      <c r="F120" s="10"/>
      <c r="G120" s="12"/>
      <c r="H120" s="12"/>
      <c r="I120" s="12"/>
    </row>
    <row r="121" spans="1:10" ht="12" customHeight="1" x14ac:dyDescent="0.2">
      <c r="A121" s="3">
        <v>2</v>
      </c>
      <c r="B121" s="22" t="s">
        <v>46</v>
      </c>
      <c r="C121" s="23"/>
      <c r="D121" s="23">
        <v>1053132</v>
      </c>
      <c r="E121" s="9" t="s">
        <v>2</v>
      </c>
      <c r="F121" s="10">
        <v>1</v>
      </c>
      <c r="G121" s="25">
        <v>22007.9</v>
      </c>
      <c r="H121" s="12">
        <f>G121-I121</f>
        <v>22007.9</v>
      </c>
      <c r="I121" s="12">
        <f>'[2]Лист1 (2)'!$AN$202</f>
        <v>0</v>
      </c>
    </row>
    <row r="122" spans="1:10" ht="14.25" customHeight="1" x14ac:dyDescent="0.2">
      <c r="A122" s="3">
        <v>3</v>
      </c>
      <c r="B122" s="22" t="s">
        <v>361</v>
      </c>
      <c r="C122" s="9"/>
      <c r="D122" s="32">
        <v>1053140</v>
      </c>
      <c r="E122" s="33" t="s">
        <v>2</v>
      </c>
      <c r="F122" s="34">
        <v>1</v>
      </c>
      <c r="G122" s="35">
        <v>115778.64</v>
      </c>
      <c r="H122" s="36">
        <f>G122-I122</f>
        <v>115778.64</v>
      </c>
      <c r="I122" s="36">
        <f>'[2]Лист1 (2)'!$AN$202</f>
        <v>0</v>
      </c>
    </row>
    <row r="123" spans="1:10" x14ac:dyDescent="0.2">
      <c r="A123" s="77"/>
      <c r="B123" s="69" t="s">
        <v>401</v>
      </c>
      <c r="C123" s="70"/>
      <c r="D123" s="166" t="s">
        <v>47</v>
      </c>
      <c r="E123" s="167"/>
      <c r="F123" s="168">
        <f>SUM(F121:F122)</f>
        <v>2</v>
      </c>
      <c r="G123" s="169">
        <f>SUM(G121:G122)</f>
        <v>137786.54</v>
      </c>
      <c r="H123" s="169">
        <f>G123-I123</f>
        <v>137786.54</v>
      </c>
      <c r="I123" s="169">
        <f>'[2]Лист1 (2)'!$AN$202</f>
        <v>0</v>
      </c>
    </row>
    <row r="124" spans="1:10" ht="12.75" customHeight="1" x14ac:dyDescent="0.2">
      <c r="A124" s="98"/>
      <c r="B124" s="87" t="s">
        <v>405</v>
      </c>
      <c r="C124" s="94"/>
      <c r="D124" s="170">
        <v>105</v>
      </c>
      <c r="E124" s="175"/>
      <c r="F124" s="172">
        <f>F112+F115+F119+F123</f>
        <v>4</v>
      </c>
      <c r="G124" s="173">
        <f>G112+G115+G119+G123</f>
        <v>243845.19</v>
      </c>
      <c r="H124" s="173">
        <f>H112+H115+H119+H123</f>
        <v>229774.50207638892</v>
      </c>
      <c r="I124" s="173">
        <f>I112+I115+I119+I123</f>
        <v>14070.687923611113</v>
      </c>
    </row>
    <row r="125" spans="1:10" ht="12.75" customHeight="1" x14ac:dyDescent="0.2">
      <c r="A125" s="99"/>
      <c r="B125" s="26"/>
      <c r="C125" s="84"/>
      <c r="D125" s="85"/>
      <c r="E125" s="84"/>
      <c r="F125" s="100"/>
      <c r="G125" s="101"/>
      <c r="H125" s="101"/>
      <c r="I125" s="101"/>
    </row>
    <row r="126" spans="1:10" x14ac:dyDescent="0.2">
      <c r="A126" s="3">
        <v>1</v>
      </c>
      <c r="B126" s="23" t="s">
        <v>26</v>
      </c>
      <c r="C126" s="7"/>
      <c r="D126" s="9">
        <v>1062086</v>
      </c>
      <c r="E126" s="9" t="s">
        <v>2</v>
      </c>
      <c r="F126" s="10">
        <v>1</v>
      </c>
      <c r="G126" s="25">
        <v>2848.61</v>
      </c>
      <c r="H126" s="12">
        <f>G126-I126</f>
        <v>2848.61</v>
      </c>
      <c r="I126" s="12">
        <f>'[2]Лист1 (2)'!$AN$141</f>
        <v>0</v>
      </c>
    </row>
    <row r="127" spans="1:10" x14ac:dyDescent="0.2">
      <c r="A127" s="78"/>
      <c r="B127" s="69" t="s">
        <v>401</v>
      </c>
      <c r="C127" s="69"/>
      <c r="D127" s="166" t="s">
        <v>27</v>
      </c>
      <c r="E127" s="167"/>
      <c r="F127" s="168">
        <v>1</v>
      </c>
      <c r="G127" s="174">
        <f>SUM(G126)</f>
        <v>2848.61</v>
      </c>
      <c r="H127" s="169">
        <f>SUM(H126)</f>
        <v>2848.61</v>
      </c>
      <c r="I127" s="169">
        <f>'[2]Лист1 (2)'!$AN$141</f>
        <v>0</v>
      </c>
    </row>
    <row r="128" spans="1:10" x14ac:dyDescent="0.2">
      <c r="A128" s="92"/>
      <c r="B128" s="87" t="s">
        <v>441</v>
      </c>
      <c r="C128" s="94"/>
      <c r="D128" s="170">
        <v>106</v>
      </c>
      <c r="E128" s="171"/>
      <c r="F128" s="172">
        <f>F127</f>
        <v>1</v>
      </c>
      <c r="G128" s="173">
        <f>G127</f>
        <v>2848.61</v>
      </c>
      <c r="H128" s="173">
        <f>H127</f>
        <v>2848.61</v>
      </c>
      <c r="I128" s="173">
        <f>I127</f>
        <v>0</v>
      </c>
    </row>
    <row r="129" spans="1:9" x14ac:dyDescent="0.2">
      <c r="A129" s="3"/>
      <c r="B129" s="7" t="s">
        <v>124</v>
      </c>
      <c r="C129" s="9"/>
      <c r="D129" s="9"/>
      <c r="E129" s="9"/>
      <c r="F129" s="10"/>
      <c r="G129" s="12"/>
      <c r="H129" s="12"/>
      <c r="I129" s="12"/>
    </row>
    <row r="130" spans="1:9" x14ac:dyDescent="0.2">
      <c r="A130" s="3">
        <v>1</v>
      </c>
      <c r="B130" s="9" t="str">
        <f>'[3]2017 (3)'!$D$173</f>
        <v>П-кт Шевченка</v>
      </c>
      <c r="C130" s="9"/>
      <c r="D130" s="9">
        <v>1090001</v>
      </c>
      <c r="E130" s="5" t="s">
        <v>125</v>
      </c>
      <c r="F130" s="10">
        <f>'[3]2017 (3)'!$E$173</f>
        <v>3311.1</v>
      </c>
      <c r="G130" s="12">
        <v>787673.57</v>
      </c>
      <c r="H130" s="12">
        <f t="shared" ref="H130:H150" si="3">G130-I130</f>
        <v>0</v>
      </c>
      <c r="I130" s="12">
        <f>'[3]2017 (3)'!$F$173</f>
        <v>787673.57</v>
      </c>
    </row>
    <row r="131" spans="1:9" x14ac:dyDescent="0.2">
      <c r="A131" s="3">
        <v>2</v>
      </c>
      <c r="B131" s="8" t="s">
        <v>126</v>
      </c>
      <c r="C131" s="9"/>
      <c r="D131" s="9">
        <v>1090002</v>
      </c>
      <c r="E131" s="5" t="s">
        <v>125</v>
      </c>
      <c r="F131" s="10">
        <f>'[3]2017 (3)'!$E$174</f>
        <v>3062</v>
      </c>
      <c r="G131" s="12">
        <f>'[3]2017 (3)'!$F$174</f>
        <v>23801.3</v>
      </c>
      <c r="H131" s="12">
        <f t="shared" si="3"/>
        <v>0</v>
      </c>
      <c r="I131" s="12">
        <f>'[3]2017 (3)'!$F$174</f>
        <v>23801.3</v>
      </c>
    </row>
    <row r="132" spans="1:9" x14ac:dyDescent="0.2">
      <c r="A132" s="3">
        <v>3</v>
      </c>
      <c r="B132" s="8" t="s">
        <v>127</v>
      </c>
      <c r="C132" s="9"/>
      <c r="D132" s="9">
        <v>1090003</v>
      </c>
      <c r="E132" s="5" t="s">
        <v>125</v>
      </c>
      <c r="F132" s="10">
        <f>'[3]2017 (3)'!$E$175</f>
        <v>3062</v>
      </c>
      <c r="G132" s="12">
        <f>'[3]2017 (3)'!$F$175</f>
        <v>39785.9</v>
      </c>
      <c r="H132" s="12">
        <f t="shared" si="3"/>
        <v>0</v>
      </c>
      <c r="I132" s="12">
        <f>'[3]2017 (3)'!$F$175</f>
        <v>39785.9</v>
      </c>
    </row>
    <row r="133" spans="1:9" x14ac:dyDescent="0.2">
      <c r="A133" s="3">
        <v>4</v>
      </c>
      <c r="B133" s="8" t="s">
        <v>128</v>
      </c>
      <c r="C133" s="9"/>
      <c r="D133" s="9">
        <v>1090004</v>
      </c>
      <c r="E133" s="5" t="s">
        <v>125</v>
      </c>
      <c r="F133" s="10">
        <f>'[3]2017 (3)'!$E$176</f>
        <v>608</v>
      </c>
      <c r="G133" s="12">
        <f>'[3]2017 (3)'!$F$176</f>
        <v>11452.4</v>
      </c>
      <c r="H133" s="12">
        <f t="shared" si="3"/>
        <v>0</v>
      </c>
      <c r="I133" s="12">
        <f>'[3]2017 (3)'!$F$176</f>
        <v>11452.4</v>
      </c>
    </row>
    <row r="134" spans="1:9" x14ac:dyDescent="0.2">
      <c r="A134" s="3">
        <v>5</v>
      </c>
      <c r="B134" s="8" t="s">
        <v>129</v>
      </c>
      <c r="C134" s="9"/>
      <c r="D134" s="9">
        <v>1090005</v>
      </c>
      <c r="E134" s="5" t="s">
        <v>125</v>
      </c>
      <c r="F134" s="10">
        <f>'[3]2017 (3)'!$E$177</f>
        <v>2558.8000000000002</v>
      </c>
      <c r="G134" s="12">
        <f>'[3]2017 (3)'!$F$177</f>
        <v>17006.52</v>
      </c>
      <c r="H134" s="12">
        <f t="shared" si="3"/>
        <v>0</v>
      </c>
      <c r="I134" s="12">
        <f>'[3]2017 (3)'!$F$177</f>
        <v>17006.52</v>
      </c>
    </row>
    <row r="135" spans="1:9" ht="12.75" customHeight="1" x14ac:dyDescent="0.2">
      <c r="A135" s="3">
        <v>6</v>
      </c>
      <c r="B135" s="8" t="s">
        <v>130</v>
      </c>
      <c r="C135" s="9"/>
      <c r="D135" s="9">
        <v>1090006</v>
      </c>
      <c r="E135" s="5" t="s">
        <v>125</v>
      </c>
      <c r="F135" s="10">
        <f>'[3]2017 (3)'!$E$178</f>
        <v>1163.4000000000001</v>
      </c>
      <c r="G135" s="12">
        <f>'[3]2017 (3)'!$F$178</f>
        <v>35873.269999999997</v>
      </c>
      <c r="H135" s="12">
        <f t="shared" si="3"/>
        <v>0</v>
      </c>
      <c r="I135" s="12">
        <f>'[3]2017 (3)'!$F$178</f>
        <v>35873.269999999997</v>
      </c>
    </row>
    <row r="136" spans="1:9" x14ac:dyDescent="0.2">
      <c r="A136" s="3">
        <v>7</v>
      </c>
      <c r="B136" s="8" t="s">
        <v>131</v>
      </c>
      <c r="C136" s="9"/>
      <c r="D136" s="9">
        <v>1090007</v>
      </c>
      <c r="E136" s="5" t="s">
        <v>125</v>
      </c>
      <c r="F136" s="10">
        <f>'[3]2017 (3)'!$E$179</f>
        <v>3079</v>
      </c>
      <c r="G136" s="12">
        <f>'[3]2017 (3)'!$F$179</f>
        <v>19526.849999999999</v>
      </c>
      <c r="H136" s="12">
        <f t="shared" si="3"/>
        <v>0</v>
      </c>
      <c r="I136" s="12">
        <f>'[3]2017 (3)'!$F$179</f>
        <v>19526.849999999999</v>
      </c>
    </row>
    <row r="137" spans="1:9" x14ac:dyDescent="0.2">
      <c r="A137" s="3">
        <v>8</v>
      </c>
      <c r="B137" s="8" t="s">
        <v>132</v>
      </c>
      <c r="C137" s="9"/>
      <c r="D137" s="9">
        <v>1090008</v>
      </c>
      <c r="E137" s="5" t="s">
        <v>125</v>
      </c>
      <c r="F137" s="42">
        <v>2904.2</v>
      </c>
      <c r="G137" s="43">
        <v>16973.509999999998</v>
      </c>
      <c r="H137" s="12">
        <f t="shared" si="3"/>
        <v>0</v>
      </c>
      <c r="I137" s="43">
        <v>16973.509999999998</v>
      </c>
    </row>
    <row r="138" spans="1:9" x14ac:dyDescent="0.2">
      <c r="A138" s="3">
        <v>9</v>
      </c>
      <c r="B138" s="8" t="s">
        <v>133</v>
      </c>
      <c r="C138" s="9"/>
      <c r="D138" s="9">
        <v>1090009</v>
      </c>
      <c r="E138" s="5" t="s">
        <v>125</v>
      </c>
      <c r="F138" s="42">
        <v>3533</v>
      </c>
      <c r="G138" s="43">
        <v>38108.58</v>
      </c>
      <c r="H138" s="12">
        <f t="shared" si="3"/>
        <v>0</v>
      </c>
      <c r="I138" s="43">
        <v>38108.58</v>
      </c>
    </row>
    <row r="139" spans="1:9" x14ac:dyDescent="0.2">
      <c r="A139" s="3">
        <v>10</v>
      </c>
      <c r="B139" s="8" t="s">
        <v>134</v>
      </c>
      <c r="C139" s="9"/>
      <c r="D139" s="9">
        <v>1090010</v>
      </c>
      <c r="E139" s="5" t="s">
        <v>125</v>
      </c>
      <c r="F139" s="42">
        <v>1639.6</v>
      </c>
      <c r="G139" s="43">
        <v>15358.49</v>
      </c>
      <c r="H139" s="12">
        <f t="shared" si="3"/>
        <v>0</v>
      </c>
      <c r="I139" s="43">
        <v>15358.49</v>
      </c>
    </row>
    <row r="140" spans="1:9" x14ac:dyDescent="0.2">
      <c r="A140" s="3">
        <v>11</v>
      </c>
      <c r="B140" s="8" t="s">
        <v>135</v>
      </c>
      <c r="C140" s="9"/>
      <c r="D140" s="9">
        <v>1090011</v>
      </c>
      <c r="E140" s="5" t="s">
        <v>125</v>
      </c>
      <c r="F140" s="42">
        <v>3557.3</v>
      </c>
      <c r="G140" s="43">
        <v>187373.54</v>
      </c>
      <c r="H140" s="12">
        <f t="shared" si="3"/>
        <v>0</v>
      </c>
      <c r="I140" s="43">
        <v>187373.54</v>
      </c>
    </row>
    <row r="141" spans="1:9" x14ac:dyDescent="0.2">
      <c r="A141" s="3">
        <v>12</v>
      </c>
      <c r="B141" s="8" t="s">
        <v>134</v>
      </c>
      <c r="C141" s="9"/>
      <c r="D141" s="9">
        <v>1090012</v>
      </c>
      <c r="E141" s="5" t="s">
        <v>125</v>
      </c>
      <c r="F141" s="42">
        <v>792</v>
      </c>
      <c r="G141" s="43">
        <v>14149.63</v>
      </c>
      <c r="H141" s="12">
        <f t="shared" si="3"/>
        <v>0</v>
      </c>
      <c r="I141" s="43">
        <v>14149.63</v>
      </c>
    </row>
    <row r="142" spans="1:9" x14ac:dyDescent="0.2">
      <c r="A142" s="3">
        <v>13</v>
      </c>
      <c r="B142" s="8" t="s">
        <v>136</v>
      </c>
      <c r="C142" s="9"/>
      <c r="D142" s="9">
        <v>1090013</v>
      </c>
      <c r="E142" s="5" t="s">
        <v>125</v>
      </c>
      <c r="F142" s="42">
        <v>2619</v>
      </c>
      <c r="G142" s="43">
        <v>18531.150000000001</v>
      </c>
      <c r="H142" s="12">
        <f t="shared" si="3"/>
        <v>0</v>
      </c>
      <c r="I142" s="43">
        <v>18531.150000000001</v>
      </c>
    </row>
    <row r="143" spans="1:9" ht="13.5" customHeight="1" x14ac:dyDescent="0.2">
      <c r="A143" s="3">
        <v>14</v>
      </c>
      <c r="B143" s="8" t="s">
        <v>137</v>
      </c>
      <c r="C143" s="9"/>
      <c r="D143" s="9">
        <v>1090014</v>
      </c>
      <c r="E143" s="5" t="s">
        <v>125</v>
      </c>
      <c r="F143" s="42">
        <v>260.89999999999998</v>
      </c>
      <c r="G143" s="43">
        <v>3018</v>
      </c>
      <c r="H143" s="12">
        <f t="shared" si="3"/>
        <v>0</v>
      </c>
      <c r="I143" s="43">
        <v>3018</v>
      </c>
    </row>
    <row r="144" spans="1:9" x14ac:dyDescent="0.2">
      <c r="A144" s="3">
        <v>15</v>
      </c>
      <c r="B144" s="8" t="s">
        <v>129</v>
      </c>
      <c r="C144" s="9"/>
      <c r="D144" s="9">
        <v>1090015</v>
      </c>
      <c r="E144" s="5" t="s">
        <v>125</v>
      </c>
      <c r="F144" s="42">
        <v>3042</v>
      </c>
      <c r="G144" s="43">
        <v>17006.52</v>
      </c>
      <c r="H144" s="12">
        <f t="shared" si="3"/>
        <v>0</v>
      </c>
      <c r="I144" s="43">
        <v>17006.52</v>
      </c>
    </row>
    <row r="145" spans="1:9" ht="15" customHeight="1" x14ac:dyDescent="0.2">
      <c r="A145" s="3">
        <v>16</v>
      </c>
      <c r="B145" s="8" t="s">
        <v>138</v>
      </c>
      <c r="C145" s="9"/>
      <c r="D145" s="9">
        <v>1090016</v>
      </c>
      <c r="E145" s="5" t="s">
        <v>125</v>
      </c>
      <c r="F145" s="42">
        <v>764</v>
      </c>
      <c r="G145" s="43">
        <v>13302.15</v>
      </c>
      <c r="H145" s="12">
        <f t="shared" si="3"/>
        <v>0</v>
      </c>
      <c r="I145" s="43">
        <v>13302.15</v>
      </c>
    </row>
    <row r="146" spans="1:9" x14ac:dyDescent="0.2">
      <c r="A146" s="3">
        <v>17</v>
      </c>
      <c r="B146" s="8" t="s">
        <v>139</v>
      </c>
      <c r="C146" s="9"/>
      <c r="D146" s="9">
        <v>1090017</v>
      </c>
      <c r="E146" s="5" t="s">
        <v>125</v>
      </c>
      <c r="F146" s="42">
        <v>615</v>
      </c>
      <c r="G146" s="43">
        <v>12502</v>
      </c>
      <c r="H146" s="12">
        <f t="shared" si="3"/>
        <v>0</v>
      </c>
      <c r="I146" s="43">
        <v>12502</v>
      </c>
    </row>
    <row r="147" spans="1:9" x14ac:dyDescent="0.2">
      <c r="A147" s="3">
        <v>18</v>
      </c>
      <c r="B147" s="8" t="s">
        <v>140</v>
      </c>
      <c r="C147" s="9"/>
      <c r="D147" s="9">
        <v>1090018</v>
      </c>
      <c r="E147" s="5" t="s">
        <v>125</v>
      </c>
      <c r="F147" s="42">
        <v>3522</v>
      </c>
      <c r="G147" s="43">
        <v>20113.96</v>
      </c>
      <c r="H147" s="12">
        <f t="shared" si="3"/>
        <v>0</v>
      </c>
      <c r="I147" s="43">
        <v>20113.96</v>
      </c>
    </row>
    <row r="148" spans="1:9" x14ac:dyDescent="0.2">
      <c r="A148" s="3">
        <v>19</v>
      </c>
      <c r="B148" s="8" t="s">
        <v>141</v>
      </c>
      <c r="C148" s="9"/>
      <c r="D148" s="9">
        <v>1090019</v>
      </c>
      <c r="E148" s="5" t="s">
        <v>125</v>
      </c>
      <c r="F148" s="42">
        <v>2004</v>
      </c>
      <c r="G148" s="43">
        <v>21387.95</v>
      </c>
      <c r="H148" s="12">
        <f t="shared" si="3"/>
        <v>0</v>
      </c>
      <c r="I148" s="43">
        <v>21387.95</v>
      </c>
    </row>
    <row r="149" spans="1:9" x14ac:dyDescent="0.2">
      <c r="A149" s="3">
        <v>20</v>
      </c>
      <c r="B149" s="8" t="s">
        <v>142</v>
      </c>
      <c r="C149" s="9"/>
      <c r="D149" s="9">
        <v>1090020</v>
      </c>
      <c r="E149" s="5" t="s">
        <v>125</v>
      </c>
      <c r="F149" s="43"/>
      <c r="G149" s="43">
        <v>67796</v>
      </c>
      <c r="H149" s="12">
        <f t="shared" si="3"/>
        <v>0</v>
      </c>
      <c r="I149" s="43">
        <v>67796</v>
      </c>
    </row>
    <row r="150" spans="1:9" x14ac:dyDescent="0.2">
      <c r="A150" s="3"/>
      <c r="B150" s="29"/>
      <c r="C150" s="9"/>
      <c r="D150" s="9"/>
      <c r="E150" s="163" t="s">
        <v>473</v>
      </c>
      <c r="F150" s="164">
        <f>SUM(F130:F149)</f>
        <v>42097.3</v>
      </c>
      <c r="G150" s="160">
        <f>SUM(G130:G149)</f>
        <v>1380741.2899999996</v>
      </c>
      <c r="H150" s="160">
        <f t="shared" si="3"/>
        <v>0</v>
      </c>
      <c r="I150" s="160">
        <f>SUM(I130:I149)</f>
        <v>1380741.2899999996</v>
      </c>
    </row>
    <row r="151" spans="1:9" ht="12.75" customHeight="1" x14ac:dyDescent="0.2">
      <c r="A151" s="3"/>
      <c r="B151" s="44" t="s">
        <v>143</v>
      </c>
      <c r="C151" s="9"/>
      <c r="D151" s="9"/>
      <c r="E151" s="9"/>
      <c r="F151" s="10"/>
      <c r="G151" s="12"/>
      <c r="H151" s="12"/>
      <c r="I151" s="12"/>
    </row>
    <row r="152" spans="1:9" ht="12.75" customHeight="1" x14ac:dyDescent="0.2">
      <c r="A152" s="3">
        <v>1</v>
      </c>
      <c r="B152" s="8" t="s">
        <v>144</v>
      </c>
      <c r="C152" s="9"/>
      <c r="D152" s="9">
        <v>1090021</v>
      </c>
      <c r="E152" s="5" t="s">
        <v>125</v>
      </c>
      <c r="F152" s="42">
        <v>1500</v>
      </c>
      <c r="G152" s="45">
        <v>1207.8</v>
      </c>
      <c r="H152" s="12">
        <f>G152-I152</f>
        <v>0</v>
      </c>
      <c r="I152" s="45">
        <v>1207.8</v>
      </c>
    </row>
    <row r="153" spans="1:9" ht="12.75" customHeight="1" x14ac:dyDescent="0.2">
      <c r="A153" s="3">
        <v>2</v>
      </c>
      <c r="B153" s="8" t="s">
        <v>135</v>
      </c>
      <c r="C153" s="9"/>
      <c r="D153" s="9">
        <v>1090022</v>
      </c>
      <c r="E153" s="5" t="s">
        <v>125</v>
      </c>
      <c r="F153" s="42">
        <v>253</v>
      </c>
      <c r="G153" s="45">
        <v>203.11</v>
      </c>
      <c r="H153" s="12">
        <f>G153-I153</f>
        <v>0</v>
      </c>
      <c r="I153" s="45">
        <v>203.11</v>
      </c>
    </row>
    <row r="154" spans="1:9" x14ac:dyDescent="0.2">
      <c r="A154" s="3">
        <v>3</v>
      </c>
      <c r="B154" s="8" t="s">
        <v>131</v>
      </c>
      <c r="C154" s="9"/>
      <c r="D154" s="9">
        <v>1090023</v>
      </c>
      <c r="E154" s="5" t="s">
        <v>125</v>
      </c>
      <c r="F154" s="42">
        <v>170</v>
      </c>
      <c r="G154" s="45">
        <v>137.44</v>
      </c>
      <c r="H154" s="12">
        <f>G154-I154</f>
        <v>0</v>
      </c>
      <c r="I154" s="45">
        <v>137.44</v>
      </c>
    </row>
    <row r="155" spans="1:9" ht="12.75" customHeight="1" x14ac:dyDescent="0.2">
      <c r="A155" s="3">
        <v>4</v>
      </c>
      <c r="B155" s="8" t="s">
        <v>141</v>
      </c>
      <c r="C155" s="9"/>
      <c r="D155" s="9">
        <v>1090024</v>
      </c>
      <c r="E155" s="5" t="s">
        <v>125</v>
      </c>
      <c r="F155" s="42">
        <v>70</v>
      </c>
      <c r="G155" s="45">
        <v>56.26</v>
      </c>
      <c r="H155" s="12">
        <f>G155-I155</f>
        <v>0</v>
      </c>
      <c r="I155" s="45">
        <v>56.26</v>
      </c>
    </row>
    <row r="156" spans="1:9" x14ac:dyDescent="0.2">
      <c r="A156" s="3">
        <v>5</v>
      </c>
      <c r="B156" s="8" t="s">
        <v>133</v>
      </c>
      <c r="C156" s="9"/>
      <c r="D156" s="9">
        <v>1090025</v>
      </c>
      <c r="E156" s="5" t="s">
        <v>125</v>
      </c>
      <c r="F156" s="42">
        <v>60</v>
      </c>
      <c r="G156" s="45">
        <v>53.17</v>
      </c>
      <c r="H156" s="12">
        <f>G156-I156</f>
        <v>0</v>
      </c>
      <c r="I156" s="45">
        <v>53.17</v>
      </c>
    </row>
    <row r="157" spans="1:9" x14ac:dyDescent="0.2">
      <c r="A157" s="3"/>
      <c r="B157" s="29" t="s">
        <v>24</v>
      </c>
      <c r="C157" s="9"/>
      <c r="D157" s="9"/>
      <c r="E157" s="5" t="s">
        <v>125</v>
      </c>
      <c r="F157" s="164">
        <f>SUM(F152:F156)</f>
        <v>2053</v>
      </c>
      <c r="G157" s="176">
        <f>SUM(G152:G156)</f>
        <v>1657.78</v>
      </c>
      <c r="H157" s="160">
        <f>SUM(H152:H156)</f>
        <v>0</v>
      </c>
      <c r="I157" s="176">
        <f>SUM(I152:I156)</f>
        <v>1657.78</v>
      </c>
    </row>
    <row r="158" spans="1:9" ht="12.75" customHeight="1" x14ac:dyDescent="0.2">
      <c r="A158" s="15"/>
      <c r="B158" s="30" t="s">
        <v>145</v>
      </c>
      <c r="C158" s="9"/>
      <c r="D158" s="9"/>
      <c r="E158" s="9"/>
      <c r="F158" s="10"/>
      <c r="G158" s="12"/>
      <c r="H158" s="12"/>
      <c r="I158" s="12"/>
    </row>
    <row r="159" spans="1:9" x14ac:dyDescent="0.2">
      <c r="A159" s="1">
        <v>1</v>
      </c>
      <c r="B159" s="1" t="s">
        <v>146</v>
      </c>
      <c r="C159" s="9"/>
      <c r="D159" s="9">
        <v>1090026</v>
      </c>
      <c r="E159" s="1" t="s">
        <v>50</v>
      </c>
      <c r="F159" s="1">
        <v>979</v>
      </c>
      <c r="G159" s="27">
        <v>14264.03</v>
      </c>
      <c r="H159" s="12">
        <f t="shared" ref="H159:H190" si="4">G159-I159</f>
        <v>0</v>
      </c>
      <c r="I159" s="27">
        <v>14264.03</v>
      </c>
    </row>
    <row r="160" spans="1:9" x14ac:dyDescent="0.2">
      <c r="A160" s="1">
        <v>2</v>
      </c>
      <c r="B160" s="1" t="s">
        <v>147</v>
      </c>
      <c r="C160" s="9"/>
      <c r="D160" s="9">
        <v>1090027</v>
      </c>
      <c r="E160" s="1" t="s">
        <v>50</v>
      </c>
      <c r="F160" s="1">
        <v>14</v>
      </c>
      <c r="G160" s="27">
        <v>203.98</v>
      </c>
      <c r="H160" s="12">
        <f t="shared" si="4"/>
        <v>0</v>
      </c>
      <c r="I160" s="27">
        <v>203.98</v>
      </c>
    </row>
    <row r="161" spans="1:9" x14ac:dyDescent="0.2">
      <c r="A161" s="28">
        <v>3</v>
      </c>
      <c r="B161" s="1" t="s">
        <v>148</v>
      </c>
      <c r="C161" s="9"/>
      <c r="D161" s="9">
        <v>1090028</v>
      </c>
      <c r="E161" s="1" t="s">
        <v>50</v>
      </c>
      <c r="F161" s="1">
        <v>29</v>
      </c>
      <c r="G161" s="27">
        <v>422.53</v>
      </c>
      <c r="H161" s="12">
        <f t="shared" si="4"/>
        <v>0</v>
      </c>
      <c r="I161" s="27">
        <v>422.53</v>
      </c>
    </row>
    <row r="162" spans="1:9" x14ac:dyDescent="0.2">
      <c r="A162" s="28">
        <v>4</v>
      </c>
      <c r="B162" s="1" t="s">
        <v>149</v>
      </c>
      <c r="C162" s="9"/>
      <c r="D162" s="9">
        <v>1090029</v>
      </c>
      <c r="E162" s="1" t="s">
        <v>50</v>
      </c>
      <c r="F162" s="1">
        <v>26</v>
      </c>
      <c r="G162" s="27">
        <v>378.82</v>
      </c>
      <c r="H162" s="12">
        <f t="shared" si="4"/>
        <v>0</v>
      </c>
      <c r="I162" s="27">
        <v>378.82</v>
      </c>
    </row>
    <row r="163" spans="1:9" x14ac:dyDescent="0.2">
      <c r="A163" s="28">
        <v>5</v>
      </c>
      <c r="B163" s="1" t="s">
        <v>142</v>
      </c>
      <c r="C163" s="9"/>
      <c r="D163" s="9">
        <v>1090030</v>
      </c>
      <c r="E163" s="1" t="s">
        <v>50</v>
      </c>
      <c r="F163" s="1">
        <v>82</v>
      </c>
      <c r="G163" s="27">
        <v>1194.74</v>
      </c>
      <c r="H163" s="12">
        <f t="shared" si="4"/>
        <v>0</v>
      </c>
      <c r="I163" s="27">
        <v>1194.74</v>
      </c>
    </row>
    <row r="164" spans="1:9" x14ac:dyDescent="0.2">
      <c r="A164" s="28">
        <v>6</v>
      </c>
      <c r="B164" s="1" t="s">
        <v>150</v>
      </c>
      <c r="C164" s="9"/>
      <c r="D164" s="9">
        <v>1090031</v>
      </c>
      <c r="E164" s="1" t="s">
        <v>50</v>
      </c>
      <c r="F164" s="1">
        <v>58</v>
      </c>
      <c r="G164" s="27">
        <v>845.06</v>
      </c>
      <c r="H164" s="12">
        <f t="shared" si="4"/>
        <v>0</v>
      </c>
      <c r="I164" s="27">
        <v>845.06</v>
      </c>
    </row>
    <row r="165" spans="1:9" x14ac:dyDescent="0.2">
      <c r="A165" s="28">
        <v>7</v>
      </c>
      <c r="B165" s="1" t="s">
        <v>151</v>
      </c>
      <c r="C165" s="9"/>
      <c r="D165" s="9">
        <v>1090032</v>
      </c>
      <c r="E165" s="1" t="s">
        <v>50</v>
      </c>
      <c r="F165" s="1">
        <v>16</v>
      </c>
      <c r="G165" s="27">
        <v>233.12</v>
      </c>
      <c r="H165" s="12">
        <f t="shared" si="4"/>
        <v>0</v>
      </c>
      <c r="I165" s="27">
        <v>233.12</v>
      </c>
    </row>
    <row r="166" spans="1:9" ht="12.75" customHeight="1" x14ac:dyDescent="0.2">
      <c r="A166" s="3">
        <v>8</v>
      </c>
      <c r="B166" s="1" t="s">
        <v>152</v>
      </c>
      <c r="C166" s="9"/>
      <c r="D166" s="9">
        <v>1090033</v>
      </c>
      <c r="E166" s="1" t="s">
        <v>50</v>
      </c>
      <c r="F166" s="1">
        <v>364</v>
      </c>
      <c r="G166" s="27">
        <v>5303.48</v>
      </c>
      <c r="H166" s="12">
        <f t="shared" si="4"/>
        <v>0</v>
      </c>
      <c r="I166" s="27">
        <v>5303.48</v>
      </c>
    </row>
    <row r="167" spans="1:9" x14ac:dyDescent="0.2">
      <c r="A167" s="3">
        <v>9</v>
      </c>
      <c r="B167" s="1" t="s">
        <v>153</v>
      </c>
      <c r="C167" s="9"/>
      <c r="D167" s="9">
        <v>1090034</v>
      </c>
      <c r="E167" s="1" t="s">
        <v>50</v>
      </c>
      <c r="F167" s="1">
        <v>66</v>
      </c>
      <c r="G167" s="27">
        <v>961.62</v>
      </c>
      <c r="H167" s="12">
        <f t="shared" si="4"/>
        <v>0</v>
      </c>
      <c r="I167" s="27">
        <v>961.62</v>
      </c>
    </row>
    <row r="168" spans="1:9" ht="12.75" customHeight="1" x14ac:dyDescent="0.2">
      <c r="A168" s="3">
        <v>10</v>
      </c>
      <c r="B168" s="1" t="s">
        <v>127</v>
      </c>
      <c r="C168" s="9"/>
      <c r="D168" s="9">
        <v>1090035</v>
      </c>
      <c r="E168" s="1" t="s">
        <v>50</v>
      </c>
      <c r="F168" s="1">
        <v>254</v>
      </c>
      <c r="G168" s="27">
        <v>3700.78</v>
      </c>
      <c r="H168" s="12">
        <f t="shared" si="4"/>
        <v>0</v>
      </c>
      <c r="I168" s="27">
        <v>3700.78</v>
      </c>
    </row>
    <row r="169" spans="1:9" x14ac:dyDescent="0.2">
      <c r="A169" s="3">
        <v>11</v>
      </c>
      <c r="B169" s="1" t="s">
        <v>154</v>
      </c>
      <c r="C169" s="9"/>
      <c r="D169" s="9">
        <v>1090036</v>
      </c>
      <c r="E169" s="1" t="s">
        <v>50</v>
      </c>
      <c r="F169" s="1">
        <v>815</v>
      </c>
      <c r="G169" s="27">
        <v>11874.55</v>
      </c>
      <c r="H169" s="12">
        <f t="shared" si="4"/>
        <v>0</v>
      </c>
      <c r="I169" s="27">
        <v>11874.55</v>
      </c>
    </row>
    <row r="170" spans="1:9" x14ac:dyDescent="0.2">
      <c r="A170" s="3">
        <v>12</v>
      </c>
      <c r="B170" s="1" t="s">
        <v>155</v>
      </c>
      <c r="C170" s="9"/>
      <c r="D170" s="9">
        <v>1090037</v>
      </c>
      <c r="E170" s="1" t="s">
        <v>50</v>
      </c>
      <c r="F170" s="1">
        <v>480</v>
      </c>
      <c r="G170" s="27">
        <v>6993.6</v>
      </c>
      <c r="H170" s="12">
        <f t="shared" si="4"/>
        <v>0</v>
      </c>
      <c r="I170" s="27">
        <v>6993.6</v>
      </c>
    </row>
    <row r="171" spans="1:9" x14ac:dyDescent="0.2">
      <c r="A171" s="3">
        <v>13</v>
      </c>
      <c r="B171" s="1" t="s">
        <v>156</v>
      </c>
      <c r="C171" s="9"/>
      <c r="D171" s="9">
        <v>1090038</v>
      </c>
      <c r="E171" s="1" t="s">
        <v>50</v>
      </c>
      <c r="F171" s="1">
        <v>122</v>
      </c>
      <c r="G171" s="27">
        <v>1777.54</v>
      </c>
      <c r="H171" s="12">
        <f t="shared" si="4"/>
        <v>0</v>
      </c>
      <c r="I171" s="27">
        <v>1777.54</v>
      </c>
    </row>
    <row r="172" spans="1:9" x14ac:dyDescent="0.2">
      <c r="A172" s="3">
        <v>14</v>
      </c>
      <c r="B172" s="1" t="s">
        <v>157</v>
      </c>
      <c r="C172" s="9"/>
      <c r="D172" s="9">
        <v>1090039</v>
      </c>
      <c r="E172" s="1" t="s">
        <v>50</v>
      </c>
      <c r="F172" s="1">
        <v>23</v>
      </c>
      <c r="G172" s="27">
        <v>335.11</v>
      </c>
      <c r="H172" s="12">
        <f t="shared" si="4"/>
        <v>0</v>
      </c>
      <c r="I172" s="27">
        <v>335.11</v>
      </c>
    </row>
    <row r="173" spans="1:9" ht="11.25" customHeight="1" x14ac:dyDescent="0.2">
      <c r="A173" s="3">
        <v>15</v>
      </c>
      <c r="B173" s="1" t="s">
        <v>158</v>
      </c>
      <c r="C173" s="9"/>
      <c r="D173" s="9">
        <v>1090040</v>
      </c>
      <c r="E173" s="1" t="s">
        <v>50</v>
      </c>
      <c r="F173" s="1">
        <v>63</v>
      </c>
      <c r="G173" s="27">
        <v>917.91</v>
      </c>
      <c r="H173" s="12">
        <f t="shared" si="4"/>
        <v>0</v>
      </c>
      <c r="I173" s="27">
        <v>917.91</v>
      </c>
    </row>
    <row r="174" spans="1:9" ht="12.75" customHeight="1" x14ac:dyDescent="0.2">
      <c r="A174" s="3">
        <v>16</v>
      </c>
      <c r="B174" s="1" t="s">
        <v>159</v>
      </c>
      <c r="C174" s="9"/>
      <c r="D174" s="9">
        <v>1090041</v>
      </c>
      <c r="E174" s="1" t="s">
        <v>50</v>
      </c>
      <c r="F174" s="1">
        <v>21</v>
      </c>
      <c r="G174" s="27">
        <v>305.97000000000003</v>
      </c>
      <c r="H174" s="12">
        <f t="shared" si="4"/>
        <v>0</v>
      </c>
      <c r="I174" s="27">
        <v>305.97000000000003</v>
      </c>
    </row>
    <row r="175" spans="1:9" x14ac:dyDescent="0.2">
      <c r="A175" s="3">
        <v>17</v>
      </c>
      <c r="B175" s="1" t="s">
        <v>160</v>
      </c>
      <c r="C175" s="9"/>
      <c r="D175" s="9">
        <v>1090042</v>
      </c>
      <c r="E175" s="1" t="s">
        <v>50</v>
      </c>
      <c r="F175" s="1">
        <v>12</v>
      </c>
      <c r="G175" s="27">
        <v>174.84</v>
      </c>
      <c r="H175" s="12">
        <f t="shared" si="4"/>
        <v>0</v>
      </c>
      <c r="I175" s="27">
        <v>174.84</v>
      </c>
    </row>
    <row r="176" spans="1:9" ht="12.75" customHeight="1" x14ac:dyDescent="0.2">
      <c r="A176" s="3">
        <v>18</v>
      </c>
      <c r="B176" s="1" t="s">
        <v>161</v>
      </c>
      <c r="C176" s="9"/>
      <c r="D176" s="9">
        <v>1090043</v>
      </c>
      <c r="E176" s="1" t="s">
        <v>50</v>
      </c>
      <c r="F176" s="1">
        <v>32</v>
      </c>
      <c r="G176" s="27">
        <v>466.24</v>
      </c>
      <c r="H176" s="12">
        <f t="shared" si="4"/>
        <v>0</v>
      </c>
      <c r="I176" s="27">
        <v>466.24</v>
      </c>
    </row>
    <row r="177" spans="1:9" ht="12.75" customHeight="1" x14ac:dyDescent="0.2">
      <c r="A177" s="3">
        <v>19</v>
      </c>
      <c r="B177" s="1" t="s">
        <v>162</v>
      </c>
      <c r="C177" s="9"/>
      <c r="D177" s="9">
        <v>1090044</v>
      </c>
      <c r="E177" s="1" t="s">
        <v>50</v>
      </c>
      <c r="F177" s="1">
        <v>13</v>
      </c>
      <c r="G177" s="27">
        <v>189.21</v>
      </c>
      <c r="H177" s="12">
        <f t="shared" si="4"/>
        <v>0</v>
      </c>
      <c r="I177" s="27">
        <v>189.21</v>
      </c>
    </row>
    <row r="178" spans="1:9" x14ac:dyDescent="0.2">
      <c r="A178" s="3">
        <v>20</v>
      </c>
      <c r="B178" s="1" t="s">
        <v>163</v>
      </c>
      <c r="C178" s="9"/>
      <c r="D178" s="9">
        <v>1090045</v>
      </c>
      <c r="E178" s="1" t="s">
        <v>50</v>
      </c>
      <c r="F178" s="1">
        <v>204</v>
      </c>
      <c r="G178" s="27">
        <v>2972.28</v>
      </c>
      <c r="H178" s="12">
        <f t="shared" si="4"/>
        <v>0</v>
      </c>
      <c r="I178" s="27">
        <v>2972.28</v>
      </c>
    </row>
    <row r="179" spans="1:9" ht="12.75" customHeight="1" x14ac:dyDescent="0.2">
      <c r="A179" s="3">
        <v>21</v>
      </c>
      <c r="B179" s="1" t="s">
        <v>153</v>
      </c>
      <c r="C179" s="9"/>
      <c r="D179" s="9">
        <v>1090046</v>
      </c>
      <c r="E179" s="1" t="s">
        <v>50</v>
      </c>
      <c r="F179" s="1">
        <v>160</v>
      </c>
      <c r="G179" s="27">
        <v>2331.1999999999998</v>
      </c>
      <c r="H179" s="12">
        <f t="shared" si="4"/>
        <v>0</v>
      </c>
      <c r="I179" s="27">
        <v>2331.1999999999998</v>
      </c>
    </row>
    <row r="180" spans="1:9" x14ac:dyDescent="0.2">
      <c r="A180" s="3">
        <v>22</v>
      </c>
      <c r="B180" s="1" t="s">
        <v>164</v>
      </c>
      <c r="C180" s="9"/>
      <c r="D180" s="9">
        <v>1090047</v>
      </c>
      <c r="E180" s="1" t="s">
        <v>50</v>
      </c>
      <c r="F180" s="1">
        <v>198</v>
      </c>
      <c r="G180" s="27">
        <v>4341.8599999999997</v>
      </c>
      <c r="H180" s="12">
        <f t="shared" si="4"/>
        <v>0</v>
      </c>
      <c r="I180" s="27">
        <v>4341.8599999999997</v>
      </c>
    </row>
    <row r="181" spans="1:9" x14ac:dyDescent="0.2">
      <c r="A181" s="3">
        <v>23</v>
      </c>
      <c r="B181" s="1" t="s">
        <v>165</v>
      </c>
      <c r="C181" s="9"/>
      <c r="D181" s="9">
        <v>1090048</v>
      </c>
      <c r="E181" s="1" t="s">
        <v>50</v>
      </c>
      <c r="F181" s="1">
        <v>1142</v>
      </c>
      <c r="G181" s="27">
        <v>16638.939999999999</v>
      </c>
      <c r="H181" s="12">
        <f t="shared" si="4"/>
        <v>0</v>
      </c>
      <c r="I181" s="27">
        <v>16638.939999999999</v>
      </c>
    </row>
    <row r="182" spans="1:9" ht="12.75" customHeight="1" x14ac:dyDescent="0.2">
      <c r="A182" s="3">
        <v>24</v>
      </c>
      <c r="B182" s="1" t="s">
        <v>126</v>
      </c>
      <c r="C182" s="9"/>
      <c r="D182" s="9">
        <v>1090049</v>
      </c>
      <c r="E182" s="1" t="s">
        <v>50</v>
      </c>
      <c r="F182" s="1">
        <v>348</v>
      </c>
      <c r="G182" s="27">
        <v>5070.41</v>
      </c>
      <c r="H182" s="12">
        <f t="shared" si="4"/>
        <v>0</v>
      </c>
      <c r="I182" s="27">
        <v>5070.41</v>
      </c>
    </row>
    <row r="183" spans="1:9" x14ac:dyDescent="0.2">
      <c r="A183" s="3">
        <v>25</v>
      </c>
      <c r="B183" s="1" t="s">
        <v>166</v>
      </c>
      <c r="C183" s="9"/>
      <c r="D183" s="9">
        <v>1090050</v>
      </c>
      <c r="E183" s="1" t="s">
        <v>50</v>
      </c>
      <c r="F183" s="1">
        <v>33</v>
      </c>
      <c r="G183" s="27">
        <v>480.81</v>
      </c>
      <c r="H183" s="12">
        <f t="shared" si="4"/>
        <v>0</v>
      </c>
      <c r="I183" s="27">
        <v>480.81</v>
      </c>
    </row>
    <row r="184" spans="1:9" x14ac:dyDescent="0.2">
      <c r="A184" s="3">
        <v>26</v>
      </c>
      <c r="B184" s="1" t="s">
        <v>137</v>
      </c>
      <c r="C184" s="9"/>
      <c r="D184" s="9">
        <v>1090051</v>
      </c>
      <c r="E184" s="1" t="s">
        <v>50</v>
      </c>
      <c r="F184" s="1">
        <v>41</v>
      </c>
      <c r="G184" s="27">
        <v>597.37</v>
      </c>
      <c r="H184" s="12">
        <f t="shared" si="4"/>
        <v>0</v>
      </c>
      <c r="I184" s="27">
        <v>597.37</v>
      </c>
    </row>
    <row r="185" spans="1:9" x14ac:dyDescent="0.2">
      <c r="A185" s="3">
        <v>27</v>
      </c>
      <c r="B185" s="1" t="s">
        <v>138</v>
      </c>
      <c r="C185" s="9"/>
      <c r="D185" s="9">
        <v>1090052</v>
      </c>
      <c r="E185" s="1" t="s">
        <v>50</v>
      </c>
      <c r="F185" s="1">
        <v>238</v>
      </c>
      <c r="G185" s="27">
        <v>3467.66</v>
      </c>
      <c r="H185" s="12">
        <f t="shared" si="4"/>
        <v>0</v>
      </c>
      <c r="I185" s="27">
        <v>3467.66</v>
      </c>
    </row>
    <row r="186" spans="1:9" x14ac:dyDescent="0.2">
      <c r="A186" s="3">
        <v>28</v>
      </c>
      <c r="B186" s="1" t="s">
        <v>139</v>
      </c>
      <c r="C186" s="9"/>
      <c r="D186" s="9">
        <v>1090053</v>
      </c>
      <c r="E186" s="1" t="s">
        <v>50</v>
      </c>
      <c r="F186" s="1">
        <v>316</v>
      </c>
      <c r="G186" s="27">
        <v>4604.12</v>
      </c>
      <c r="H186" s="12">
        <f t="shared" si="4"/>
        <v>0</v>
      </c>
      <c r="I186" s="27">
        <v>4604.12</v>
      </c>
    </row>
    <row r="187" spans="1:9" x14ac:dyDescent="0.2">
      <c r="A187" s="3">
        <v>29</v>
      </c>
      <c r="B187" s="1" t="s">
        <v>129</v>
      </c>
      <c r="C187" s="9"/>
      <c r="D187" s="9">
        <v>1090054</v>
      </c>
      <c r="E187" s="1" t="s">
        <v>50</v>
      </c>
      <c r="F187" s="1">
        <v>229</v>
      </c>
      <c r="G187" s="27">
        <v>3336.53</v>
      </c>
      <c r="H187" s="12">
        <f t="shared" si="4"/>
        <v>0</v>
      </c>
      <c r="I187" s="27">
        <v>3336.53</v>
      </c>
    </row>
    <row r="188" spans="1:9" x14ac:dyDescent="0.2">
      <c r="A188" s="3">
        <v>30</v>
      </c>
      <c r="B188" s="1" t="s">
        <v>134</v>
      </c>
      <c r="C188" s="9"/>
      <c r="D188" s="9">
        <v>1090055</v>
      </c>
      <c r="E188" s="1" t="s">
        <v>50</v>
      </c>
      <c r="F188" s="1">
        <v>564</v>
      </c>
      <c r="G188" s="27">
        <v>8217.48</v>
      </c>
      <c r="H188" s="12">
        <f t="shared" si="4"/>
        <v>0</v>
      </c>
      <c r="I188" s="27">
        <v>8217.48</v>
      </c>
    </row>
    <row r="189" spans="1:9" x14ac:dyDescent="0.2">
      <c r="A189" s="3">
        <v>31</v>
      </c>
      <c r="B189" s="1" t="s">
        <v>167</v>
      </c>
      <c r="C189" s="9"/>
      <c r="D189" s="9">
        <v>1090056</v>
      </c>
      <c r="E189" s="1" t="s">
        <v>50</v>
      </c>
      <c r="F189" s="1">
        <v>191</v>
      </c>
      <c r="G189" s="27">
        <v>2782.87</v>
      </c>
      <c r="H189" s="12">
        <f t="shared" si="4"/>
        <v>0</v>
      </c>
      <c r="I189" s="27">
        <v>2782.87</v>
      </c>
    </row>
    <row r="190" spans="1:9" x14ac:dyDescent="0.2">
      <c r="A190" s="3">
        <v>32</v>
      </c>
      <c r="B190" s="1" t="s">
        <v>133</v>
      </c>
      <c r="C190" s="9"/>
      <c r="D190" s="9">
        <v>1090057</v>
      </c>
      <c r="E190" s="1" t="s">
        <v>50</v>
      </c>
      <c r="F190" s="1">
        <v>661</v>
      </c>
      <c r="G190" s="27">
        <v>9630.77</v>
      </c>
      <c r="H190" s="12">
        <f t="shared" si="4"/>
        <v>0</v>
      </c>
      <c r="I190" s="27">
        <v>9630.77</v>
      </c>
    </row>
    <row r="191" spans="1:9" x14ac:dyDescent="0.2">
      <c r="A191" s="3">
        <v>33</v>
      </c>
      <c r="B191" s="1" t="s">
        <v>168</v>
      </c>
      <c r="C191" s="9"/>
      <c r="D191" s="9">
        <v>1090058</v>
      </c>
      <c r="E191" s="1" t="s">
        <v>50</v>
      </c>
      <c r="F191" s="1">
        <v>141</v>
      </c>
      <c r="G191" s="27">
        <v>2054.37</v>
      </c>
      <c r="H191" s="12">
        <f t="shared" ref="H191:H222" si="5">G191-I191</f>
        <v>0</v>
      </c>
      <c r="I191" s="27">
        <v>2054.37</v>
      </c>
    </row>
    <row r="192" spans="1:9" x14ac:dyDescent="0.2">
      <c r="A192" s="3">
        <v>34</v>
      </c>
      <c r="B192" s="1" t="s">
        <v>169</v>
      </c>
      <c r="C192" s="9"/>
      <c r="D192" s="9">
        <v>1090059</v>
      </c>
      <c r="E192" s="1" t="s">
        <v>50</v>
      </c>
      <c r="F192" s="1">
        <v>69</v>
      </c>
      <c r="G192" s="27">
        <v>1005.33</v>
      </c>
      <c r="H192" s="12">
        <f t="shared" si="5"/>
        <v>0</v>
      </c>
      <c r="I192" s="27">
        <v>1005.33</v>
      </c>
    </row>
    <row r="193" spans="1:9" x14ac:dyDescent="0.2">
      <c r="A193" s="3">
        <v>35</v>
      </c>
      <c r="B193" s="1" t="s">
        <v>170</v>
      </c>
      <c r="C193" s="9"/>
      <c r="D193" s="9">
        <v>1090060</v>
      </c>
      <c r="E193" s="1" t="s">
        <v>50</v>
      </c>
      <c r="F193" s="1">
        <v>18</v>
      </c>
      <c r="G193" s="27">
        <v>262.26</v>
      </c>
      <c r="H193" s="12">
        <f t="shared" si="5"/>
        <v>0</v>
      </c>
      <c r="I193" s="27">
        <v>262.26</v>
      </c>
    </row>
    <row r="194" spans="1:9" x14ac:dyDescent="0.2">
      <c r="A194" s="3">
        <v>36</v>
      </c>
      <c r="B194" s="1" t="s">
        <v>171</v>
      </c>
      <c r="C194" s="9"/>
      <c r="D194" s="9">
        <v>1090061</v>
      </c>
      <c r="E194" s="1" t="s">
        <v>50</v>
      </c>
      <c r="F194" s="1">
        <v>562</v>
      </c>
      <c r="G194" s="27">
        <v>8188.34</v>
      </c>
      <c r="H194" s="12">
        <f t="shared" si="5"/>
        <v>0</v>
      </c>
      <c r="I194" s="27">
        <v>8188.34</v>
      </c>
    </row>
    <row r="195" spans="1:9" x14ac:dyDescent="0.2">
      <c r="A195" s="3">
        <v>37</v>
      </c>
      <c r="B195" s="1" t="s">
        <v>172</v>
      </c>
      <c r="C195" s="9"/>
      <c r="D195" s="9">
        <v>1090062</v>
      </c>
      <c r="E195" s="1" t="s">
        <v>50</v>
      </c>
      <c r="F195" s="1">
        <v>365</v>
      </c>
      <c r="G195" s="27">
        <v>5318.05</v>
      </c>
      <c r="H195" s="12">
        <f t="shared" si="5"/>
        <v>0</v>
      </c>
      <c r="I195" s="27">
        <v>5318.05</v>
      </c>
    </row>
    <row r="196" spans="1:9" x14ac:dyDescent="0.2">
      <c r="A196" s="3">
        <v>38</v>
      </c>
      <c r="B196" s="1" t="s">
        <v>173</v>
      </c>
      <c r="C196" s="9"/>
      <c r="D196" s="9">
        <v>1090063</v>
      </c>
      <c r="E196" s="1" t="s">
        <v>50</v>
      </c>
      <c r="F196" s="1">
        <v>117</v>
      </c>
      <c r="G196" s="27">
        <v>1704.69</v>
      </c>
      <c r="H196" s="12">
        <f t="shared" si="5"/>
        <v>0</v>
      </c>
      <c r="I196" s="27">
        <v>1704.69</v>
      </c>
    </row>
    <row r="197" spans="1:9" x14ac:dyDescent="0.2">
      <c r="A197" s="3">
        <v>39</v>
      </c>
      <c r="B197" s="1" t="s">
        <v>141</v>
      </c>
      <c r="C197" s="15"/>
      <c r="D197" s="46">
        <v>1090064</v>
      </c>
      <c r="E197" s="1" t="s">
        <v>50</v>
      </c>
      <c r="F197" s="1">
        <v>363</v>
      </c>
      <c r="G197" s="27">
        <v>5288.91</v>
      </c>
      <c r="H197" s="12">
        <f t="shared" si="5"/>
        <v>0</v>
      </c>
      <c r="I197" s="27">
        <v>5288.91</v>
      </c>
    </row>
    <row r="198" spans="1:9" x14ac:dyDescent="0.2">
      <c r="A198" s="3">
        <v>40</v>
      </c>
      <c r="B198" s="1" t="s">
        <v>174</v>
      </c>
      <c r="C198" s="4"/>
      <c r="D198" s="46">
        <v>1090065</v>
      </c>
      <c r="E198" s="1" t="s">
        <v>50</v>
      </c>
      <c r="F198" s="1">
        <v>279</v>
      </c>
      <c r="G198" s="27">
        <v>4065.03</v>
      </c>
      <c r="H198" s="12">
        <f t="shared" si="5"/>
        <v>0</v>
      </c>
      <c r="I198" s="27">
        <v>4065.03</v>
      </c>
    </row>
    <row r="199" spans="1:9" x14ac:dyDescent="0.2">
      <c r="A199" s="3">
        <v>41</v>
      </c>
      <c r="B199" s="1" t="s">
        <v>175</v>
      </c>
      <c r="C199" s="3"/>
      <c r="D199" s="1">
        <v>1090066</v>
      </c>
      <c r="E199" s="1" t="s">
        <v>50</v>
      </c>
      <c r="F199" s="1">
        <v>340</v>
      </c>
      <c r="G199" s="27">
        <v>4953.8</v>
      </c>
      <c r="H199" s="12">
        <f t="shared" si="5"/>
        <v>0</v>
      </c>
      <c r="I199" s="27">
        <v>4953.8</v>
      </c>
    </row>
    <row r="200" spans="1:9" x14ac:dyDescent="0.2">
      <c r="A200" s="3">
        <v>42</v>
      </c>
      <c r="B200" s="1" t="s">
        <v>176</v>
      </c>
      <c r="C200" s="9"/>
      <c r="D200" s="9">
        <v>1090067</v>
      </c>
      <c r="E200" s="1" t="s">
        <v>50</v>
      </c>
      <c r="F200" s="1">
        <v>131</v>
      </c>
      <c r="G200" s="27">
        <v>1908.67</v>
      </c>
      <c r="H200" s="12">
        <f t="shared" si="5"/>
        <v>0</v>
      </c>
      <c r="I200" s="27">
        <v>1908.67</v>
      </c>
    </row>
    <row r="201" spans="1:9" x14ac:dyDescent="0.2">
      <c r="A201" s="3">
        <v>43</v>
      </c>
      <c r="B201" s="1" t="s">
        <v>177</v>
      </c>
      <c r="C201" s="9"/>
      <c r="D201" s="9">
        <v>1090068</v>
      </c>
      <c r="E201" s="1" t="s">
        <v>50</v>
      </c>
      <c r="F201" s="1">
        <v>16</v>
      </c>
      <c r="G201" s="27">
        <v>233.12</v>
      </c>
      <c r="H201" s="12">
        <f t="shared" si="5"/>
        <v>0</v>
      </c>
      <c r="I201" s="27">
        <v>233.12</v>
      </c>
    </row>
    <row r="202" spans="1:9" x14ac:dyDescent="0.2">
      <c r="A202" s="3">
        <v>44</v>
      </c>
      <c r="B202" s="1" t="s">
        <v>178</v>
      </c>
      <c r="C202" s="9"/>
      <c r="D202" s="9">
        <v>1090069</v>
      </c>
      <c r="E202" s="1" t="s">
        <v>50</v>
      </c>
      <c r="F202" s="1">
        <v>5</v>
      </c>
      <c r="G202" s="27">
        <v>72.86</v>
      </c>
      <c r="H202" s="12">
        <f t="shared" si="5"/>
        <v>0</v>
      </c>
      <c r="I202" s="27">
        <v>72.86</v>
      </c>
    </row>
    <row r="203" spans="1:9" x14ac:dyDescent="0.2">
      <c r="A203" s="3">
        <v>45</v>
      </c>
      <c r="B203" s="1" t="s">
        <v>179</v>
      </c>
      <c r="C203" s="9"/>
      <c r="D203" s="9">
        <v>1090070</v>
      </c>
      <c r="E203" s="1" t="s">
        <v>50</v>
      </c>
      <c r="F203" s="1">
        <v>21</v>
      </c>
      <c r="G203" s="27">
        <v>305.97000000000003</v>
      </c>
      <c r="H203" s="12">
        <f t="shared" si="5"/>
        <v>0</v>
      </c>
      <c r="I203" s="27">
        <v>305.97000000000003</v>
      </c>
    </row>
    <row r="204" spans="1:9" x14ac:dyDescent="0.2">
      <c r="A204" s="3">
        <v>46</v>
      </c>
      <c r="B204" s="1" t="s">
        <v>180</v>
      </c>
      <c r="C204" s="9"/>
      <c r="D204" s="9">
        <v>1090071</v>
      </c>
      <c r="E204" s="1" t="s">
        <v>50</v>
      </c>
      <c r="F204" s="1">
        <v>37</v>
      </c>
      <c r="G204" s="27">
        <v>539.08000000000004</v>
      </c>
      <c r="H204" s="12">
        <f t="shared" si="5"/>
        <v>0</v>
      </c>
      <c r="I204" s="27">
        <v>539.08000000000004</v>
      </c>
    </row>
    <row r="205" spans="1:9" x14ac:dyDescent="0.2">
      <c r="A205" s="3">
        <v>47</v>
      </c>
      <c r="B205" s="1" t="s">
        <v>181</v>
      </c>
      <c r="C205" s="9"/>
      <c r="D205" s="9">
        <v>1090072</v>
      </c>
      <c r="E205" s="1" t="s">
        <v>50</v>
      </c>
      <c r="F205" s="1">
        <v>117</v>
      </c>
      <c r="G205" s="27">
        <v>1704.69</v>
      </c>
      <c r="H205" s="12">
        <f t="shared" si="5"/>
        <v>0</v>
      </c>
      <c r="I205" s="27">
        <v>1704.69</v>
      </c>
    </row>
    <row r="206" spans="1:9" x14ac:dyDescent="0.2">
      <c r="A206" s="3">
        <v>48</v>
      </c>
      <c r="B206" s="1" t="s">
        <v>182</v>
      </c>
      <c r="C206" s="9"/>
      <c r="D206" s="9">
        <v>1090073</v>
      </c>
      <c r="E206" s="1" t="s">
        <v>50</v>
      </c>
      <c r="F206" s="1">
        <v>19</v>
      </c>
      <c r="G206" s="27">
        <v>276.83</v>
      </c>
      <c r="H206" s="12">
        <f t="shared" si="5"/>
        <v>0</v>
      </c>
      <c r="I206" s="27">
        <v>276.83</v>
      </c>
    </row>
    <row r="207" spans="1:9" x14ac:dyDescent="0.2">
      <c r="A207" s="3">
        <v>49</v>
      </c>
      <c r="B207" s="1" t="s">
        <v>183</v>
      </c>
      <c r="C207" s="9"/>
      <c r="D207" s="9">
        <v>1090074</v>
      </c>
      <c r="E207" s="1" t="s">
        <v>50</v>
      </c>
      <c r="F207" s="1">
        <v>9</v>
      </c>
      <c r="G207" s="27">
        <v>131.13</v>
      </c>
      <c r="H207" s="12">
        <f t="shared" si="5"/>
        <v>0</v>
      </c>
      <c r="I207" s="27">
        <v>131.13</v>
      </c>
    </row>
    <row r="208" spans="1:9" x14ac:dyDescent="0.2">
      <c r="A208" s="3">
        <v>50</v>
      </c>
      <c r="B208" s="1" t="s">
        <v>184</v>
      </c>
      <c r="C208" s="9"/>
      <c r="D208" s="9">
        <v>1090075</v>
      </c>
      <c r="E208" s="1" t="s">
        <v>50</v>
      </c>
      <c r="F208" s="1">
        <v>10</v>
      </c>
      <c r="G208" s="27">
        <v>145.69999999999999</v>
      </c>
      <c r="H208" s="12">
        <f t="shared" si="5"/>
        <v>0</v>
      </c>
      <c r="I208" s="27">
        <v>145.69999999999999</v>
      </c>
    </row>
    <row r="209" spans="1:9" x14ac:dyDescent="0.2">
      <c r="A209" s="3">
        <v>51</v>
      </c>
      <c r="B209" s="1" t="s">
        <v>185</v>
      </c>
      <c r="C209" s="9"/>
      <c r="D209" s="9">
        <v>1090076</v>
      </c>
      <c r="E209" s="1" t="s">
        <v>50</v>
      </c>
      <c r="F209" s="1">
        <v>126</v>
      </c>
      <c r="G209" s="27">
        <v>1835.82</v>
      </c>
      <c r="H209" s="12">
        <f t="shared" si="5"/>
        <v>0</v>
      </c>
      <c r="I209" s="27">
        <v>1835.82</v>
      </c>
    </row>
    <row r="210" spans="1:9" ht="12.75" customHeight="1" x14ac:dyDescent="0.2">
      <c r="A210" s="3">
        <v>52</v>
      </c>
      <c r="B210" s="1" t="s">
        <v>186</v>
      </c>
      <c r="C210" s="9"/>
      <c r="D210" s="9">
        <v>1090077</v>
      </c>
      <c r="E210" s="1" t="s">
        <v>50</v>
      </c>
      <c r="F210" s="1">
        <v>72</v>
      </c>
      <c r="G210" s="27">
        <v>1049.04</v>
      </c>
      <c r="H210" s="12">
        <f t="shared" si="5"/>
        <v>0</v>
      </c>
      <c r="I210" s="27">
        <v>1049.04</v>
      </c>
    </row>
    <row r="211" spans="1:9" x14ac:dyDescent="0.2">
      <c r="A211" s="3">
        <v>53</v>
      </c>
      <c r="B211" s="1" t="s">
        <v>187</v>
      </c>
      <c r="C211" s="9"/>
      <c r="D211" s="9">
        <v>1090078</v>
      </c>
      <c r="E211" s="1" t="s">
        <v>50</v>
      </c>
      <c r="F211" s="1">
        <v>66</v>
      </c>
      <c r="G211" s="27">
        <v>961.62</v>
      </c>
      <c r="H211" s="12">
        <f t="shared" si="5"/>
        <v>0</v>
      </c>
      <c r="I211" s="27">
        <v>961.62</v>
      </c>
    </row>
    <row r="212" spans="1:9" ht="12.75" customHeight="1" x14ac:dyDescent="0.2">
      <c r="A212" s="20">
        <v>54</v>
      </c>
      <c r="B212" s="1" t="s">
        <v>188</v>
      </c>
      <c r="C212" s="9"/>
      <c r="D212" s="9">
        <v>1090079</v>
      </c>
      <c r="E212" s="1" t="s">
        <v>50</v>
      </c>
      <c r="F212" s="1">
        <v>156</v>
      </c>
      <c r="G212" s="27">
        <v>2272.92</v>
      </c>
      <c r="H212" s="12">
        <f t="shared" si="5"/>
        <v>0</v>
      </c>
      <c r="I212" s="27">
        <v>2272.92</v>
      </c>
    </row>
    <row r="213" spans="1:9" ht="12.75" customHeight="1" x14ac:dyDescent="0.2">
      <c r="A213" s="20">
        <v>55</v>
      </c>
      <c r="B213" s="1" t="s">
        <v>189</v>
      </c>
      <c r="C213" s="9"/>
      <c r="D213" s="9">
        <v>1090080</v>
      </c>
      <c r="E213" s="1" t="s">
        <v>50</v>
      </c>
      <c r="F213" s="1">
        <v>35</v>
      </c>
      <c r="G213" s="27">
        <v>509.95</v>
      </c>
      <c r="H213" s="12">
        <f t="shared" si="5"/>
        <v>0</v>
      </c>
      <c r="I213" s="27">
        <v>509.95</v>
      </c>
    </row>
    <row r="214" spans="1:9" x14ac:dyDescent="0.2">
      <c r="A214" s="21">
        <v>56</v>
      </c>
      <c r="B214" s="1" t="s">
        <v>190</v>
      </c>
      <c r="C214" s="9"/>
      <c r="D214" s="9">
        <v>1090081</v>
      </c>
      <c r="E214" s="1" t="s">
        <v>50</v>
      </c>
      <c r="F214" s="1">
        <v>18</v>
      </c>
      <c r="G214" s="27">
        <v>262.26</v>
      </c>
      <c r="H214" s="12">
        <f t="shared" si="5"/>
        <v>0</v>
      </c>
      <c r="I214" s="27">
        <v>262.26</v>
      </c>
    </row>
    <row r="215" spans="1:9" ht="12.75" customHeight="1" x14ac:dyDescent="0.2">
      <c r="A215" s="21">
        <v>57</v>
      </c>
      <c r="B215" s="1" t="s">
        <v>191</v>
      </c>
      <c r="C215" s="9"/>
      <c r="D215" s="9">
        <v>1090082</v>
      </c>
      <c r="E215" s="1" t="s">
        <v>50</v>
      </c>
      <c r="F215" s="1">
        <v>33</v>
      </c>
      <c r="G215" s="27">
        <v>480.81</v>
      </c>
      <c r="H215" s="12">
        <f t="shared" si="5"/>
        <v>0</v>
      </c>
      <c r="I215" s="27">
        <v>480.81</v>
      </c>
    </row>
    <row r="216" spans="1:9" x14ac:dyDescent="0.2">
      <c r="A216" s="21">
        <v>58</v>
      </c>
      <c r="B216" s="1" t="s">
        <v>134</v>
      </c>
      <c r="C216" s="9"/>
      <c r="D216" s="9">
        <v>1090083</v>
      </c>
      <c r="E216" s="1" t="s">
        <v>50</v>
      </c>
      <c r="F216" s="1">
        <v>161</v>
      </c>
      <c r="G216" s="27">
        <v>2345.77</v>
      </c>
      <c r="H216" s="12">
        <f t="shared" si="5"/>
        <v>0</v>
      </c>
      <c r="I216" s="27">
        <v>2345.77</v>
      </c>
    </row>
    <row r="217" spans="1:9" x14ac:dyDescent="0.2">
      <c r="A217" s="21">
        <v>59</v>
      </c>
      <c r="B217" s="1" t="s">
        <v>192</v>
      </c>
      <c r="C217" s="9"/>
      <c r="D217" s="9">
        <v>1090084</v>
      </c>
      <c r="E217" s="1" t="s">
        <v>50</v>
      </c>
      <c r="F217" s="1">
        <v>36</v>
      </c>
      <c r="G217" s="27">
        <v>524.52</v>
      </c>
      <c r="H217" s="12">
        <f t="shared" si="5"/>
        <v>0</v>
      </c>
      <c r="I217" s="27">
        <v>524.52</v>
      </c>
    </row>
    <row r="218" spans="1:9" ht="12.75" customHeight="1" x14ac:dyDescent="0.2">
      <c r="A218" s="21">
        <v>60</v>
      </c>
      <c r="B218" s="1" t="s">
        <v>140</v>
      </c>
      <c r="C218" s="9"/>
      <c r="D218" s="9">
        <v>1090085</v>
      </c>
      <c r="E218" s="1" t="s">
        <v>50</v>
      </c>
      <c r="F218" s="1">
        <v>537</v>
      </c>
      <c r="G218" s="27">
        <v>7824.09</v>
      </c>
      <c r="H218" s="12">
        <f t="shared" si="5"/>
        <v>0</v>
      </c>
      <c r="I218" s="27">
        <v>7824.09</v>
      </c>
    </row>
    <row r="219" spans="1:9" ht="12.75" customHeight="1" x14ac:dyDescent="0.2">
      <c r="A219" s="3">
        <v>61</v>
      </c>
      <c r="B219" s="1" t="s">
        <v>171</v>
      </c>
      <c r="C219" s="9"/>
      <c r="D219" s="9">
        <v>1090086</v>
      </c>
      <c r="E219" s="1" t="s">
        <v>50</v>
      </c>
      <c r="F219" s="1">
        <v>50</v>
      </c>
      <c r="G219" s="27">
        <v>728.5</v>
      </c>
      <c r="H219" s="12">
        <f t="shared" si="5"/>
        <v>0</v>
      </c>
      <c r="I219" s="27">
        <v>728.5</v>
      </c>
    </row>
    <row r="220" spans="1:9" x14ac:dyDescent="0.2">
      <c r="A220" s="3">
        <v>62</v>
      </c>
      <c r="B220" s="1" t="s">
        <v>193</v>
      </c>
      <c r="C220" s="9"/>
      <c r="D220" s="9">
        <v>1090087</v>
      </c>
      <c r="E220" s="1" t="s">
        <v>50</v>
      </c>
      <c r="F220" s="1">
        <v>276</v>
      </c>
      <c r="G220" s="27">
        <v>4021.32</v>
      </c>
      <c r="H220" s="12">
        <f t="shared" si="5"/>
        <v>0</v>
      </c>
      <c r="I220" s="27">
        <v>4021.32</v>
      </c>
    </row>
    <row r="221" spans="1:9" x14ac:dyDescent="0.2">
      <c r="A221" s="3">
        <v>63</v>
      </c>
      <c r="B221" s="1" t="s">
        <v>194</v>
      </c>
      <c r="C221" s="9"/>
      <c r="D221" s="9">
        <v>1090088</v>
      </c>
      <c r="E221" s="1" t="s">
        <v>50</v>
      </c>
      <c r="F221" s="1">
        <v>35</v>
      </c>
      <c r="G221" s="27">
        <v>509.95</v>
      </c>
      <c r="H221" s="12">
        <f t="shared" si="5"/>
        <v>0</v>
      </c>
      <c r="I221" s="27">
        <v>509.95</v>
      </c>
    </row>
    <row r="222" spans="1:9" ht="12.75" customHeight="1" x14ac:dyDescent="0.2">
      <c r="A222" s="3">
        <v>64</v>
      </c>
      <c r="B222" s="1" t="s">
        <v>195</v>
      </c>
      <c r="C222" s="9"/>
      <c r="D222" s="9">
        <v>1090089</v>
      </c>
      <c r="E222" s="1" t="s">
        <v>50</v>
      </c>
      <c r="F222" s="1">
        <v>79</v>
      </c>
      <c r="G222" s="27">
        <v>1151.03</v>
      </c>
      <c r="H222" s="12">
        <f t="shared" si="5"/>
        <v>0</v>
      </c>
      <c r="I222" s="27">
        <v>1151.03</v>
      </c>
    </row>
    <row r="223" spans="1:9" x14ac:dyDescent="0.2">
      <c r="A223" s="3">
        <v>65</v>
      </c>
      <c r="B223" s="1" t="s">
        <v>196</v>
      </c>
      <c r="C223" s="9"/>
      <c r="D223" s="9">
        <v>1090090</v>
      </c>
      <c r="E223" s="1" t="s">
        <v>50</v>
      </c>
      <c r="F223" s="1">
        <v>17</v>
      </c>
      <c r="G223" s="27">
        <v>247.69</v>
      </c>
      <c r="H223" s="12">
        <f t="shared" ref="H223:H234" si="6">G223-I223</f>
        <v>0</v>
      </c>
      <c r="I223" s="27">
        <v>247.69</v>
      </c>
    </row>
    <row r="224" spans="1:9" ht="12.75" customHeight="1" x14ac:dyDescent="0.2">
      <c r="A224" s="3">
        <v>66</v>
      </c>
      <c r="B224" s="1" t="s">
        <v>197</v>
      </c>
      <c r="C224" s="9"/>
      <c r="D224" s="9">
        <v>1090091</v>
      </c>
      <c r="E224" s="1" t="s">
        <v>50</v>
      </c>
      <c r="F224" s="1">
        <v>47</v>
      </c>
      <c r="G224" s="27">
        <v>684.79</v>
      </c>
      <c r="H224" s="12">
        <f t="shared" si="6"/>
        <v>0</v>
      </c>
      <c r="I224" s="27">
        <v>684.79</v>
      </c>
    </row>
    <row r="225" spans="1:9" x14ac:dyDescent="0.2">
      <c r="A225" s="3">
        <v>67</v>
      </c>
      <c r="B225" s="1" t="s">
        <v>128</v>
      </c>
      <c r="C225" s="9"/>
      <c r="D225" s="9">
        <v>1090092</v>
      </c>
      <c r="E225" s="1" t="s">
        <v>50</v>
      </c>
      <c r="F225" s="1">
        <v>314</v>
      </c>
      <c r="G225" s="27">
        <v>4574.9799999999996</v>
      </c>
      <c r="H225" s="12">
        <f t="shared" si="6"/>
        <v>0</v>
      </c>
      <c r="I225" s="27">
        <v>4574.9799999999996</v>
      </c>
    </row>
    <row r="226" spans="1:9" ht="12" customHeight="1" x14ac:dyDescent="0.2">
      <c r="A226" s="3">
        <v>68</v>
      </c>
      <c r="B226" s="1" t="s">
        <v>198</v>
      </c>
      <c r="C226" s="9"/>
      <c r="D226" s="9">
        <v>1090093</v>
      </c>
      <c r="E226" s="1" t="s">
        <v>50</v>
      </c>
      <c r="F226" s="1">
        <v>134</v>
      </c>
      <c r="G226" s="27">
        <v>1952.38</v>
      </c>
      <c r="H226" s="12">
        <f t="shared" si="6"/>
        <v>0</v>
      </c>
      <c r="I226" s="27">
        <v>1952.38</v>
      </c>
    </row>
    <row r="227" spans="1:9" x14ac:dyDescent="0.2">
      <c r="A227" s="3">
        <v>69</v>
      </c>
      <c r="B227" s="1" t="s">
        <v>199</v>
      </c>
      <c r="C227" s="9"/>
      <c r="D227" s="9">
        <v>1090094</v>
      </c>
      <c r="E227" s="1" t="s">
        <v>50</v>
      </c>
      <c r="F227" s="1">
        <v>109</v>
      </c>
      <c r="G227" s="27">
        <v>1588.13</v>
      </c>
      <c r="H227" s="12">
        <f t="shared" si="6"/>
        <v>0</v>
      </c>
      <c r="I227" s="27">
        <v>1588.13</v>
      </c>
    </row>
    <row r="228" spans="1:9" x14ac:dyDescent="0.2">
      <c r="A228" s="3">
        <v>70</v>
      </c>
      <c r="B228" s="1" t="s">
        <v>200</v>
      </c>
      <c r="C228" s="9"/>
      <c r="D228" s="9">
        <v>1090095</v>
      </c>
      <c r="E228" s="1" t="s">
        <v>50</v>
      </c>
      <c r="F228" s="1">
        <v>63</v>
      </c>
      <c r="G228" s="27">
        <v>917.91</v>
      </c>
      <c r="H228" s="12">
        <f t="shared" si="6"/>
        <v>0</v>
      </c>
      <c r="I228" s="27">
        <v>917.91</v>
      </c>
    </row>
    <row r="229" spans="1:9" x14ac:dyDescent="0.2">
      <c r="A229" s="3">
        <v>71</v>
      </c>
      <c r="B229" s="1" t="s">
        <v>201</v>
      </c>
      <c r="C229" s="9"/>
      <c r="D229" s="9">
        <v>1090096</v>
      </c>
      <c r="E229" s="1" t="s">
        <v>50</v>
      </c>
      <c r="F229" s="1">
        <v>12</v>
      </c>
      <c r="G229" s="27">
        <v>174.84</v>
      </c>
      <c r="H229" s="12">
        <f t="shared" si="6"/>
        <v>0</v>
      </c>
      <c r="I229" s="27">
        <v>174.84</v>
      </c>
    </row>
    <row r="230" spans="1:9" x14ac:dyDescent="0.2">
      <c r="A230" s="3">
        <v>72</v>
      </c>
      <c r="B230" s="1" t="s">
        <v>131</v>
      </c>
      <c r="C230" s="9"/>
      <c r="D230" s="9">
        <v>1090098</v>
      </c>
      <c r="E230" s="1" t="s">
        <v>50</v>
      </c>
      <c r="F230" s="1">
        <v>443</v>
      </c>
      <c r="G230" s="27">
        <v>6454.51</v>
      </c>
      <c r="H230" s="12">
        <f t="shared" si="6"/>
        <v>0</v>
      </c>
      <c r="I230" s="27">
        <v>6454.51</v>
      </c>
    </row>
    <row r="231" spans="1:9" x14ac:dyDescent="0.2">
      <c r="A231" s="3">
        <v>73</v>
      </c>
      <c r="B231" s="1" t="s">
        <v>135</v>
      </c>
      <c r="C231" s="9"/>
      <c r="D231" s="9">
        <v>1090099</v>
      </c>
      <c r="E231" s="1" t="s">
        <v>50</v>
      </c>
      <c r="F231" s="1">
        <v>454</v>
      </c>
      <c r="G231" s="27">
        <v>6739.75</v>
      </c>
      <c r="H231" s="12">
        <f t="shared" si="6"/>
        <v>0</v>
      </c>
      <c r="I231" s="27">
        <v>6739.75</v>
      </c>
    </row>
    <row r="232" spans="1:9" x14ac:dyDescent="0.2">
      <c r="A232" s="3">
        <v>74</v>
      </c>
      <c r="B232" s="1" t="s">
        <v>171</v>
      </c>
      <c r="C232" s="9"/>
      <c r="D232" s="9">
        <v>1090100</v>
      </c>
      <c r="E232" s="1" t="s">
        <v>50</v>
      </c>
      <c r="F232" s="1">
        <v>294</v>
      </c>
      <c r="G232" s="27">
        <v>4283.58</v>
      </c>
      <c r="H232" s="12">
        <f t="shared" si="6"/>
        <v>0</v>
      </c>
      <c r="I232" s="27">
        <v>4283.58</v>
      </c>
    </row>
    <row r="233" spans="1:9" x14ac:dyDescent="0.2">
      <c r="A233" s="3">
        <v>75</v>
      </c>
      <c r="B233" s="1" t="s">
        <v>202</v>
      </c>
      <c r="C233" s="9"/>
      <c r="D233" s="9">
        <v>1090100</v>
      </c>
      <c r="E233" s="1" t="s">
        <v>50</v>
      </c>
      <c r="F233" s="1">
        <v>51</v>
      </c>
      <c r="G233" s="27">
        <v>743.27</v>
      </c>
      <c r="H233" s="12">
        <f t="shared" si="6"/>
        <v>0</v>
      </c>
      <c r="I233" s="27">
        <v>743.27</v>
      </c>
    </row>
    <row r="234" spans="1:9" x14ac:dyDescent="0.2">
      <c r="A234" s="3"/>
      <c r="B234" s="29"/>
      <c r="C234" s="9"/>
      <c r="D234" s="9"/>
      <c r="E234" s="9" t="s">
        <v>50</v>
      </c>
      <c r="F234" s="159">
        <f>SUM(F159:F233)</f>
        <v>14031</v>
      </c>
      <c r="G234" s="158">
        <f>SUM(G159:G233)</f>
        <v>206013.69</v>
      </c>
      <c r="H234" s="160">
        <f t="shared" si="6"/>
        <v>0</v>
      </c>
      <c r="I234" s="158">
        <f>SUM(I159:I233)</f>
        <v>206013.69</v>
      </c>
    </row>
    <row r="235" spans="1:9" x14ac:dyDescent="0.2">
      <c r="A235" s="3"/>
      <c r="B235" s="7" t="s">
        <v>203</v>
      </c>
      <c r="C235" s="15"/>
      <c r="D235" s="15"/>
      <c r="E235" s="15"/>
      <c r="F235" s="13"/>
      <c r="G235" s="12"/>
      <c r="H235" s="12"/>
      <c r="I235" s="12"/>
    </row>
    <row r="236" spans="1:9" x14ac:dyDescent="0.2">
      <c r="A236" s="3">
        <v>1</v>
      </c>
      <c r="B236" s="1" t="s">
        <v>150</v>
      </c>
      <c r="C236" s="3"/>
      <c r="D236" s="1">
        <v>1090101</v>
      </c>
      <c r="E236" s="5" t="s">
        <v>125</v>
      </c>
      <c r="F236" s="1">
        <v>9810</v>
      </c>
      <c r="G236" s="27">
        <v>74516.429999999993</v>
      </c>
      <c r="H236" s="27">
        <f t="shared" ref="H236:H267" si="7">I236-G236</f>
        <v>0</v>
      </c>
      <c r="I236" s="27">
        <v>74516.429999999993</v>
      </c>
    </row>
    <row r="237" spans="1:9" x14ac:dyDescent="0.2">
      <c r="A237" s="3">
        <v>2</v>
      </c>
      <c r="B237" s="1" t="s">
        <v>126</v>
      </c>
      <c r="C237" s="1"/>
      <c r="D237" s="1">
        <v>1090102</v>
      </c>
      <c r="E237" s="5" t="s">
        <v>125</v>
      </c>
      <c r="F237" s="1">
        <v>32131</v>
      </c>
      <c r="G237" s="27">
        <v>583540.46</v>
      </c>
      <c r="H237" s="27">
        <f t="shared" si="7"/>
        <v>0</v>
      </c>
      <c r="I237" s="27">
        <v>583540.46</v>
      </c>
    </row>
    <row r="238" spans="1:9" x14ac:dyDescent="0.2">
      <c r="A238" s="3">
        <v>3</v>
      </c>
      <c r="B238" s="1" t="s">
        <v>127</v>
      </c>
      <c r="C238" s="1"/>
      <c r="D238" s="1">
        <v>1090103</v>
      </c>
      <c r="E238" s="5" t="s">
        <v>125</v>
      </c>
      <c r="F238" s="1">
        <v>9213</v>
      </c>
      <c r="G238" s="27">
        <v>188778.58</v>
      </c>
      <c r="H238" s="27">
        <f t="shared" si="7"/>
        <v>0</v>
      </c>
      <c r="I238" s="27">
        <v>188778.58</v>
      </c>
    </row>
    <row r="239" spans="1:9" x14ac:dyDescent="0.2">
      <c r="A239" s="3">
        <v>4</v>
      </c>
      <c r="B239" s="1" t="s">
        <v>131</v>
      </c>
      <c r="C239" s="1"/>
      <c r="D239" s="1">
        <v>1090104</v>
      </c>
      <c r="E239" s="5" t="s">
        <v>125</v>
      </c>
      <c r="F239" s="1">
        <v>20633</v>
      </c>
      <c r="G239" s="27">
        <v>402684.8</v>
      </c>
      <c r="H239" s="27">
        <f t="shared" si="7"/>
        <v>0</v>
      </c>
      <c r="I239" s="27">
        <v>402684.8</v>
      </c>
    </row>
    <row r="240" spans="1:9" x14ac:dyDescent="0.2">
      <c r="A240" s="3">
        <v>5</v>
      </c>
      <c r="B240" s="1" t="s">
        <v>133</v>
      </c>
      <c r="C240" s="47"/>
      <c r="D240" s="1">
        <v>1090105</v>
      </c>
      <c r="E240" s="5" t="s">
        <v>125</v>
      </c>
      <c r="F240" s="1">
        <v>12730</v>
      </c>
      <c r="G240" s="27">
        <v>458035.84</v>
      </c>
      <c r="H240" s="27">
        <f t="shared" si="7"/>
        <v>0</v>
      </c>
      <c r="I240" s="27">
        <v>458035.84</v>
      </c>
    </row>
    <row r="241" spans="1:9" x14ac:dyDescent="0.2">
      <c r="A241" s="3">
        <v>6</v>
      </c>
      <c r="B241" s="1" t="s">
        <v>164</v>
      </c>
      <c r="C241" s="1"/>
      <c r="D241" s="47">
        <v>1090106</v>
      </c>
      <c r="E241" s="5" t="s">
        <v>125</v>
      </c>
      <c r="F241" s="1">
        <v>40237</v>
      </c>
      <c r="G241" s="27">
        <v>486526.21</v>
      </c>
      <c r="H241" s="27">
        <f t="shared" si="7"/>
        <v>0</v>
      </c>
      <c r="I241" s="27">
        <v>486526.21</v>
      </c>
    </row>
    <row r="242" spans="1:9" x14ac:dyDescent="0.2">
      <c r="A242" s="3">
        <v>7</v>
      </c>
      <c r="B242" s="1" t="s">
        <v>129</v>
      </c>
      <c r="C242" s="47"/>
      <c r="D242" s="1">
        <v>1090107</v>
      </c>
      <c r="E242" s="5" t="s">
        <v>125</v>
      </c>
      <c r="F242" s="1">
        <v>16776</v>
      </c>
      <c r="G242" s="27">
        <v>1250146.44</v>
      </c>
      <c r="H242" s="27">
        <f t="shared" si="7"/>
        <v>0</v>
      </c>
      <c r="I242" s="27">
        <v>1250146.44</v>
      </c>
    </row>
    <row r="243" spans="1:9" x14ac:dyDescent="0.2">
      <c r="A243" s="3">
        <v>8</v>
      </c>
      <c r="B243" s="1" t="s">
        <v>128</v>
      </c>
      <c r="C243" s="1"/>
      <c r="D243" s="1">
        <v>1090108</v>
      </c>
      <c r="E243" s="5" t="s">
        <v>125</v>
      </c>
      <c r="F243" s="1">
        <v>1861</v>
      </c>
      <c r="G243" s="27">
        <v>45430.03</v>
      </c>
      <c r="H243" s="27">
        <f t="shared" si="7"/>
        <v>0</v>
      </c>
      <c r="I243" s="27">
        <v>45430.03</v>
      </c>
    </row>
    <row r="244" spans="1:9" x14ac:dyDescent="0.2">
      <c r="A244" s="3">
        <v>9</v>
      </c>
      <c r="B244" s="1" t="s">
        <v>171</v>
      </c>
      <c r="C244" s="47"/>
      <c r="D244" s="1">
        <v>1090109</v>
      </c>
      <c r="E244" s="5" t="s">
        <v>125</v>
      </c>
      <c r="F244" s="1">
        <v>1707</v>
      </c>
      <c r="G244" s="27">
        <v>11060.23</v>
      </c>
      <c r="H244" s="27">
        <f t="shared" si="7"/>
        <v>0</v>
      </c>
      <c r="I244" s="27">
        <v>11060.23</v>
      </c>
    </row>
    <row r="245" spans="1:9" x14ac:dyDescent="0.2">
      <c r="A245" s="3">
        <v>10</v>
      </c>
      <c r="B245" s="1" t="s">
        <v>134</v>
      </c>
      <c r="C245" s="1"/>
      <c r="D245" s="1">
        <v>1090110</v>
      </c>
      <c r="E245" s="5" t="s">
        <v>125</v>
      </c>
      <c r="F245" s="1">
        <v>45227</v>
      </c>
      <c r="G245" s="27">
        <v>389608.33</v>
      </c>
      <c r="H245" s="27">
        <f t="shared" si="7"/>
        <v>0</v>
      </c>
      <c r="I245" s="27">
        <v>389608.33</v>
      </c>
    </row>
    <row r="246" spans="1:9" x14ac:dyDescent="0.2">
      <c r="A246" s="3">
        <v>11</v>
      </c>
      <c r="B246" s="1" t="s">
        <v>204</v>
      </c>
      <c r="C246" s="47"/>
      <c r="D246" s="1">
        <v>1090111</v>
      </c>
      <c r="E246" s="5" t="s">
        <v>125</v>
      </c>
      <c r="F246" s="1">
        <v>7796.6</v>
      </c>
      <c r="G246" s="27">
        <v>68894.210000000006</v>
      </c>
      <c r="H246" s="27">
        <f t="shared" si="7"/>
        <v>0</v>
      </c>
      <c r="I246" s="27">
        <v>68894.210000000006</v>
      </c>
    </row>
    <row r="247" spans="1:9" x14ac:dyDescent="0.2">
      <c r="A247" s="3">
        <v>12</v>
      </c>
      <c r="B247" s="1" t="s">
        <v>140</v>
      </c>
      <c r="C247" s="48"/>
      <c r="D247" s="48">
        <v>1090112</v>
      </c>
      <c r="E247" s="5" t="s">
        <v>125</v>
      </c>
      <c r="F247" s="1">
        <v>15120</v>
      </c>
      <c r="G247" s="27">
        <v>418731.41</v>
      </c>
      <c r="H247" s="27">
        <f t="shared" si="7"/>
        <v>0</v>
      </c>
      <c r="I247" s="27">
        <v>418731.41</v>
      </c>
    </row>
    <row r="248" spans="1:9" x14ac:dyDescent="0.2">
      <c r="A248" s="3">
        <v>13</v>
      </c>
      <c r="B248" s="1" t="s">
        <v>205</v>
      </c>
      <c r="C248" s="49"/>
      <c r="D248" s="50">
        <v>1090113</v>
      </c>
      <c r="E248" s="5" t="s">
        <v>125</v>
      </c>
      <c r="F248" s="1">
        <v>12563</v>
      </c>
      <c r="G248" s="27">
        <v>253843.39</v>
      </c>
      <c r="H248" s="27">
        <f t="shared" si="7"/>
        <v>0</v>
      </c>
      <c r="I248" s="27">
        <v>253843.39</v>
      </c>
    </row>
    <row r="249" spans="1:9" x14ac:dyDescent="0.2">
      <c r="A249" s="3">
        <v>14</v>
      </c>
      <c r="B249" s="1" t="s">
        <v>135</v>
      </c>
      <c r="C249" s="51"/>
      <c r="D249" s="52">
        <v>1090114</v>
      </c>
      <c r="E249" s="5" t="s">
        <v>125</v>
      </c>
      <c r="F249" s="1">
        <v>15947</v>
      </c>
      <c r="G249" s="27">
        <v>969885.44</v>
      </c>
      <c r="H249" s="27">
        <f t="shared" si="7"/>
        <v>0</v>
      </c>
      <c r="I249" s="27">
        <v>969885.44</v>
      </c>
    </row>
    <row r="250" spans="1:9" x14ac:dyDescent="0.2">
      <c r="A250" s="3">
        <v>15</v>
      </c>
      <c r="B250" s="1" t="s">
        <v>139</v>
      </c>
      <c r="C250" s="49"/>
      <c r="D250" s="50">
        <v>1090115</v>
      </c>
      <c r="E250" s="5" t="s">
        <v>125</v>
      </c>
      <c r="F250" s="1">
        <v>16647</v>
      </c>
      <c r="G250" s="27">
        <v>35283.22</v>
      </c>
      <c r="H250" s="27">
        <f t="shared" si="7"/>
        <v>0</v>
      </c>
      <c r="I250" s="27">
        <v>35283.22</v>
      </c>
    </row>
    <row r="251" spans="1:9" x14ac:dyDescent="0.2">
      <c r="A251" s="3">
        <v>16</v>
      </c>
      <c r="B251" s="1" t="s">
        <v>130</v>
      </c>
      <c r="C251" s="51"/>
      <c r="D251" s="52">
        <v>1090116</v>
      </c>
      <c r="E251" s="5" t="s">
        <v>125</v>
      </c>
      <c r="F251" s="1">
        <v>13518</v>
      </c>
      <c r="G251" s="27">
        <v>41146.160000000003</v>
      </c>
      <c r="H251" s="27">
        <f t="shared" si="7"/>
        <v>0</v>
      </c>
      <c r="I251" s="27">
        <v>41146.160000000003</v>
      </c>
    </row>
    <row r="252" spans="1:9" x14ac:dyDescent="0.2">
      <c r="A252" s="3">
        <v>17</v>
      </c>
      <c r="B252" s="1" t="s">
        <v>156</v>
      </c>
      <c r="C252" s="49"/>
      <c r="D252" s="50">
        <v>1090117</v>
      </c>
      <c r="E252" s="5" t="s">
        <v>125</v>
      </c>
      <c r="F252" s="1">
        <v>10098</v>
      </c>
      <c r="G252" s="27">
        <v>69473.94</v>
      </c>
      <c r="H252" s="27">
        <f t="shared" si="7"/>
        <v>0</v>
      </c>
      <c r="I252" s="27">
        <v>69473.94</v>
      </c>
    </row>
    <row r="253" spans="1:9" x14ac:dyDescent="0.2">
      <c r="A253" s="3">
        <v>18</v>
      </c>
      <c r="B253" s="1" t="s">
        <v>174</v>
      </c>
      <c r="C253" s="51"/>
      <c r="D253" s="52">
        <v>1090118</v>
      </c>
      <c r="E253" s="5" t="s">
        <v>125</v>
      </c>
      <c r="F253" s="1">
        <v>2300</v>
      </c>
      <c r="G253" s="27">
        <v>14680.4</v>
      </c>
      <c r="H253" s="27">
        <f t="shared" si="7"/>
        <v>0</v>
      </c>
      <c r="I253" s="27">
        <v>14680.4</v>
      </c>
    </row>
    <row r="254" spans="1:9" x14ac:dyDescent="0.2">
      <c r="A254" s="3">
        <v>19</v>
      </c>
      <c r="B254" s="1" t="s">
        <v>206</v>
      </c>
      <c r="C254" s="49"/>
      <c r="D254" s="50">
        <v>1090119</v>
      </c>
      <c r="E254" s="5" t="s">
        <v>125</v>
      </c>
      <c r="F254" s="1">
        <v>3802</v>
      </c>
      <c r="G254" s="27">
        <v>531691.03</v>
      </c>
      <c r="H254" s="27">
        <f t="shared" si="7"/>
        <v>0</v>
      </c>
      <c r="I254" s="27">
        <v>531691.03</v>
      </c>
    </row>
    <row r="255" spans="1:9" x14ac:dyDescent="0.2">
      <c r="A255" s="3">
        <v>20</v>
      </c>
      <c r="B255" s="1" t="s">
        <v>152</v>
      </c>
      <c r="C255" s="51"/>
      <c r="D255" s="52">
        <v>1090120</v>
      </c>
      <c r="E255" s="5" t="s">
        <v>125</v>
      </c>
      <c r="F255" s="1">
        <v>61328</v>
      </c>
      <c r="G255" s="27">
        <v>41650.1</v>
      </c>
      <c r="H255" s="27">
        <f t="shared" si="7"/>
        <v>0</v>
      </c>
      <c r="I255" s="27">
        <v>41650.1</v>
      </c>
    </row>
    <row r="256" spans="1:9" x14ac:dyDescent="0.2">
      <c r="A256" s="3">
        <v>21</v>
      </c>
      <c r="B256" s="1" t="s">
        <v>185</v>
      </c>
      <c r="C256" s="49"/>
      <c r="D256" s="50">
        <v>1090121</v>
      </c>
      <c r="E256" s="5" t="s">
        <v>125</v>
      </c>
      <c r="F256" s="1">
        <v>26419</v>
      </c>
      <c r="G256" s="27">
        <v>20495.88</v>
      </c>
      <c r="H256" s="27">
        <f t="shared" si="7"/>
        <v>0</v>
      </c>
      <c r="I256" s="27">
        <v>20495.88</v>
      </c>
    </row>
    <row r="257" spans="1:9" x14ac:dyDescent="0.2">
      <c r="A257" s="3">
        <v>22</v>
      </c>
      <c r="B257" s="1" t="s">
        <v>137</v>
      </c>
      <c r="C257" s="51"/>
      <c r="D257" s="52">
        <v>1090122</v>
      </c>
      <c r="E257" s="5" t="s">
        <v>125</v>
      </c>
      <c r="F257" s="1">
        <v>8613</v>
      </c>
      <c r="G257" s="27">
        <v>5954.61</v>
      </c>
      <c r="H257" s="27">
        <f t="shared" si="7"/>
        <v>0</v>
      </c>
      <c r="I257" s="27">
        <v>5954.61</v>
      </c>
    </row>
    <row r="258" spans="1:9" x14ac:dyDescent="0.2">
      <c r="A258" s="3">
        <v>23</v>
      </c>
      <c r="B258" s="1" t="s">
        <v>168</v>
      </c>
      <c r="C258" s="49"/>
      <c r="D258" s="50">
        <v>1090123</v>
      </c>
      <c r="E258" s="5" t="s">
        <v>125</v>
      </c>
      <c r="F258" s="1">
        <v>3243</v>
      </c>
      <c r="G258" s="27">
        <v>24440.71</v>
      </c>
      <c r="H258" s="27">
        <f t="shared" si="7"/>
        <v>0</v>
      </c>
      <c r="I258" s="27">
        <v>24440.71</v>
      </c>
    </row>
    <row r="259" spans="1:9" x14ac:dyDescent="0.2">
      <c r="A259" s="20">
        <v>24</v>
      </c>
      <c r="B259" s="1" t="s">
        <v>138</v>
      </c>
      <c r="C259" s="51"/>
      <c r="D259" s="52">
        <v>1090124</v>
      </c>
      <c r="E259" s="5" t="s">
        <v>125</v>
      </c>
      <c r="F259" s="1">
        <v>5725</v>
      </c>
      <c r="G259" s="27">
        <v>85392.53</v>
      </c>
      <c r="H259" s="27">
        <f t="shared" si="7"/>
        <v>0</v>
      </c>
      <c r="I259" s="27">
        <v>85392.53</v>
      </c>
    </row>
    <row r="260" spans="1:9" x14ac:dyDescent="0.2">
      <c r="A260" s="20">
        <v>25</v>
      </c>
      <c r="B260" s="1" t="s">
        <v>172</v>
      </c>
      <c r="C260" s="49"/>
      <c r="D260" s="50">
        <v>1090125</v>
      </c>
      <c r="E260" s="5" t="s">
        <v>125</v>
      </c>
      <c r="F260" s="1">
        <v>8349</v>
      </c>
      <c r="G260" s="27">
        <v>84658.08</v>
      </c>
      <c r="H260" s="27">
        <f t="shared" si="7"/>
        <v>0</v>
      </c>
      <c r="I260" s="27">
        <v>84658.08</v>
      </c>
    </row>
    <row r="261" spans="1:9" ht="13.5" customHeight="1" x14ac:dyDescent="0.2">
      <c r="A261" s="3">
        <v>26</v>
      </c>
      <c r="B261" s="1" t="s">
        <v>207</v>
      </c>
      <c r="C261" s="51"/>
      <c r="D261" s="52">
        <v>1090126</v>
      </c>
      <c r="E261" s="5" t="s">
        <v>125</v>
      </c>
      <c r="F261" s="1">
        <v>1350</v>
      </c>
      <c r="G261" s="27">
        <v>11981.38</v>
      </c>
      <c r="H261" s="27">
        <f t="shared" si="7"/>
        <v>0</v>
      </c>
      <c r="I261" s="27">
        <v>11981.38</v>
      </c>
    </row>
    <row r="262" spans="1:9" x14ac:dyDescent="0.2">
      <c r="A262" s="3">
        <v>27</v>
      </c>
      <c r="B262" s="1" t="s">
        <v>208</v>
      </c>
      <c r="C262" s="49"/>
      <c r="D262" s="50">
        <v>1090127</v>
      </c>
      <c r="E262" s="5" t="s">
        <v>125</v>
      </c>
      <c r="F262" s="1">
        <v>1500</v>
      </c>
      <c r="G262" s="27">
        <v>12789.15</v>
      </c>
      <c r="H262" s="27">
        <f t="shared" si="7"/>
        <v>0</v>
      </c>
      <c r="I262" s="27">
        <v>12789.15</v>
      </c>
    </row>
    <row r="263" spans="1:9" x14ac:dyDescent="0.2">
      <c r="A263" s="3">
        <v>28</v>
      </c>
      <c r="B263" s="1" t="s">
        <v>209</v>
      </c>
      <c r="C263" s="51"/>
      <c r="D263" s="52">
        <v>1090128</v>
      </c>
      <c r="E263" s="5" t="s">
        <v>125</v>
      </c>
      <c r="F263" s="1">
        <v>1122</v>
      </c>
      <c r="G263" s="27">
        <v>11739.17</v>
      </c>
      <c r="H263" s="27">
        <f t="shared" si="7"/>
        <v>0</v>
      </c>
      <c r="I263" s="27">
        <v>11739.17</v>
      </c>
    </row>
    <row r="264" spans="1:9" x14ac:dyDescent="0.2">
      <c r="A264" s="3">
        <v>29</v>
      </c>
      <c r="B264" s="1" t="s">
        <v>210</v>
      </c>
      <c r="C264" s="49"/>
      <c r="D264" s="50">
        <v>1090129</v>
      </c>
      <c r="E264" s="5" t="s">
        <v>125</v>
      </c>
      <c r="F264" s="1"/>
      <c r="G264" s="27">
        <v>10748.43</v>
      </c>
      <c r="H264" s="27">
        <f t="shared" si="7"/>
        <v>0</v>
      </c>
      <c r="I264" s="27">
        <v>10748.43</v>
      </c>
    </row>
    <row r="265" spans="1:9" x14ac:dyDescent="0.2">
      <c r="A265" s="3">
        <v>30</v>
      </c>
      <c r="B265" s="1" t="s">
        <v>211</v>
      </c>
      <c r="C265" s="51"/>
      <c r="D265" s="52">
        <v>1090130</v>
      </c>
      <c r="E265" s="5" t="s">
        <v>125</v>
      </c>
      <c r="F265" s="1"/>
      <c r="G265" s="27">
        <v>462.51</v>
      </c>
      <c r="H265" s="27">
        <f t="shared" si="7"/>
        <v>0</v>
      </c>
      <c r="I265" s="27">
        <v>462.51</v>
      </c>
    </row>
    <row r="266" spans="1:9" ht="12.75" customHeight="1" x14ac:dyDescent="0.2">
      <c r="A266" s="3">
        <v>31</v>
      </c>
      <c r="B266" s="1" t="s">
        <v>212</v>
      </c>
      <c r="C266" s="49"/>
      <c r="D266" s="50">
        <v>1090131</v>
      </c>
      <c r="E266" s="5" t="s">
        <v>125</v>
      </c>
      <c r="F266" s="1"/>
      <c r="G266" s="27">
        <v>240024</v>
      </c>
      <c r="H266" s="27">
        <f t="shared" si="7"/>
        <v>0</v>
      </c>
      <c r="I266" s="27">
        <v>240024</v>
      </c>
    </row>
    <row r="267" spans="1:9" x14ac:dyDescent="0.2">
      <c r="A267" s="3">
        <v>32</v>
      </c>
      <c r="B267" s="1" t="s">
        <v>213</v>
      </c>
      <c r="C267" s="51"/>
      <c r="D267" s="52">
        <v>1090132</v>
      </c>
      <c r="E267" s="5" t="s">
        <v>125</v>
      </c>
      <c r="F267" s="1"/>
      <c r="G267" s="27">
        <v>4581.82</v>
      </c>
      <c r="H267" s="27">
        <f t="shared" si="7"/>
        <v>0</v>
      </c>
      <c r="I267" s="27">
        <v>4581.82</v>
      </c>
    </row>
    <row r="268" spans="1:9" x14ac:dyDescent="0.2">
      <c r="A268" s="3">
        <v>33</v>
      </c>
      <c r="B268" s="1" t="s">
        <v>214</v>
      </c>
      <c r="C268" s="49"/>
      <c r="D268" s="50">
        <v>1090133</v>
      </c>
      <c r="E268" s="5" t="s">
        <v>125</v>
      </c>
      <c r="F268" s="1"/>
      <c r="G268" s="27">
        <v>823559.75</v>
      </c>
      <c r="H268" s="27">
        <f t="shared" ref="H268:H290" si="8">I268-G268</f>
        <v>0</v>
      </c>
      <c r="I268" s="27">
        <v>823559.75</v>
      </c>
    </row>
    <row r="269" spans="1:9" x14ac:dyDescent="0.2">
      <c r="A269" s="3">
        <v>34</v>
      </c>
      <c r="B269" s="1" t="s">
        <v>163</v>
      </c>
      <c r="C269" s="51"/>
      <c r="D269" s="52">
        <v>1090134</v>
      </c>
      <c r="E269" s="5" t="s">
        <v>125</v>
      </c>
      <c r="F269" s="1"/>
      <c r="G269" s="27">
        <v>12898.67</v>
      </c>
      <c r="H269" s="27">
        <f t="shared" si="8"/>
        <v>0</v>
      </c>
      <c r="I269" s="27">
        <v>12898.67</v>
      </c>
    </row>
    <row r="270" spans="1:9" x14ac:dyDescent="0.2">
      <c r="A270" s="3">
        <v>35</v>
      </c>
      <c r="B270" s="1" t="s">
        <v>215</v>
      </c>
      <c r="C270" s="49"/>
      <c r="D270" s="50">
        <v>1090135</v>
      </c>
      <c r="E270" s="5" t="s">
        <v>125</v>
      </c>
      <c r="F270" s="1"/>
      <c r="G270" s="27">
        <v>3805.7</v>
      </c>
      <c r="H270" s="27">
        <f t="shared" si="8"/>
        <v>0</v>
      </c>
      <c r="I270" s="27">
        <v>3805.7</v>
      </c>
    </row>
    <row r="271" spans="1:9" x14ac:dyDescent="0.2">
      <c r="A271" s="3">
        <v>36</v>
      </c>
      <c r="B271" s="1" t="s">
        <v>173</v>
      </c>
      <c r="C271" s="51"/>
      <c r="D271" s="52">
        <v>1090136</v>
      </c>
      <c r="E271" s="5" t="s">
        <v>125</v>
      </c>
      <c r="F271" s="1"/>
      <c r="G271" s="27">
        <v>43046.65</v>
      </c>
      <c r="H271" s="27">
        <f t="shared" si="8"/>
        <v>0</v>
      </c>
      <c r="I271" s="27">
        <v>43046.65</v>
      </c>
    </row>
    <row r="272" spans="1:9" x14ac:dyDescent="0.2">
      <c r="A272" s="3">
        <v>37</v>
      </c>
      <c r="B272" s="1" t="s">
        <v>216</v>
      </c>
      <c r="C272" s="49"/>
      <c r="D272" s="50">
        <v>1090137</v>
      </c>
      <c r="E272" s="5" t="s">
        <v>125</v>
      </c>
      <c r="F272" s="1">
        <v>200</v>
      </c>
      <c r="G272" s="27">
        <v>16135.88</v>
      </c>
      <c r="H272" s="27">
        <f t="shared" si="8"/>
        <v>0</v>
      </c>
      <c r="I272" s="27">
        <v>16135.88</v>
      </c>
    </row>
    <row r="273" spans="1:9" ht="13.5" customHeight="1" x14ac:dyDescent="0.2">
      <c r="A273" s="3">
        <v>38</v>
      </c>
      <c r="B273" s="1" t="s">
        <v>217</v>
      </c>
      <c r="C273" s="51"/>
      <c r="D273" s="52">
        <v>1090138</v>
      </c>
      <c r="E273" s="5" t="s">
        <v>125</v>
      </c>
      <c r="F273" s="1">
        <v>2800</v>
      </c>
      <c r="G273" s="27">
        <v>21508.5</v>
      </c>
      <c r="H273" s="27">
        <f t="shared" si="8"/>
        <v>0</v>
      </c>
      <c r="I273" s="27">
        <v>21508.5</v>
      </c>
    </row>
    <row r="274" spans="1:9" x14ac:dyDescent="0.2">
      <c r="A274" s="3">
        <v>39</v>
      </c>
      <c r="B274" s="1" t="s">
        <v>218</v>
      </c>
      <c r="C274" s="49"/>
      <c r="D274" s="50">
        <v>1090139</v>
      </c>
      <c r="E274" s="5" t="s">
        <v>125</v>
      </c>
      <c r="F274" s="1">
        <v>1120</v>
      </c>
      <c r="G274" s="27">
        <v>12463.2</v>
      </c>
      <c r="H274" s="27">
        <f t="shared" si="8"/>
        <v>0</v>
      </c>
      <c r="I274" s="27">
        <v>12463.2</v>
      </c>
    </row>
    <row r="275" spans="1:9" x14ac:dyDescent="0.2">
      <c r="A275" s="3">
        <v>40</v>
      </c>
      <c r="B275" s="1" t="s">
        <v>219</v>
      </c>
      <c r="C275" s="51"/>
      <c r="D275" s="52">
        <v>1090140</v>
      </c>
      <c r="E275" s="5" t="s">
        <v>125</v>
      </c>
      <c r="F275" s="1"/>
      <c r="G275" s="27">
        <v>52942.22</v>
      </c>
      <c r="H275" s="27">
        <f t="shared" si="8"/>
        <v>0</v>
      </c>
      <c r="I275" s="27">
        <v>52942.22</v>
      </c>
    </row>
    <row r="276" spans="1:9" x14ac:dyDescent="0.2">
      <c r="A276" s="3">
        <v>41</v>
      </c>
      <c r="B276" s="1" t="s">
        <v>220</v>
      </c>
      <c r="C276" s="49"/>
      <c r="D276" s="50">
        <v>1090141</v>
      </c>
      <c r="E276" s="5" t="s">
        <v>125</v>
      </c>
      <c r="F276" s="1"/>
      <c r="G276" s="27">
        <v>584573.65</v>
      </c>
      <c r="H276" s="27">
        <f t="shared" si="8"/>
        <v>0</v>
      </c>
      <c r="I276" s="27">
        <v>584573.65</v>
      </c>
    </row>
    <row r="277" spans="1:9" x14ac:dyDescent="0.2">
      <c r="A277" s="3">
        <v>42</v>
      </c>
      <c r="B277" s="1" t="s">
        <v>221</v>
      </c>
      <c r="C277" s="51"/>
      <c r="D277" s="52">
        <v>1090142</v>
      </c>
      <c r="E277" s="5" t="s">
        <v>125</v>
      </c>
      <c r="F277" s="1">
        <v>11200</v>
      </c>
      <c r="G277" s="27">
        <v>8971</v>
      </c>
      <c r="H277" s="27">
        <f t="shared" si="8"/>
        <v>0</v>
      </c>
      <c r="I277" s="27">
        <v>8971</v>
      </c>
    </row>
    <row r="278" spans="1:9" x14ac:dyDescent="0.2">
      <c r="A278" s="3">
        <v>43</v>
      </c>
      <c r="B278" s="1" t="s">
        <v>222</v>
      </c>
      <c r="C278" s="53"/>
      <c r="D278" s="54">
        <v>1090143</v>
      </c>
      <c r="E278" s="5" t="s">
        <v>125</v>
      </c>
      <c r="F278" s="1"/>
      <c r="G278" s="27">
        <v>18859.68</v>
      </c>
      <c r="H278" s="27">
        <f t="shared" si="8"/>
        <v>0</v>
      </c>
      <c r="I278" s="27">
        <v>18859.68</v>
      </c>
    </row>
    <row r="279" spans="1:9" x14ac:dyDescent="0.2">
      <c r="A279" s="3">
        <v>44</v>
      </c>
      <c r="B279" s="1" t="s">
        <v>223</v>
      </c>
      <c r="C279" s="53"/>
      <c r="D279" s="54">
        <v>1090144</v>
      </c>
      <c r="E279" s="5" t="s">
        <v>125</v>
      </c>
      <c r="F279" s="1">
        <v>1840</v>
      </c>
      <c r="G279" s="27">
        <v>82104</v>
      </c>
      <c r="H279" s="27">
        <f t="shared" si="8"/>
        <v>0</v>
      </c>
      <c r="I279" s="27">
        <v>82104</v>
      </c>
    </row>
    <row r="280" spans="1:9" x14ac:dyDescent="0.2">
      <c r="A280" s="3">
        <v>45</v>
      </c>
      <c r="B280" s="1" t="s">
        <v>144</v>
      </c>
      <c r="C280" s="1"/>
      <c r="D280" s="55">
        <v>1091045</v>
      </c>
      <c r="E280" s="5" t="s">
        <v>125</v>
      </c>
      <c r="F280" s="1">
        <v>15048</v>
      </c>
      <c r="G280" s="27">
        <v>8637652.9000000004</v>
      </c>
      <c r="H280" s="27">
        <f t="shared" si="8"/>
        <v>0</v>
      </c>
      <c r="I280" s="27">
        <v>8637652.9000000004</v>
      </c>
    </row>
    <row r="281" spans="1:9" x14ac:dyDescent="0.2">
      <c r="A281" s="3">
        <v>46</v>
      </c>
      <c r="B281" s="1" t="s">
        <v>146</v>
      </c>
      <c r="C281" s="20"/>
      <c r="D281" s="56">
        <v>1090146</v>
      </c>
      <c r="E281" s="5" t="s">
        <v>125</v>
      </c>
      <c r="F281" s="1">
        <v>8370</v>
      </c>
      <c r="G281" s="27">
        <v>270.86</v>
      </c>
      <c r="H281" s="27">
        <f t="shared" si="8"/>
        <v>0</v>
      </c>
      <c r="I281" s="27">
        <v>270.86</v>
      </c>
    </row>
    <row r="282" spans="1:9" x14ac:dyDescent="0.2">
      <c r="A282" s="3">
        <v>47</v>
      </c>
      <c r="B282" s="1" t="s">
        <v>157</v>
      </c>
      <c r="C282" s="57"/>
      <c r="D282" s="58">
        <v>1091047</v>
      </c>
      <c r="E282" s="5" t="s">
        <v>125</v>
      </c>
      <c r="F282" s="1">
        <v>877</v>
      </c>
      <c r="G282" s="27">
        <v>251031</v>
      </c>
      <c r="H282" s="27">
        <f t="shared" si="8"/>
        <v>0</v>
      </c>
      <c r="I282" s="27">
        <v>251031</v>
      </c>
    </row>
    <row r="283" spans="1:9" x14ac:dyDescent="0.2">
      <c r="A283" s="3">
        <v>48</v>
      </c>
      <c r="B283" s="1" t="s">
        <v>224</v>
      </c>
      <c r="C283" s="37"/>
      <c r="D283" s="56">
        <v>1090148</v>
      </c>
      <c r="E283" s="5" t="s">
        <v>125</v>
      </c>
      <c r="F283" s="1">
        <v>1157</v>
      </c>
      <c r="G283" s="27">
        <v>368831.6</v>
      </c>
      <c r="H283" s="27">
        <f t="shared" si="8"/>
        <v>0</v>
      </c>
      <c r="I283" s="27">
        <v>368831.6</v>
      </c>
    </row>
    <row r="284" spans="1:9" x14ac:dyDescent="0.2">
      <c r="A284" s="3">
        <v>49</v>
      </c>
      <c r="B284" s="1" t="s">
        <v>225</v>
      </c>
      <c r="C284" s="37"/>
      <c r="D284" s="58">
        <v>1090149</v>
      </c>
      <c r="E284" s="5" t="s">
        <v>125</v>
      </c>
      <c r="F284" s="1">
        <v>6000</v>
      </c>
      <c r="G284" s="27">
        <v>609941.25</v>
      </c>
      <c r="H284" s="27">
        <f t="shared" si="8"/>
        <v>0</v>
      </c>
      <c r="I284" s="27">
        <v>609941.25</v>
      </c>
    </row>
    <row r="285" spans="1:9" x14ac:dyDescent="0.2">
      <c r="A285" s="3">
        <v>50</v>
      </c>
      <c r="B285" s="1" t="s">
        <v>226</v>
      </c>
      <c r="C285" s="37"/>
      <c r="D285" s="56">
        <v>1090150</v>
      </c>
      <c r="E285" s="5" t="s">
        <v>125</v>
      </c>
      <c r="F285" s="1">
        <v>1800</v>
      </c>
      <c r="G285" s="27">
        <v>47819.39</v>
      </c>
      <c r="H285" s="27">
        <f t="shared" si="8"/>
        <v>0</v>
      </c>
      <c r="I285" s="27">
        <v>47819.39</v>
      </c>
    </row>
    <row r="286" spans="1:9" x14ac:dyDescent="0.2">
      <c r="A286" s="3">
        <v>51</v>
      </c>
      <c r="B286" s="1" t="s">
        <v>227</v>
      </c>
      <c r="C286" s="37"/>
      <c r="D286" s="56">
        <v>1090151</v>
      </c>
      <c r="E286" s="5" t="s">
        <v>125</v>
      </c>
      <c r="F286" s="1">
        <v>2400</v>
      </c>
      <c r="G286" s="27">
        <v>63759.19</v>
      </c>
      <c r="H286" s="27">
        <f t="shared" si="8"/>
        <v>0</v>
      </c>
      <c r="I286" s="27">
        <v>63759.19</v>
      </c>
    </row>
    <row r="287" spans="1:9" x14ac:dyDescent="0.2">
      <c r="A287" s="3">
        <v>52</v>
      </c>
      <c r="B287" s="1" t="s">
        <v>228</v>
      </c>
      <c r="C287" s="57"/>
      <c r="D287" s="58">
        <v>1090152</v>
      </c>
      <c r="E287" s="5" t="s">
        <v>125</v>
      </c>
      <c r="F287" s="1">
        <v>2100</v>
      </c>
      <c r="G287" s="27">
        <v>55789.29</v>
      </c>
      <c r="H287" s="27">
        <f t="shared" si="8"/>
        <v>0</v>
      </c>
      <c r="I287" s="27">
        <v>55789.29</v>
      </c>
    </row>
    <row r="288" spans="1:9" x14ac:dyDescent="0.2">
      <c r="A288" s="3">
        <v>53</v>
      </c>
      <c r="B288" s="1" t="s">
        <v>229</v>
      </c>
      <c r="C288" s="1"/>
      <c r="D288" s="1">
        <v>1090153</v>
      </c>
      <c r="E288" s="5" t="s">
        <v>125</v>
      </c>
      <c r="F288" s="1">
        <v>4200</v>
      </c>
      <c r="G288" s="27">
        <v>977261.43</v>
      </c>
      <c r="H288" s="27">
        <f t="shared" si="8"/>
        <v>0</v>
      </c>
      <c r="I288" s="27">
        <v>977261.43</v>
      </c>
    </row>
    <row r="289" spans="1:9" x14ac:dyDescent="0.2">
      <c r="A289" s="3">
        <v>54</v>
      </c>
      <c r="B289" s="1" t="s">
        <v>230</v>
      </c>
      <c r="C289" s="1"/>
      <c r="D289" s="1">
        <v>1090154</v>
      </c>
      <c r="E289" s="5" t="s">
        <v>125</v>
      </c>
      <c r="F289" s="1">
        <v>7800</v>
      </c>
      <c r="G289" s="27">
        <v>1814914.08</v>
      </c>
      <c r="H289" s="27">
        <f t="shared" si="8"/>
        <v>0</v>
      </c>
      <c r="I289" s="27">
        <v>1814914.08</v>
      </c>
    </row>
    <row r="290" spans="1:9" x14ac:dyDescent="0.2">
      <c r="A290" s="3">
        <v>55</v>
      </c>
      <c r="B290" s="1" t="s">
        <v>231</v>
      </c>
      <c r="C290" s="1"/>
      <c r="D290" s="1">
        <v>1090155</v>
      </c>
      <c r="E290" s="5" t="s">
        <v>125</v>
      </c>
      <c r="F290" s="1">
        <v>1800</v>
      </c>
      <c r="G290" s="27">
        <v>292771.8</v>
      </c>
      <c r="H290" s="27">
        <f t="shared" si="8"/>
        <v>0</v>
      </c>
      <c r="I290" s="27">
        <v>292771.8</v>
      </c>
    </row>
    <row r="291" spans="1:9" x14ac:dyDescent="0.2">
      <c r="A291" s="3">
        <v>56</v>
      </c>
      <c r="B291" s="1" t="s">
        <v>232</v>
      </c>
      <c r="C291" s="1"/>
      <c r="D291" s="1">
        <v>1090156</v>
      </c>
      <c r="E291" s="5" t="s">
        <v>125</v>
      </c>
      <c r="F291" s="1">
        <v>5400</v>
      </c>
      <c r="G291" s="27">
        <v>1256478.98</v>
      </c>
      <c r="H291" s="27">
        <v>0</v>
      </c>
      <c r="I291" s="27">
        <f>G291-H291</f>
        <v>1256478.98</v>
      </c>
    </row>
    <row r="292" spans="1:9" x14ac:dyDescent="0.2">
      <c r="A292" s="3">
        <v>57</v>
      </c>
      <c r="B292" s="1" t="s">
        <v>233</v>
      </c>
      <c r="C292" s="1"/>
      <c r="D292" s="1">
        <v>1090157</v>
      </c>
      <c r="E292" s="5" t="s">
        <v>125</v>
      </c>
      <c r="F292" s="1">
        <v>1200</v>
      </c>
      <c r="G292" s="27">
        <v>97590.6</v>
      </c>
      <c r="H292" s="27">
        <f t="shared" ref="H292:H307" si="9">I292-G292</f>
        <v>0</v>
      </c>
      <c r="I292" s="27">
        <v>97590.6</v>
      </c>
    </row>
    <row r="293" spans="1:9" x14ac:dyDescent="0.2">
      <c r="A293" s="3">
        <v>58</v>
      </c>
      <c r="B293" s="1" t="s">
        <v>234</v>
      </c>
      <c r="C293" s="1"/>
      <c r="D293" s="1">
        <v>1090158</v>
      </c>
      <c r="E293" s="5" t="s">
        <v>125</v>
      </c>
      <c r="F293" s="1">
        <v>4800</v>
      </c>
      <c r="G293" s="27">
        <v>80761.64</v>
      </c>
      <c r="H293" s="27">
        <f t="shared" si="9"/>
        <v>0</v>
      </c>
      <c r="I293" s="27">
        <v>80761.64</v>
      </c>
    </row>
    <row r="294" spans="1:9" x14ac:dyDescent="0.2">
      <c r="A294" s="3">
        <v>59</v>
      </c>
      <c r="B294" s="1" t="s">
        <v>235</v>
      </c>
      <c r="C294" s="1"/>
      <c r="D294" s="1">
        <v>1090159</v>
      </c>
      <c r="E294" s="5" t="s">
        <v>125</v>
      </c>
      <c r="F294" s="1">
        <v>2100</v>
      </c>
      <c r="G294" s="27">
        <v>341567</v>
      </c>
      <c r="H294" s="27">
        <f t="shared" si="9"/>
        <v>0</v>
      </c>
      <c r="I294" s="27">
        <v>341567</v>
      </c>
    </row>
    <row r="295" spans="1:9" x14ac:dyDescent="0.2">
      <c r="A295" s="3">
        <v>60</v>
      </c>
      <c r="B295" s="1" t="s">
        <v>236</v>
      </c>
      <c r="C295" s="1"/>
      <c r="D295" s="1">
        <v>1090160</v>
      </c>
      <c r="E295" s="5" t="s">
        <v>125</v>
      </c>
      <c r="F295" s="1">
        <v>3300</v>
      </c>
      <c r="G295" s="27">
        <v>769063.15</v>
      </c>
      <c r="H295" s="27">
        <f t="shared" si="9"/>
        <v>0</v>
      </c>
      <c r="I295" s="27">
        <v>769063.15</v>
      </c>
    </row>
    <row r="296" spans="1:9" x14ac:dyDescent="0.2">
      <c r="A296" s="3">
        <v>61</v>
      </c>
      <c r="B296" s="1" t="s">
        <v>237</v>
      </c>
      <c r="C296" s="1"/>
      <c r="D296" s="1">
        <v>1090161</v>
      </c>
      <c r="E296" s="5" t="s">
        <v>125</v>
      </c>
      <c r="F296" s="1">
        <v>1380</v>
      </c>
      <c r="G296" s="27">
        <v>321100.18</v>
      </c>
      <c r="H296" s="27">
        <f t="shared" si="9"/>
        <v>0</v>
      </c>
      <c r="I296" s="27">
        <v>321100.18</v>
      </c>
    </row>
    <row r="297" spans="1:9" x14ac:dyDescent="0.2">
      <c r="A297" s="3">
        <v>62</v>
      </c>
      <c r="B297" s="1" t="s">
        <v>238</v>
      </c>
      <c r="C297" s="1"/>
      <c r="D297" s="1">
        <v>1090162</v>
      </c>
      <c r="E297" s="5" t="s">
        <v>125</v>
      </c>
      <c r="F297" s="1">
        <v>2400</v>
      </c>
      <c r="G297" s="27">
        <v>195181.2</v>
      </c>
      <c r="H297" s="27">
        <f t="shared" si="9"/>
        <v>0</v>
      </c>
      <c r="I297" s="27">
        <v>195181.2</v>
      </c>
    </row>
    <row r="298" spans="1:9" x14ac:dyDescent="0.2">
      <c r="A298" s="3">
        <v>63</v>
      </c>
      <c r="B298" s="1" t="s">
        <v>239</v>
      </c>
      <c r="C298" s="1"/>
      <c r="D298" s="1">
        <v>1090163</v>
      </c>
      <c r="E298" s="5" t="s">
        <v>125</v>
      </c>
      <c r="F298" s="1">
        <v>3000</v>
      </c>
      <c r="G298" s="27">
        <v>837652.65</v>
      </c>
      <c r="H298" s="27">
        <f t="shared" si="9"/>
        <v>0</v>
      </c>
      <c r="I298" s="27">
        <v>837652.65</v>
      </c>
    </row>
    <row r="299" spans="1:9" x14ac:dyDescent="0.2">
      <c r="A299" s="3">
        <v>64</v>
      </c>
      <c r="B299" s="1" t="s">
        <v>240</v>
      </c>
      <c r="C299" s="1"/>
      <c r="D299" s="1">
        <v>1090164</v>
      </c>
      <c r="E299" s="5" t="s">
        <v>125</v>
      </c>
      <c r="F299" s="1">
        <v>3000</v>
      </c>
      <c r="G299" s="27">
        <v>309943.03999999998</v>
      </c>
      <c r="H299" s="27">
        <f t="shared" si="9"/>
        <v>0</v>
      </c>
      <c r="I299" s="27">
        <f>G299</f>
        <v>309943.03999999998</v>
      </c>
    </row>
    <row r="300" spans="1:9" x14ac:dyDescent="0.2">
      <c r="A300" s="3">
        <v>65</v>
      </c>
      <c r="B300" s="1" t="s">
        <v>241</v>
      </c>
      <c r="C300" s="1"/>
      <c r="D300" s="1">
        <v>1090165</v>
      </c>
      <c r="E300" s="5" t="s">
        <v>125</v>
      </c>
      <c r="F300" s="1">
        <v>15000</v>
      </c>
      <c r="G300" s="27">
        <v>4188263.25</v>
      </c>
      <c r="H300" s="27">
        <f t="shared" si="9"/>
        <v>0</v>
      </c>
      <c r="I300" s="27">
        <v>4188263.25</v>
      </c>
    </row>
    <row r="301" spans="1:9" x14ac:dyDescent="0.2">
      <c r="A301" s="3">
        <v>66</v>
      </c>
      <c r="B301" s="1" t="s">
        <v>242</v>
      </c>
      <c r="C301" s="1"/>
      <c r="D301" s="1">
        <v>1090166</v>
      </c>
      <c r="E301" s="5" t="s">
        <v>125</v>
      </c>
      <c r="F301" s="1">
        <v>4800</v>
      </c>
      <c r="G301" s="27">
        <v>370844.28</v>
      </c>
      <c r="H301" s="27">
        <f t="shared" si="9"/>
        <v>0</v>
      </c>
      <c r="I301" s="27">
        <v>370844.28</v>
      </c>
    </row>
    <row r="302" spans="1:9" x14ac:dyDescent="0.2">
      <c r="A302" s="3">
        <v>67</v>
      </c>
      <c r="B302" s="1" t="s">
        <v>243</v>
      </c>
      <c r="C302" s="1"/>
      <c r="D302" s="1">
        <v>1090167</v>
      </c>
      <c r="E302" s="5" t="s">
        <v>125</v>
      </c>
      <c r="F302" s="1">
        <v>2580</v>
      </c>
      <c r="G302" s="27">
        <v>199328.8</v>
      </c>
      <c r="H302" s="27">
        <f t="shared" si="9"/>
        <v>0</v>
      </c>
      <c r="I302" s="27">
        <v>199328.8</v>
      </c>
    </row>
    <row r="303" spans="1:9" x14ac:dyDescent="0.2">
      <c r="A303" s="3">
        <v>68</v>
      </c>
      <c r="B303" s="1" t="s">
        <v>169</v>
      </c>
      <c r="C303" s="1"/>
      <c r="D303" s="1">
        <v>1090168</v>
      </c>
      <c r="E303" s="5" t="s">
        <v>125</v>
      </c>
      <c r="F303" s="1"/>
      <c r="G303" s="27">
        <v>762063.4</v>
      </c>
      <c r="H303" s="27">
        <f t="shared" si="9"/>
        <v>0</v>
      </c>
      <c r="I303" s="27">
        <v>762063.4</v>
      </c>
    </row>
    <row r="304" spans="1:9" x14ac:dyDescent="0.2">
      <c r="A304" s="3">
        <v>69</v>
      </c>
      <c r="B304" s="1" t="s">
        <v>244</v>
      </c>
      <c r="C304" s="1"/>
      <c r="D304" s="1">
        <v>1090176</v>
      </c>
      <c r="E304" s="5" t="s">
        <v>125</v>
      </c>
      <c r="F304" s="1"/>
      <c r="G304" s="27">
        <v>627666.19999999995</v>
      </c>
      <c r="H304" s="27">
        <f t="shared" si="9"/>
        <v>0</v>
      </c>
      <c r="I304" s="27">
        <v>627666.19999999995</v>
      </c>
    </row>
    <row r="305" spans="1:9" x14ac:dyDescent="0.2">
      <c r="A305" s="3">
        <v>70</v>
      </c>
      <c r="B305" s="1" t="s">
        <v>245</v>
      </c>
      <c r="C305" s="1"/>
      <c r="D305" s="1">
        <v>1090178</v>
      </c>
      <c r="E305" s="5" t="s">
        <v>125</v>
      </c>
      <c r="F305" s="1"/>
      <c r="G305" s="27">
        <v>316189</v>
      </c>
      <c r="H305" s="27">
        <f t="shared" si="9"/>
        <v>0</v>
      </c>
      <c r="I305" s="27">
        <v>316189</v>
      </c>
    </row>
    <row r="306" spans="1:9" x14ac:dyDescent="0.2">
      <c r="A306" s="3">
        <v>71</v>
      </c>
      <c r="B306" s="1" t="s">
        <v>158</v>
      </c>
      <c r="C306" s="1"/>
      <c r="D306" s="1">
        <v>1090180</v>
      </c>
      <c r="E306" s="5" t="s">
        <v>125</v>
      </c>
      <c r="F306" s="1"/>
      <c r="G306" s="27">
        <v>228922</v>
      </c>
      <c r="H306" s="27">
        <f t="shared" si="9"/>
        <v>0</v>
      </c>
      <c r="I306" s="27">
        <v>228922</v>
      </c>
    </row>
    <row r="307" spans="1:9" x14ac:dyDescent="0.2">
      <c r="A307" s="3">
        <v>72</v>
      </c>
      <c r="B307" s="1" t="s">
        <v>199</v>
      </c>
      <c r="C307" s="1"/>
      <c r="D307" s="1">
        <v>1090182</v>
      </c>
      <c r="E307" s="5" t="s">
        <v>125</v>
      </c>
      <c r="F307" s="1"/>
      <c r="G307" s="27">
        <v>551663.4</v>
      </c>
      <c r="H307" s="27">
        <f t="shared" si="9"/>
        <v>0</v>
      </c>
      <c r="I307" s="27">
        <v>551663.4</v>
      </c>
    </row>
    <row r="308" spans="1:9" x14ac:dyDescent="0.2">
      <c r="A308" s="3"/>
      <c r="B308" s="29"/>
      <c r="C308" s="1"/>
      <c r="D308" s="1"/>
      <c r="E308" s="163" t="s">
        <v>473</v>
      </c>
      <c r="F308" s="159">
        <f>SUM(F236:F307)</f>
        <v>523437.6</v>
      </c>
      <c r="G308" s="158">
        <f>SUM(G236:G307)</f>
        <v>33104065.379999999</v>
      </c>
      <c r="H308" s="158">
        <v>0</v>
      </c>
      <c r="I308" s="158">
        <f>SUM(I236:I307)</f>
        <v>33104065.379999999</v>
      </c>
    </row>
    <row r="309" spans="1:9" x14ac:dyDescent="0.2">
      <c r="A309" s="15"/>
      <c r="B309" s="29" t="s">
        <v>246</v>
      </c>
      <c r="C309" s="1"/>
      <c r="D309" s="1"/>
      <c r="E309" s="1"/>
      <c r="F309" s="1"/>
      <c r="G309" s="1"/>
      <c r="H309" s="1"/>
      <c r="I309" s="1"/>
    </row>
    <row r="310" spans="1:9" x14ac:dyDescent="0.2">
      <c r="A310" s="60">
        <v>1</v>
      </c>
      <c r="B310" s="8" t="s">
        <v>135</v>
      </c>
      <c r="C310" s="42"/>
      <c r="D310" s="42">
        <v>1090181</v>
      </c>
      <c r="E310" s="1" t="s">
        <v>50</v>
      </c>
      <c r="F310" s="42">
        <v>1</v>
      </c>
      <c r="G310" s="43">
        <v>1149.06</v>
      </c>
      <c r="H310" s="43">
        <f t="shared" ref="H310:H318" si="10">G310-I310</f>
        <v>0</v>
      </c>
      <c r="I310" s="43">
        <v>1149.06</v>
      </c>
    </row>
    <row r="311" spans="1:9" x14ac:dyDescent="0.2">
      <c r="A311" s="60">
        <v>2</v>
      </c>
      <c r="B311" s="8" t="s">
        <v>131</v>
      </c>
      <c r="C311" s="42"/>
      <c r="D311" s="42">
        <v>1090177</v>
      </c>
      <c r="E311" s="1" t="s">
        <v>50</v>
      </c>
      <c r="F311" s="42">
        <v>1</v>
      </c>
      <c r="G311" s="43">
        <v>1015.67</v>
      </c>
      <c r="H311" s="43">
        <f t="shared" si="10"/>
        <v>0</v>
      </c>
      <c r="I311" s="43">
        <v>1015.67</v>
      </c>
    </row>
    <row r="312" spans="1:9" x14ac:dyDescent="0.2">
      <c r="A312" s="60">
        <v>3</v>
      </c>
      <c r="B312" s="8" t="s">
        <v>141</v>
      </c>
      <c r="C312" s="42"/>
      <c r="D312" s="42">
        <v>1090183</v>
      </c>
      <c r="E312" s="1" t="s">
        <v>50</v>
      </c>
      <c r="F312" s="42">
        <v>1</v>
      </c>
      <c r="G312" s="43">
        <v>1228.3</v>
      </c>
      <c r="H312" s="43">
        <f t="shared" si="10"/>
        <v>0</v>
      </c>
      <c r="I312" s="43">
        <v>1228.3</v>
      </c>
    </row>
    <row r="313" spans="1:9" x14ac:dyDescent="0.2">
      <c r="A313" s="60">
        <v>4</v>
      </c>
      <c r="B313" s="8" t="s">
        <v>133</v>
      </c>
      <c r="C313" s="42"/>
      <c r="D313" s="42">
        <v>1090184</v>
      </c>
      <c r="E313" s="1" t="s">
        <v>50</v>
      </c>
      <c r="F313" s="42">
        <v>1</v>
      </c>
      <c r="G313" s="43">
        <v>450.15</v>
      </c>
      <c r="H313" s="43">
        <f t="shared" si="10"/>
        <v>0</v>
      </c>
      <c r="I313" s="43">
        <v>450.15</v>
      </c>
    </row>
    <row r="314" spans="1:9" x14ac:dyDescent="0.2">
      <c r="A314" s="60">
        <v>5</v>
      </c>
      <c r="B314" s="8" t="s">
        <v>128</v>
      </c>
      <c r="C314" s="42"/>
      <c r="D314" s="42">
        <v>1090185</v>
      </c>
      <c r="E314" s="1" t="s">
        <v>50</v>
      </c>
      <c r="F314" s="42">
        <v>1</v>
      </c>
      <c r="G314" s="43">
        <v>380.44</v>
      </c>
      <c r="H314" s="43">
        <f t="shared" si="10"/>
        <v>0</v>
      </c>
      <c r="I314" s="43">
        <v>380.44</v>
      </c>
    </row>
    <row r="315" spans="1:9" x14ac:dyDescent="0.2">
      <c r="A315" s="60">
        <v>6</v>
      </c>
      <c r="B315" s="8" t="s">
        <v>164</v>
      </c>
      <c r="C315" s="42"/>
      <c r="D315" s="42">
        <v>1090186</v>
      </c>
      <c r="E315" s="1" t="s">
        <v>50</v>
      </c>
      <c r="F315" s="42">
        <v>1</v>
      </c>
      <c r="G315" s="43">
        <v>588.29999999999995</v>
      </c>
      <c r="H315" s="43">
        <f t="shared" si="10"/>
        <v>0</v>
      </c>
      <c r="I315" s="43">
        <v>588.29999999999995</v>
      </c>
    </row>
    <row r="316" spans="1:9" ht="12.75" customHeight="1" x14ac:dyDescent="0.2">
      <c r="A316" s="60">
        <v>7</v>
      </c>
      <c r="B316" s="8" t="s">
        <v>247</v>
      </c>
      <c r="C316" s="42"/>
      <c r="D316" s="42">
        <v>1090187</v>
      </c>
      <c r="E316" s="1" t="s">
        <v>50</v>
      </c>
      <c r="F316" s="42">
        <v>1</v>
      </c>
      <c r="G316" s="43">
        <v>415.44</v>
      </c>
      <c r="H316" s="43">
        <f t="shared" si="10"/>
        <v>0</v>
      </c>
      <c r="I316" s="43">
        <v>415.44</v>
      </c>
    </row>
    <row r="317" spans="1:9" x14ac:dyDescent="0.2">
      <c r="A317" s="60">
        <v>8</v>
      </c>
      <c r="B317" s="8" t="s">
        <v>248</v>
      </c>
      <c r="C317" s="42"/>
      <c r="D317" s="42">
        <v>1090188</v>
      </c>
      <c r="E317" s="1" t="s">
        <v>50</v>
      </c>
      <c r="F317" s="42">
        <v>1</v>
      </c>
      <c r="G317" s="43">
        <v>464.5</v>
      </c>
      <c r="H317" s="43">
        <f t="shared" si="10"/>
        <v>0</v>
      </c>
      <c r="I317" s="43">
        <v>464.5</v>
      </c>
    </row>
    <row r="318" spans="1:9" x14ac:dyDescent="0.2">
      <c r="A318" s="60">
        <v>9</v>
      </c>
      <c r="B318" s="8" t="s">
        <v>249</v>
      </c>
      <c r="C318" s="42"/>
      <c r="D318" s="42">
        <v>1090189</v>
      </c>
      <c r="E318" s="1" t="s">
        <v>50</v>
      </c>
      <c r="F318" s="42">
        <v>1</v>
      </c>
      <c r="G318" s="43">
        <v>495.3</v>
      </c>
      <c r="H318" s="43">
        <f t="shared" si="10"/>
        <v>0</v>
      </c>
      <c r="I318" s="43">
        <v>495.3</v>
      </c>
    </row>
    <row r="319" spans="1:9" x14ac:dyDescent="0.2">
      <c r="A319" s="1"/>
      <c r="B319" s="61"/>
      <c r="C319" s="62"/>
      <c r="D319" s="30"/>
      <c r="E319" s="1" t="s">
        <v>50</v>
      </c>
      <c r="F319" s="29">
        <f>SUM(F310:F318)</f>
        <v>9</v>
      </c>
      <c r="G319" s="29">
        <f>SUM(G310:G318)</f>
        <v>6187.16</v>
      </c>
      <c r="H319" s="30">
        <f>SUM(H310:H318)</f>
        <v>0</v>
      </c>
      <c r="I319" s="30">
        <f>SUM(I310:I318)</f>
        <v>6187.16</v>
      </c>
    </row>
    <row r="320" spans="1:9" ht="15.75" customHeight="1" x14ac:dyDescent="0.2">
      <c r="A320" s="30" t="s">
        <v>250</v>
      </c>
      <c r="B320" s="1"/>
      <c r="C320" s="27"/>
      <c r="D320" s="1"/>
      <c r="E320" s="1"/>
      <c r="F320" s="1"/>
      <c r="G320" s="1"/>
      <c r="H320" s="1"/>
      <c r="I320" s="1"/>
    </row>
    <row r="321" spans="1:9" x14ac:dyDescent="0.2">
      <c r="A321" s="20">
        <v>1</v>
      </c>
      <c r="B321" s="1" t="s">
        <v>189</v>
      </c>
      <c r="C321" s="1"/>
      <c r="D321" s="63">
        <v>1090190</v>
      </c>
      <c r="E321" s="5" t="s">
        <v>125</v>
      </c>
      <c r="F321" s="1">
        <v>503</v>
      </c>
      <c r="G321" s="27">
        <v>1450.14</v>
      </c>
      <c r="H321" s="27">
        <f t="shared" ref="H321:H348" si="11">G321-I321</f>
        <v>0</v>
      </c>
      <c r="I321" s="27">
        <v>1450.14</v>
      </c>
    </row>
    <row r="322" spans="1:9" x14ac:dyDescent="0.2">
      <c r="A322" s="20">
        <v>2</v>
      </c>
      <c r="B322" s="1" t="s">
        <v>198</v>
      </c>
      <c r="C322" s="1"/>
      <c r="D322" s="63">
        <v>1090191</v>
      </c>
      <c r="E322" s="5" t="s">
        <v>125</v>
      </c>
      <c r="F322" s="1">
        <v>450</v>
      </c>
      <c r="G322" s="27">
        <v>1231.2</v>
      </c>
      <c r="H322" s="27">
        <f t="shared" si="11"/>
        <v>0</v>
      </c>
      <c r="I322" s="27">
        <v>1231.2</v>
      </c>
    </row>
    <row r="323" spans="1:9" x14ac:dyDescent="0.2">
      <c r="A323" s="20">
        <v>3</v>
      </c>
      <c r="B323" s="1" t="s">
        <v>217</v>
      </c>
      <c r="C323" s="1"/>
      <c r="D323" s="63">
        <v>1090192</v>
      </c>
      <c r="E323" s="5" t="s">
        <v>125</v>
      </c>
      <c r="F323" s="1">
        <v>680</v>
      </c>
      <c r="G323" s="27">
        <v>1795.34</v>
      </c>
      <c r="H323" s="27">
        <f t="shared" si="11"/>
        <v>0</v>
      </c>
      <c r="I323" s="27">
        <v>1795.34</v>
      </c>
    </row>
    <row r="324" spans="1:9" x14ac:dyDescent="0.2">
      <c r="A324" s="20">
        <v>4</v>
      </c>
      <c r="B324" s="1" t="s">
        <v>171</v>
      </c>
      <c r="C324" s="1"/>
      <c r="D324" s="63">
        <v>1090193</v>
      </c>
      <c r="E324" s="5" t="s">
        <v>125</v>
      </c>
      <c r="F324" s="1">
        <v>1000</v>
      </c>
      <c r="G324" s="27">
        <v>1935.18</v>
      </c>
      <c r="H324" s="27">
        <f t="shared" si="11"/>
        <v>0</v>
      </c>
      <c r="I324" s="27">
        <v>1935.18</v>
      </c>
    </row>
    <row r="325" spans="1:9" x14ac:dyDescent="0.2">
      <c r="A325" s="20">
        <v>5</v>
      </c>
      <c r="B325" s="1" t="s">
        <v>169</v>
      </c>
      <c r="C325" s="1"/>
      <c r="D325" s="63">
        <v>1090194</v>
      </c>
      <c r="E325" s="5" t="s">
        <v>125</v>
      </c>
      <c r="F325" s="1">
        <v>400</v>
      </c>
      <c r="G325" s="27">
        <v>1102.3</v>
      </c>
      <c r="H325" s="27">
        <f t="shared" si="11"/>
        <v>0</v>
      </c>
      <c r="I325" s="27">
        <v>1102.3</v>
      </c>
    </row>
    <row r="326" spans="1:9" x14ac:dyDescent="0.2">
      <c r="A326" s="20">
        <v>6</v>
      </c>
      <c r="B326" s="1" t="s">
        <v>199</v>
      </c>
      <c r="C326" s="1"/>
      <c r="D326" s="63">
        <v>1090195</v>
      </c>
      <c r="E326" s="5" t="s">
        <v>125</v>
      </c>
      <c r="F326" s="1">
        <v>550</v>
      </c>
      <c r="G326" s="27">
        <v>1315.45</v>
      </c>
      <c r="H326" s="27">
        <f t="shared" si="11"/>
        <v>0</v>
      </c>
      <c r="I326" s="27">
        <v>1315.45</v>
      </c>
    </row>
    <row r="327" spans="1:9" x14ac:dyDescent="0.2">
      <c r="A327" s="20">
        <v>7</v>
      </c>
      <c r="B327" s="1" t="s">
        <v>188</v>
      </c>
      <c r="C327" s="1"/>
      <c r="D327" s="63">
        <v>1090196</v>
      </c>
      <c r="E327" s="5" t="s">
        <v>125</v>
      </c>
      <c r="F327" s="1">
        <v>880</v>
      </c>
      <c r="G327" s="27">
        <v>1631.16</v>
      </c>
      <c r="H327" s="27">
        <f t="shared" si="11"/>
        <v>0</v>
      </c>
      <c r="I327" s="27">
        <v>1631.16</v>
      </c>
    </row>
    <row r="328" spans="1:9" x14ac:dyDescent="0.2">
      <c r="A328" s="20">
        <v>8</v>
      </c>
      <c r="B328" s="1" t="s">
        <v>186</v>
      </c>
      <c r="C328" s="1"/>
      <c r="D328" s="63">
        <v>1090197</v>
      </c>
      <c r="E328" s="5" t="s">
        <v>125</v>
      </c>
      <c r="F328" s="1">
        <v>200</v>
      </c>
      <c r="G328" s="27">
        <v>695.3</v>
      </c>
      <c r="H328" s="27">
        <f t="shared" si="11"/>
        <v>0</v>
      </c>
      <c r="I328" s="27">
        <v>695.3</v>
      </c>
    </row>
    <row r="329" spans="1:9" x14ac:dyDescent="0.2">
      <c r="A329" s="20">
        <v>9</v>
      </c>
      <c r="B329" s="1" t="s">
        <v>251</v>
      </c>
      <c r="C329" s="1"/>
      <c r="D329" s="63">
        <v>1090198</v>
      </c>
      <c r="E329" s="5" t="s">
        <v>125</v>
      </c>
      <c r="F329" s="1">
        <v>400</v>
      </c>
      <c r="G329" s="27">
        <v>1115.45</v>
      </c>
      <c r="H329" s="27">
        <f t="shared" si="11"/>
        <v>0</v>
      </c>
      <c r="I329" s="27">
        <v>1115.45</v>
      </c>
    </row>
    <row r="330" spans="1:9" x14ac:dyDescent="0.2">
      <c r="A330" s="20">
        <v>10</v>
      </c>
      <c r="B330" s="1" t="s">
        <v>152</v>
      </c>
      <c r="C330" s="1"/>
      <c r="D330" s="63">
        <v>1090199</v>
      </c>
      <c r="E330" s="5" t="s">
        <v>125</v>
      </c>
      <c r="F330" s="1">
        <v>1600</v>
      </c>
      <c r="G330" s="27">
        <v>2338.4</v>
      </c>
      <c r="H330" s="27">
        <f t="shared" si="11"/>
        <v>0</v>
      </c>
      <c r="I330" s="27">
        <v>2338.4</v>
      </c>
    </row>
    <row r="331" spans="1:9" x14ac:dyDescent="0.2">
      <c r="A331" s="20">
        <v>11</v>
      </c>
      <c r="B331" s="1" t="s">
        <v>142</v>
      </c>
      <c r="C331" s="1"/>
      <c r="D331" s="63">
        <v>1090200</v>
      </c>
      <c r="E331" s="5" t="s">
        <v>125</v>
      </c>
      <c r="F331" s="1">
        <v>400</v>
      </c>
      <c r="G331" s="27">
        <v>937.18</v>
      </c>
      <c r="H331" s="27">
        <f t="shared" si="11"/>
        <v>0</v>
      </c>
      <c r="I331" s="27">
        <v>937.18</v>
      </c>
    </row>
    <row r="332" spans="1:9" x14ac:dyDescent="0.2">
      <c r="A332" s="20">
        <v>12</v>
      </c>
      <c r="B332" s="1" t="s">
        <v>252</v>
      </c>
      <c r="C332" s="1"/>
      <c r="D332" s="63">
        <v>1090201</v>
      </c>
      <c r="E332" s="5" t="s">
        <v>125</v>
      </c>
      <c r="F332" s="1">
        <v>240</v>
      </c>
      <c r="G332" s="27">
        <v>830.5</v>
      </c>
      <c r="H332" s="27">
        <f t="shared" si="11"/>
        <v>0</v>
      </c>
      <c r="I332" s="27">
        <v>830.5</v>
      </c>
    </row>
    <row r="333" spans="1:9" x14ac:dyDescent="0.2">
      <c r="A333" s="20">
        <v>13</v>
      </c>
      <c r="B333" s="1" t="s">
        <v>253</v>
      </c>
      <c r="C333" s="1"/>
      <c r="D333" s="63">
        <v>1090202</v>
      </c>
      <c r="E333" s="5" t="s">
        <v>125</v>
      </c>
      <c r="F333" s="1">
        <v>1500</v>
      </c>
      <c r="G333" s="27">
        <v>2623.25</v>
      </c>
      <c r="H333" s="27">
        <f t="shared" si="11"/>
        <v>0</v>
      </c>
      <c r="I333" s="27">
        <v>2623.25</v>
      </c>
    </row>
    <row r="334" spans="1:9" x14ac:dyDescent="0.2">
      <c r="A334" s="20">
        <v>14</v>
      </c>
      <c r="B334" s="1" t="s">
        <v>174</v>
      </c>
      <c r="C334" s="1"/>
      <c r="D334" s="63">
        <v>1090203</v>
      </c>
      <c r="E334" s="5" t="s">
        <v>125</v>
      </c>
      <c r="F334" s="1">
        <v>586</v>
      </c>
      <c r="G334" s="27">
        <v>1120.18</v>
      </c>
      <c r="H334" s="27">
        <f t="shared" si="11"/>
        <v>0</v>
      </c>
      <c r="I334" s="27">
        <v>1120.18</v>
      </c>
    </row>
    <row r="335" spans="1:9" x14ac:dyDescent="0.2">
      <c r="A335" s="20">
        <v>15</v>
      </c>
      <c r="B335" s="1" t="s">
        <v>158</v>
      </c>
      <c r="C335" s="1"/>
      <c r="D335" s="63">
        <v>1090204</v>
      </c>
      <c r="E335" s="5" t="s">
        <v>125</v>
      </c>
      <c r="F335" s="1">
        <v>1560</v>
      </c>
      <c r="G335" s="27">
        <v>2468.3000000000002</v>
      </c>
      <c r="H335" s="27">
        <f t="shared" si="11"/>
        <v>0</v>
      </c>
      <c r="I335" s="27">
        <v>2468.3000000000002</v>
      </c>
    </row>
    <row r="336" spans="1:9" x14ac:dyDescent="0.2">
      <c r="A336" s="20">
        <v>16</v>
      </c>
      <c r="B336" s="1" t="s">
        <v>254</v>
      </c>
      <c r="C336" s="1"/>
      <c r="D336" s="63">
        <v>1090205</v>
      </c>
      <c r="E336" s="5" t="s">
        <v>125</v>
      </c>
      <c r="F336" s="1">
        <v>400</v>
      </c>
      <c r="G336" s="27">
        <v>838.5</v>
      </c>
      <c r="H336" s="27">
        <f t="shared" si="11"/>
        <v>0</v>
      </c>
      <c r="I336" s="27">
        <v>838.5</v>
      </c>
    </row>
    <row r="337" spans="1:9" x14ac:dyDescent="0.2">
      <c r="A337" s="20">
        <v>17</v>
      </c>
      <c r="B337" s="1" t="s">
        <v>168</v>
      </c>
      <c r="C337" s="1"/>
      <c r="D337" s="63">
        <v>1090206</v>
      </c>
      <c r="E337" s="5" t="s">
        <v>125</v>
      </c>
      <c r="F337" s="1">
        <v>700</v>
      </c>
      <c r="G337" s="27">
        <v>1120.1500000000001</v>
      </c>
      <c r="H337" s="27">
        <f t="shared" si="11"/>
        <v>0</v>
      </c>
      <c r="I337" s="27">
        <v>1120.1500000000001</v>
      </c>
    </row>
    <row r="338" spans="1:9" x14ac:dyDescent="0.2">
      <c r="A338" s="20">
        <v>18</v>
      </c>
      <c r="B338" s="1" t="s">
        <v>167</v>
      </c>
      <c r="C338" s="1"/>
      <c r="D338" s="63">
        <v>1090207</v>
      </c>
      <c r="E338" s="5" t="s">
        <v>125</v>
      </c>
      <c r="F338" s="1">
        <v>500</v>
      </c>
      <c r="G338" s="27">
        <v>1002.3</v>
      </c>
      <c r="H338" s="27">
        <f t="shared" si="11"/>
        <v>0</v>
      </c>
      <c r="I338" s="27">
        <v>1002.3</v>
      </c>
    </row>
    <row r="339" spans="1:9" x14ac:dyDescent="0.2">
      <c r="A339" s="20">
        <v>19</v>
      </c>
      <c r="B339" s="1" t="s">
        <v>255</v>
      </c>
      <c r="C339" s="1"/>
      <c r="D339" s="63">
        <v>1090208</v>
      </c>
      <c r="E339" s="5" t="s">
        <v>125</v>
      </c>
      <c r="F339" s="1">
        <v>500</v>
      </c>
      <c r="G339" s="27">
        <v>1001.58</v>
      </c>
      <c r="H339" s="27">
        <f t="shared" si="11"/>
        <v>0</v>
      </c>
      <c r="I339" s="27">
        <v>1001.58</v>
      </c>
    </row>
    <row r="340" spans="1:9" x14ac:dyDescent="0.2">
      <c r="A340" s="20">
        <v>20</v>
      </c>
      <c r="B340" s="1" t="s">
        <v>219</v>
      </c>
      <c r="C340" s="1"/>
      <c r="D340" s="63">
        <v>1090209</v>
      </c>
      <c r="E340" s="5" t="s">
        <v>125</v>
      </c>
      <c r="F340" s="1">
        <v>500</v>
      </c>
      <c r="G340" s="27">
        <v>917.45</v>
      </c>
      <c r="H340" s="27">
        <f t="shared" si="11"/>
        <v>0</v>
      </c>
      <c r="I340" s="27">
        <v>917.45</v>
      </c>
    </row>
    <row r="341" spans="1:9" x14ac:dyDescent="0.2">
      <c r="A341" s="20">
        <v>21</v>
      </c>
      <c r="B341" s="1" t="s">
        <v>256</v>
      </c>
      <c r="C341" s="1"/>
      <c r="D341" s="63">
        <v>1090210</v>
      </c>
      <c r="E341" s="5" t="s">
        <v>125</v>
      </c>
      <c r="F341" s="1">
        <v>1720</v>
      </c>
      <c r="G341" s="27">
        <v>2903.11</v>
      </c>
      <c r="H341" s="27">
        <f t="shared" si="11"/>
        <v>0</v>
      </c>
      <c r="I341" s="27">
        <v>2903.11</v>
      </c>
    </row>
    <row r="342" spans="1:9" x14ac:dyDescent="0.2">
      <c r="A342" s="20">
        <v>22</v>
      </c>
      <c r="B342" s="1" t="s">
        <v>257</v>
      </c>
      <c r="C342" s="1"/>
      <c r="D342" s="63">
        <v>1090211</v>
      </c>
      <c r="E342" s="5" t="s">
        <v>125</v>
      </c>
      <c r="F342" s="1">
        <v>5400</v>
      </c>
      <c r="G342" s="27">
        <v>71729.09</v>
      </c>
      <c r="H342" s="27">
        <f t="shared" si="11"/>
        <v>0</v>
      </c>
      <c r="I342" s="27">
        <v>71729.09</v>
      </c>
    </row>
    <row r="343" spans="1:9" x14ac:dyDescent="0.2">
      <c r="A343" s="20">
        <v>23</v>
      </c>
      <c r="B343" s="1" t="s">
        <v>258</v>
      </c>
      <c r="C343" s="1"/>
      <c r="D343" s="63">
        <v>1090212</v>
      </c>
      <c r="E343" s="5" t="s">
        <v>125</v>
      </c>
      <c r="F343" s="1">
        <v>1500</v>
      </c>
      <c r="G343" s="27">
        <v>39849.5</v>
      </c>
      <c r="H343" s="27">
        <f t="shared" si="11"/>
        <v>0</v>
      </c>
      <c r="I343" s="27">
        <v>39849.5</v>
      </c>
    </row>
    <row r="344" spans="1:9" x14ac:dyDescent="0.2">
      <c r="A344" s="20">
        <v>24</v>
      </c>
      <c r="B344" s="1" t="s">
        <v>259</v>
      </c>
      <c r="C344" s="1"/>
      <c r="D344" s="63">
        <v>1090213</v>
      </c>
      <c r="E344" s="5" t="s">
        <v>125</v>
      </c>
      <c r="F344" s="1">
        <v>2550</v>
      </c>
      <c r="G344" s="27">
        <v>67744.14</v>
      </c>
      <c r="H344" s="27">
        <f t="shared" si="11"/>
        <v>0</v>
      </c>
      <c r="I344" s="27">
        <v>67744.14</v>
      </c>
    </row>
    <row r="345" spans="1:9" x14ac:dyDescent="0.2">
      <c r="A345" s="20">
        <v>25</v>
      </c>
      <c r="B345" s="1" t="s">
        <v>260</v>
      </c>
      <c r="C345" s="1"/>
      <c r="D345" s="63">
        <v>1090214</v>
      </c>
      <c r="E345" s="5" t="s">
        <v>125</v>
      </c>
      <c r="F345" s="1">
        <v>1050</v>
      </c>
      <c r="G345" s="27">
        <v>27894.65</v>
      </c>
      <c r="H345" s="27">
        <f t="shared" si="11"/>
        <v>0</v>
      </c>
      <c r="I345" s="27">
        <v>27894.65</v>
      </c>
    </row>
    <row r="346" spans="1:9" x14ac:dyDescent="0.2">
      <c r="A346" s="20">
        <v>26</v>
      </c>
      <c r="B346" s="1" t="s">
        <v>261</v>
      </c>
      <c r="C346" s="1"/>
      <c r="D346" s="63">
        <v>1090215</v>
      </c>
      <c r="E346" s="5" t="s">
        <v>125</v>
      </c>
      <c r="F346" s="1">
        <v>540</v>
      </c>
      <c r="G346" s="27">
        <v>14345.82</v>
      </c>
      <c r="H346" s="27">
        <f t="shared" si="11"/>
        <v>0</v>
      </c>
      <c r="I346" s="27">
        <v>14345.82</v>
      </c>
    </row>
    <row r="347" spans="1:9" x14ac:dyDescent="0.2">
      <c r="A347" s="20">
        <v>27</v>
      </c>
      <c r="B347" s="1" t="s">
        <v>262</v>
      </c>
      <c r="C347" s="1"/>
      <c r="D347" s="63">
        <v>1090216</v>
      </c>
      <c r="E347" s="5" t="s">
        <v>125</v>
      </c>
      <c r="F347" s="1">
        <v>720</v>
      </c>
      <c r="G347" s="27">
        <v>19127.759999999998</v>
      </c>
      <c r="H347" s="27">
        <f t="shared" si="11"/>
        <v>0</v>
      </c>
      <c r="I347" s="27">
        <v>19127.759999999998</v>
      </c>
    </row>
    <row r="348" spans="1:9" x14ac:dyDescent="0.2">
      <c r="A348" s="20">
        <v>28</v>
      </c>
      <c r="B348" s="1" t="s">
        <v>263</v>
      </c>
      <c r="C348" s="1"/>
      <c r="D348" s="63">
        <v>1090217</v>
      </c>
      <c r="E348" s="5" t="s">
        <v>125</v>
      </c>
      <c r="F348" s="1">
        <v>840</v>
      </c>
      <c r="G348" s="27">
        <v>22315.72</v>
      </c>
      <c r="H348" s="27">
        <f t="shared" si="11"/>
        <v>0</v>
      </c>
      <c r="I348" s="27">
        <v>22315.72</v>
      </c>
    </row>
    <row r="349" spans="1:9" x14ac:dyDescent="0.2">
      <c r="A349" s="29"/>
      <c r="B349" s="29"/>
      <c r="C349" s="29"/>
      <c r="D349" s="30"/>
      <c r="E349" s="5" t="s">
        <v>125</v>
      </c>
      <c r="F349" s="159">
        <f>SUM(F321:F348)</f>
        <v>27869</v>
      </c>
      <c r="G349" s="159">
        <f>SUM(G321:G348)</f>
        <v>293379.09999999998</v>
      </c>
      <c r="H349" s="158">
        <f>SUM(H321:H348)</f>
        <v>0</v>
      </c>
      <c r="I349" s="158">
        <f>SUM(I321:I348)</f>
        <v>293379.09999999998</v>
      </c>
    </row>
    <row r="350" spans="1:9" x14ac:dyDescent="0.2">
      <c r="A350" s="47"/>
      <c r="B350" s="30" t="s">
        <v>264</v>
      </c>
      <c r="C350" s="1"/>
      <c r="D350" s="1"/>
      <c r="E350" s="1"/>
      <c r="F350" s="1"/>
      <c r="G350" s="1"/>
      <c r="H350" s="1"/>
      <c r="I350" s="1"/>
    </row>
    <row r="351" spans="1:9" x14ac:dyDescent="0.2">
      <c r="A351" s="20">
        <v>1</v>
      </c>
      <c r="B351" s="1" t="s">
        <v>265</v>
      </c>
      <c r="C351" s="1"/>
      <c r="D351" s="63">
        <v>1090218</v>
      </c>
      <c r="E351" s="5" t="s">
        <v>266</v>
      </c>
      <c r="F351" s="1">
        <v>200</v>
      </c>
      <c r="G351" s="27">
        <v>430.5</v>
      </c>
      <c r="H351" s="27">
        <f t="shared" ref="H351:H386" si="12">G351-I351</f>
        <v>0</v>
      </c>
      <c r="I351" s="27">
        <v>430.5</v>
      </c>
    </row>
    <row r="352" spans="1:9" x14ac:dyDescent="0.2">
      <c r="A352" s="20">
        <v>2</v>
      </c>
      <c r="B352" s="1" t="s">
        <v>267</v>
      </c>
      <c r="C352" s="1"/>
      <c r="D352" s="63">
        <v>1090219</v>
      </c>
      <c r="E352" s="5" t="s">
        <v>266</v>
      </c>
      <c r="F352" s="1">
        <v>200</v>
      </c>
      <c r="G352" s="27">
        <v>425.4</v>
      </c>
      <c r="H352" s="27">
        <f t="shared" si="12"/>
        <v>0</v>
      </c>
      <c r="I352" s="27">
        <v>425.4</v>
      </c>
    </row>
    <row r="353" spans="1:9" x14ac:dyDescent="0.2">
      <c r="A353" s="20">
        <v>3</v>
      </c>
      <c r="B353" s="1" t="s">
        <v>268</v>
      </c>
      <c r="C353" s="1"/>
      <c r="D353" s="63">
        <v>1090220</v>
      </c>
      <c r="E353" s="5" t="s">
        <v>266</v>
      </c>
      <c r="F353" s="1">
        <v>300</v>
      </c>
      <c r="G353" s="27">
        <v>583.6</v>
      </c>
      <c r="H353" s="27">
        <f t="shared" si="12"/>
        <v>0</v>
      </c>
      <c r="I353" s="27">
        <v>583.6</v>
      </c>
    </row>
    <row r="354" spans="1:9" x14ac:dyDescent="0.2">
      <c r="A354" s="20">
        <v>4</v>
      </c>
      <c r="B354" s="1" t="s">
        <v>269</v>
      </c>
      <c r="C354" s="1"/>
      <c r="D354" s="63">
        <v>1090221</v>
      </c>
      <c r="E354" s="5" t="s">
        <v>266</v>
      </c>
      <c r="F354" s="1">
        <v>200</v>
      </c>
      <c r="G354" s="27">
        <v>418.3</v>
      </c>
      <c r="H354" s="27">
        <f t="shared" si="12"/>
        <v>0</v>
      </c>
      <c r="I354" s="27">
        <v>418.3</v>
      </c>
    </row>
    <row r="355" spans="1:9" x14ac:dyDescent="0.2">
      <c r="A355" s="20">
        <v>5</v>
      </c>
      <c r="B355" s="1" t="s">
        <v>270</v>
      </c>
      <c r="C355" s="1"/>
      <c r="D355" s="63">
        <v>1090222</v>
      </c>
      <c r="E355" s="5" t="s">
        <v>266</v>
      </c>
      <c r="F355" s="1">
        <v>400</v>
      </c>
      <c r="G355" s="27">
        <v>815.18</v>
      </c>
      <c r="H355" s="27">
        <f t="shared" si="12"/>
        <v>0</v>
      </c>
      <c r="I355" s="27">
        <v>815.18</v>
      </c>
    </row>
    <row r="356" spans="1:9" x14ac:dyDescent="0.2">
      <c r="A356" s="20">
        <v>6</v>
      </c>
      <c r="B356" s="1" t="s">
        <v>271</v>
      </c>
      <c r="C356" s="1"/>
      <c r="D356" s="63">
        <v>1090223</v>
      </c>
      <c r="E356" s="5" t="s">
        <v>266</v>
      </c>
      <c r="F356" s="1">
        <v>300</v>
      </c>
      <c r="G356" s="27">
        <v>581.4</v>
      </c>
      <c r="H356" s="27">
        <f t="shared" si="12"/>
        <v>0</v>
      </c>
      <c r="I356" s="27">
        <v>581.4</v>
      </c>
    </row>
    <row r="357" spans="1:9" x14ac:dyDescent="0.2">
      <c r="A357" s="20">
        <v>7</v>
      </c>
      <c r="B357" s="1" t="s">
        <v>272</v>
      </c>
      <c r="C357" s="1"/>
      <c r="D357" s="63">
        <v>1090224</v>
      </c>
      <c r="E357" s="5" t="s">
        <v>266</v>
      </c>
      <c r="F357" s="1">
        <v>260</v>
      </c>
      <c r="G357" s="27">
        <v>498.15</v>
      </c>
      <c r="H357" s="27">
        <f t="shared" si="12"/>
        <v>0</v>
      </c>
      <c r="I357" s="27">
        <v>498.15</v>
      </c>
    </row>
    <row r="358" spans="1:9" x14ac:dyDescent="0.2">
      <c r="A358" s="20">
        <v>8</v>
      </c>
      <c r="B358" s="1" t="s">
        <v>273</v>
      </c>
      <c r="C358" s="1"/>
      <c r="D358" s="63">
        <v>1090225</v>
      </c>
      <c r="E358" s="5" t="s">
        <v>266</v>
      </c>
      <c r="F358" s="1">
        <v>150</v>
      </c>
      <c r="G358" s="27">
        <v>380.4</v>
      </c>
      <c r="H358" s="27">
        <f t="shared" si="12"/>
        <v>0</v>
      </c>
      <c r="I358" s="27">
        <v>380.4</v>
      </c>
    </row>
    <row r="359" spans="1:9" x14ac:dyDescent="0.2">
      <c r="A359" s="20">
        <v>9</v>
      </c>
      <c r="B359" s="1" t="s">
        <v>274</v>
      </c>
      <c r="C359" s="1"/>
      <c r="D359" s="63">
        <v>1090226</v>
      </c>
      <c r="E359" s="5" t="s">
        <v>266</v>
      </c>
      <c r="F359" s="1">
        <v>180</v>
      </c>
      <c r="G359" s="27">
        <v>410.15</v>
      </c>
      <c r="H359" s="27">
        <f t="shared" si="12"/>
        <v>0</v>
      </c>
      <c r="I359" s="27">
        <v>410.15</v>
      </c>
    </row>
    <row r="360" spans="1:9" x14ac:dyDescent="0.2">
      <c r="A360" s="20">
        <v>10</v>
      </c>
      <c r="B360" s="1" t="s">
        <v>275</v>
      </c>
      <c r="C360" s="1"/>
      <c r="D360" s="63">
        <v>1090227</v>
      </c>
      <c r="E360" s="5" t="s">
        <v>266</v>
      </c>
      <c r="F360" s="1">
        <v>250</v>
      </c>
      <c r="G360" s="27">
        <v>488.14</v>
      </c>
      <c r="H360" s="27">
        <f t="shared" si="12"/>
        <v>0</v>
      </c>
      <c r="I360" s="27">
        <v>488.14</v>
      </c>
    </row>
    <row r="361" spans="1:9" x14ac:dyDescent="0.2">
      <c r="A361" s="20">
        <v>11</v>
      </c>
      <c r="B361" s="1" t="s">
        <v>276</v>
      </c>
      <c r="C361" s="1"/>
      <c r="D361" s="63">
        <v>1090228</v>
      </c>
      <c r="E361" s="5" t="s">
        <v>266</v>
      </c>
      <c r="F361" s="1">
        <v>300</v>
      </c>
      <c r="G361" s="27">
        <v>630.5</v>
      </c>
      <c r="H361" s="27">
        <f t="shared" si="12"/>
        <v>0</v>
      </c>
      <c r="I361" s="27">
        <v>630.5</v>
      </c>
    </row>
    <row r="362" spans="1:9" ht="12.75" customHeight="1" x14ac:dyDescent="0.2">
      <c r="A362" s="20">
        <v>12</v>
      </c>
      <c r="B362" s="1" t="s">
        <v>277</v>
      </c>
      <c r="C362" s="1"/>
      <c r="D362" s="63">
        <v>1090229</v>
      </c>
      <c r="E362" s="5" t="s">
        <v>266</v>
      </c>
      <c r="F362" s="1">
        <v>200</v>
      </c>
      <c r="G362" s="27">
        <v>420.45</v>
      </c>
      <c r="H362" s="27">
        <f t="shared" si="12"/>
        <v>0</v>
      </c>
      <c r="I362" s="27">
        <v>420.45</v>
      </c>
    </row>
    <row r="363" spans="1:9" ht="12.75" customHeight="1" x14ac:dyDescent="0.2">
      <c r="A363" s="20">
        <v>13</v>
      </c>
      <c r="B363" s="1" t="s">
        <v>278</v>
      </c>
      <c r="C363" s="1"/>
      <c r="D363" s="63">
        <v>1090230</v>
      </c>
      <c r="E363" s="5" t="s">
        <v>266</v>
      </c>
      <c r="F363" s="1">
        <v>200</v>
      </c>
      <c r="G363" s="27">
        <v>430.15</v>
      </c>
      <c r="H363" s="27">
        <f t="shared" si="12"/>
        <v>0</v>
      </c>
      <c r="I363" s="27">
        <v>430.15</v>
      </c>
    </row>
    <row r="364" spans="1:9" x14ac:dyDescent="0.2">
      <c r="A364" s="20">
        <v>14</v>
      </c>
      <c r="B364" s="1" t="s">
        <v>279</v>
      </c>
      <c r="C364" s="1"/>
      <c r="D364" s="63">
        <v>1090231</v>
      </c>
      <c r="E364" s="5" t="s">
        <v>266</v>
      </c>
      <c r="F364" s="1">
        <v>300</v>
      </c>
      <c r="G364" s="27">
        <v>585.16999999999996</v>
      </c>
      <c r="H364" s="27">
        <f t="shared" si="12"/>
        <v>0</v>
      </c>
      <c r="I364" s="27">
        <v>585.16999999999996</v>
      </c>
    </row>
    <row r="365" spans="1:9" x14ac:dyDescent="0.2">
      <c r="A365" s="20">
        <v>15</v>
      </c>
      <c r="B365" s="1" t="s">
        <v>280</v>
      </c>
      <c r="C365" s="1"/>
      <c r="D365" s="63">
        <v>1090232</v>
      </c>
      <c r="E365" s="5" t="s">
        <v>266</v>
      </c>
      <c r="F365" s="1">
        <v>450</v>
      </c>
      <c r="G365" s="27">
        <v>716.3</v>
      </c>
      <c r="H365" s="27">
        <f t="shared" si="12"/>
        <v>0</v>
      </c>
      <c r="I365" s="27">
        <v>716.3</v>
      </c>
    </row>
    <row r="366" spans="1:9" x14ac:dyDescent="0.2">
      <c r="A366" s="20">
        <v>16</v>
      </c>
      <c r="B366" s="1" t="s">
        <v>281</v>
      </c>
      <c r="C366" s="1"/>
      <c r="D366" s="63">
        <v>1090233</v>
      </c>
      <c r="E366" s="5" t="s">
        <v>266</v>
      </c>
      <c r="F366" s="1">
        <v>200</v>
      </c>
      <c r="G366" s="27">
        <v>410.18</v>
      </c>
      <c r="H366" s="27">
        <f t="shared" si="12"/>
        <v>0</v>
      </c>
      <c r="I366" s="27">
        <v>410.18</v>
      </c>
    </row>
    <row r="367" spans="1:9" x14ac:dyDescent="0.2">
      <c r="A367" s="20">
        <v>17</v>
      </c>
      <c r="B367" s="1" t="s">
        <v>282</v>
      </c>
      <c r="C367" s="1"/>
      <c r="D367" s="63">
        <v>1090234</v>
      </c>
      <c r="E367" s="5" t="s">
        <v>266</v>
      </c>
      <c r="F367" s="1">
        <v>200</v>
      </c>
      <c r="G367" s="27">
        <v>405.45</v>
      </c>
      <c r="H367" s="27">
        <f t="shared" si="12"/>
        <v>0</v>
      </c>
      <c r="I367" s="27">
        <v>405.45</v>
      </c>
    </row>
    <row r="368" spans="1:9" ht="12" customHeight="1" x14ac:dyDescent="0.2">
      <c r="A368" s="20">
        <v>18</v>
      </c>
      <c r="B368" s="1" t="s">
        <v>283</v>
      </c>
      <c r="C368" s="1"/>
      <c r="D368" s="63">
        <v>1090235</v>
      </c>
      <c r="E368" s="5" t="s">
        <v>266</v>
      </c>
      <c r="F368" s="1">
        <v>250</v>
      </c>
      <c r="G368" s="27">
        <v>483.11</v>
      </c>
      <c r="H368" s="27">
        <f t="shared" si="12"/>
        <v>0</v>
      </c>
      <c r="I368" s="27">
        <v>483.11</v>
      </c>
    </row>
    <row r="369" spans="1:9" x14ac:dyDescent="0.2">
      <c r="A369" s="20">
        <v>19</v>
      </c>
      <c r="B369" s="1" t="s">
        <v>284</v>
      </c>
      <c r="C369" s="1"/>
      <c r="D369" s="63">
        <v>1090236</v>
      </c>
      <c r="E369" s="5" t="s">
        <v>266</v>
      </c>
      <c r="F369" s="1">
        <v>370</v>
      </c>
      <c r="G369" s="27">
        <v>890.16</v>
      </c>
      <c r="H369" s="27">
        <f t="shared" si="12"/>
        <v>0</v>
      </c>
      <c r="I369" s="27">
        <v>890.16</v>
      </c>
    </row>
    <row r="370" spans="1:9" ht="11.25" customHeight="1" x14ac:dyDescent="0.2">
      <c r="A370" s="20">
        <v>20</v>
      </c>
      <c r="B370" s="1" t="s">
        <v>285</v>
      </c>
      <c r="C370" s="1"/>
      <c r="D370" s="63">
        <v>1090237</v>
      </c>
      <c r="E370" s="5" t="s">
        <v>266</v>
      </c>
      <c r="F370" s="1">
        <v>365</v>
      </c>
      <c r="G370" s="27">
        <v>872.34</v>
      </c>
      <c r="H370" s="27">
        <f t="shared" si="12"/>
        <v>0</v>
      </c>
      <c r="I370" s="27">
        <v>872.34</v>
      </c>
    </row>
    <row r="371" spans="1:9" x14ac:dyDescent="0.2">
      <c r="A371" s="20">
        <v>21</v>
      </c>
      <c r="B371" s="1" t="s">
        <v>286</v>
      </c>
      <c r="C371" s="1"/>
      <c r="D371" s="63">
        <v>1090238</v>
      </c>
      <c r="E371" s="5" t="s">
        <v>266</v>
      </c>
      <c r="F371" s="1">
        <v>200</v>
      </c>
      <c r="G371" s="27">
        <v>405.3</v>
      </c>
      <c r="H371" s="27">
        <f t="shared" si="12"/>
        <v>0</v>
      </c>
      <c r="I371" s="27">
        <v>405.3</v>
      </c>
    </row>
    <row r="372" spans="1:9" ht="11.25" customHeight="1" x14ac:dyDescent="0.2">
      <c r="A372" s="20">
        <v>22</v>
      </c>
      <c r="B372" s="1" t="s">
        <v>287</v>
      </c>
      <c r="C372" s="1"/>
      <c r="D372" s="63">
        <v>1090239</v>
      </c>
      <c r="E372" s="5" t="s">
        <v>266</v>
      </c>
      <c r="F372" s="1">
        <v>260</v>
      </c>
      <c r="G372" s="27">
        <v>487.45</v>
      </c>
      <c r="H372" s="27">
        <f t="shared" si="12"/>
        <v>0</v>
      </c>
      <c r="I372" s="27">
        <v>487.45</v>
      </c>
    </row>
    <row r="373" spans="1:9" x14ac:dyDescent="0.2">
      <c r="A373" s="20">
        <v>23</v>
      </c>
      <c r="B373" s="1" t="s">
        <v>288</v>
      </c>
      <c r="C373" s="1"/>
      <c r="D373" s="63">
        <v>1090240</v>
      </c>
      <c r="E373" s="5" t="s">
        <v>266</v>
      </c>
      <c r="F373" s="1">
        <v>450</v>
      </c>
      <c r="G373" s="27">
        <v>718.13</v>
      </c>
      <c r="H373" s="27">
        <f t="shared" si="12"/>
        <v>0</v>
      </c>
      <c r="I373" s="27">
        <v>718.13</v>
      </c>
    </row>
    <row r="374" spans="1:9" ht="12" customHeight="1" x14ac:dyDescent="0.2">
      <c r="A374" s="20">
        <v>24</v>
      </c>
      <c r="B374" s="1" t="s">
        <v>289</v>
      </c>
      <c r="C374" s="1"/>
      <c r="D374" s="63">
        <v>1090241</v>
      </c>
      <c r="E374" s="5" t="s">
        <v>266</v>
      </c>
      <c r="F374" s="1">
        <v>265</v>
      </c>
      <c r="G374" s="27">
        <v>485.02</v>
      </c>
      <c r="H374" s="27">
        <f t="shared" si="12"/>
        <v>0</v>
      </c>
      <c r="I374" s="27">
        <v>485.02</v>
      </c>
    </row>
    <row r="375" spans="1:9" x14ac:dyDescent="0.2">
      <c r="A375" s="20">
        <v>25</v>
      </c>
      <c r="B375" s="1" t="s">
        <v>290</v>
      </c>
      <c r="C375" s="1"/>
      <c r="D375" s="63">
        <v>1090242</v>
      </c>
      <c r="E375" s="5" t="s">
        <v>266</v>
      </c>
      <c r="F375" s="1">
        <v>395</v>
      </c>
      <c r="G375" s="27">
        <v>802.14</v>
      </c>
      <c r="H375" s="27">
        <f t="shared" si="12"/>
        <v>0</v>
      </c>
      <c r="I375" s="27">
        <v>802.14</v>
      </c>
    </row>
    <row r="376" spans="1:9" x14ac:dyDescent="0.2">
      <c r="A376" s="20">
        <v>26</v>
      </c>
      <c r="B376" s="1" t="s">
        <v>291</v>
      </c>
      <c r="C376" s="1"/>
      <c r="D376" s="63">
        <v>1090243</v>
      </c>
      <c r="E376" s="5" t="s">
        <v>266</v>
      </c>
      <c r="F376" s="1">
        <v>100</v>
      </c>
      <c r="G376" s="27">
        <v>205.25</v>
      </c>
      <c r="H376" s="27">
        <f t="shared" si="12"/>
        <v>0</v>
      </c>
      <c r="I376" s="27">
        <v>205.25</v>
      </c>
    </row>
    <row r="377" spans="1:9" x14ac:dyDescent="0.2">
      <c r="A377" s="20">
        <v>27</v>
      </c>
      <c r="B377" s="1" t="s">
        <v>292</v>
      </c>
      <c r="C377" s="1"/>
      <c r="D377" s="63">
        <v>1090244</v>
      </c>
      <c r="E377" s="5" t="s">
        <v>266</v>
      </c>
      <c r="F377" s="1">
        <v>250</v>
      </c>
      <c r="G377" s="27">
        <v>485.6</v>
      </c>
      <c r="H377" s="27">
        <f t="shared" si="12"/>
        <v>0</v>
      </c>
      <c r="I377" s="27">
        <v>485.6</v>
      </c>
    </row>
    <row r="378" spans="1:9" x14ac:dyDescent="0.2">
      <c r="A378" s="20">
        <v>28</v>
      </c>
      <c r="B378" s="1" t="s">
        <v>293</v>
      </c>
      <c r="C378" s="1"/>
      <c r="D378" s="63">
        <v>1090245</v>
      </c>
      <c r="E378" s="5" t="s">
        <v>266</v>
      </c>
      <c r="F378" s="1">
        <v>250</v>
      </c>
      <c r="G378" s="27">
        <v>487.3</v>
      </c>
      <c r="H378" s="27">
        <f t="shared" si="12"/>
        <v>0</v>
      </c>
      <c r="I378" s="27">
        <v>487.3</v>
      </c>
    </row>
    <row r="379" spans="1:9" x14ac:dyDescent="0.2">
      <c r="A379" s="20">
        <v>29</v>
      </c>
      <c r="B379" s="1" t="s">
        <v>294</v>
      </c>
      <c r="C379" s="1"/>
      <c r="D379" s="63">
        <v>1090246</v>
      </c>
      <c r="E379" s="5" t="s">
        <v>266</v>
      </c>
      <c r="F379" s="1">
        <v>220</v>
      </c>
      <c r="G379" s="27">
        <v>454.15</v>
      </c>
      <c r="H379" s="27">
        <f t="shared" si="12"/>
        <v>0</v>
      </c>
      <c r="I379" s="27">
        <v>454.15</v>
      </c>
    </row>
    <row r="380" spans="1:9" x14ac:dyDescent="0.2">
      <c r="A380" s="20">
        <v>30</v>
      </c>
      <c r="B380" s="1" t="s">
        <v>295</v>
      </c>
      <c r="C380" s="1"/>
      <c r="D380" s="63">
        <v>1090247</v>
      </c>
      <c r="E380" s="5" t="s">
        <v>266</v>
      </c>
      <c r="F380" s="1">
        <v>106</v>
      </c>
      <c r="G380" s="27">
        <v>302.2</v>
      </c>
      <c r="H380" s="27">
        <f t="shared" si="12"/>
        <v>0</v>
      </c>
      <c r="I380" s="27">
        <v>302.2</v>
      </c>
    </row>
    <row r="381" spans="1:9" x14ac:dyDescent="0.2">
      <c r="A381" s="20">
        <v>31</v>
      </c>
      <c r="B381" s="1" t="s">
        <v>296</v>
      </c>
      <c r="C381" s="1"/>
      <c r="D381" s="63">
        <v>1090248</v>
      </c>
      <c r="E381" s="5" t="s">
        <v>266</v>
      </c>
      <c r="F381" s="1">
        <v>200</v>
      </c>
      <c r="G381" s="27">
        <v>420.4</v>
      </c>
      <c r="H381" s="27">
        <f t="shared" si="12"/>
        <v>0</v>
      </c>
      <c r="I381" s="27">
        <v>420.4</v>
      </c>
    </row>
    <row r="382" spans="1:9" ht="12.75" customHeight="1" x14ac:dyDescent="0.2">
      <c r="A382" s="20">
        <v>32</v>
      </c>
      <c r="B382" s="1" t="s">
        <v>297</v>
      </c>
      <c r="C382" s="1"/>
      <c r="D382" s="63">
        <v>1090249</v>
      </c>
      <c r="E382" s="5" t="s">
        <v>266</v>
      </c>
      <c r="F382" s="1">
        <v>400</v>
      </c>
      <c r="G382" s="27">
        <v>940.5</v>
      </c>
      <c r="H382" s="27">
        <f t="shared" si="12"/>
        <v>0</v>
      </c>
      <c r="I382" s="27">
        <v>940.5</v>
      </c>
    </row>
    <row r="383" spans="1:9" x14ac:dyDescent="0.2">
      <c r="A383" s="20">
        <v>33</v>
      </c>
      <c r="B383" s="1" t="s">
        <v>298</v>
      </c>
      <c r="C383" s="1"/>
      <c r="D383" s="63">
        <v>1090250</v>
      </c>
      <c r="E383" s="5" t="s">
        <v>266</v>
      </c>
      <c r="F383" s="1">
        <v>200</v>
      </c>
      <c r="G383" s="27">
        <v>430.1</v>
      </c>
      <c r="H383" s="27">
        <f t="shared" si="12"/>
        <v>0</v>
      </c>
      <c r="I383" s="27">
        <v>430.1</v>
      </c>
    </row>
    <row r="384" spans="1:9" ht="12.75" customHeight="1" x14ac:dyDescent="0.2">
      <c r="A384" s="20">
        <v>34</v>
      </c>
      <c r="B384" s="1" t="s">
        <v>299</v>
      </c>
      <c r="C384" s="1"/>
      <c r="D384" s="63">
        <v>1090251</v>
      </c>
      <c r="E384" s="5" t="s">
        <v>266</v>
      </c>
      <c r="F384" s="1">
        <v>200</v>
      </c>
      <c r="G384" s="27">
        <v>433.15</v>
      </c>
      <c r="H384" s="27">
        <f t="shared" si="12"/>
        <v>0</v>
      </c>
      <c r="I384" s="27">
        <v>433.15</v>
      </c>
    </row>
    <row r="385" spans="1:9" ht="12.75" customHeight="1" x14ac:dyDescent="0.2">
      <c r="A385" s="20">
        <v>35</v>
      </c>
      <c r="B385" s="1" t="s">
        <v>300</v>
      </c>
      <c r="C385" s="1"/>
      <c r="D385" s="63">
        <v>1090252</v>
      </c>
      <c r="E385" s="5" t="s">
        <v>266</v>
      </c>
      <c r="F385" s="1">
        <v>300</v>
      </c>
      <c r="G385" s="27">
        <v>758.4</v>
      </c>
      <c r="H385" s="27">
        <f t="shared" si="12"/>
        <v>0</v>
      </c>
      <c r="I385" s="27">
        <v>758.4</v>
      </c>
    </row>
    <row r="386" spans="1:9" ht="12.75" customHeight="1" x14ac:dyDescent="0.2">
      <c r="A386" s="20">
        <v>36</v>
      </c>
      <c r="B386" s="1" t="s">
        <v>301</v>
      </c>
      <c r="C386" s="1"/>
      <c r="D386" s="63">
        <v>1090253</v>
      </c>
      <c r="E386" s="5" t="s">
        <v>266</v>
      </c>
      <c r="F386" s="1">
        <v>300</v>
      </c>
      <c r="G386" s="27">
        <v>774.15</v>
      </c>
      <c r="H386" s="27">
        <f t="shared" si="12"/>
        <v>0</v>
      </c>
      <c r="I386" s="27">
        <v>774.15</v>
      </c>
    </row>
    <row r="387" spans="1:9" ht="14.25" customHeight="1" x14ac:dyDescent="0.2">
      <c r="A387" s="20">
        <v>37</v>
      </c>
      <c r="B387" s="1" t="s">
        <v>302</v>
      </c>
      <c r="C387" s="1"/>
      <c r="D387" s="1">
        <v>1090169</v>
      </c>
      <c r="E387" s="5" t="s">
        <v>266</v>
      </c>
      <c r="F387" s="1">
        <v>550</v>
      </c>
      <c r="G387" s="27">
        <v>1115.48</v>
      </c>
      <c r="H387" s="27">
        <f t="shared" ref="H387:H406" si="13">G387-I387</f>
        <v>0</v>
      </c>
      <c r="I387" s="27">
        <v>1115.48</v>
      </c>
    </row>
    <row r="388" spans="1:9" x14ac:dyDescent="0.2">
      <c r="A388" s="20">
        <v>38</v>
      </c>
      <c r="B388" s="1" t="s">
        <v>362</v>
      </c>
      <c r="C388" s="1"/>
      <c r="D388" s="63">
        <v>1090170</v>
      </c>
      <c r="E388" s="5" t="s">
        <v>266</v>
      </c>
      <c r="F388" s="1">
        <v>900</v>
      </c>
      <c r="G388" s="27">
        <v>23909.7</v>
      </c>
      <c r="H388" s="27">
        <f t="shared" si="13"/>
        <v>0</v>
      </c>
      <c r="I388" s="27">
        <v>23909.7</v>
      </c>
    </row>
    <row r="389" spans="1:9" x14ac:dyDescent="0.2">
      <c r="A389" s="20">
        <v>39</v>
      </c>
      <c r="B389" s="1" t="s">
        <v>363</v>
      </c>
      <c r="C389" s="1"/>
      <c r="D389" s="63">
        <v>1090171</v>
      </c>
      <c r="E389" s="5" t="s">
        <v>266</v>
      </c>
      <c r="F389" s="1">
        <v>210</v>
      </c>
      <c r="G389" s="27">
        <v>117271.37</v>
      </c>
      <c r="H389" s="27">
        <f t="shared" si="13"/>
        <v>0</v>
      </c>
      <c r="I389" s="27">
        <v>117271.37</v>
      </c>
    </row>
    <row r="390" spans="1:9" x14ac:dyDescent="0.2">
      <c r="A390" s="20">
        <v>40</v>
      </c>
      <c r="B390" s="1" t="s">
        <v>364</v>
      </c>
      <c r="C390" s="1"/>
      <c r="D390" s="63">
        <v>1090172</v>
      </c>
      <c r="E390" s="5" t="s">
        <v>266</v>
      </c>
      <c r="F390" s="1">
        <v>600</v>
      </c>
      <c r="G390" s="27">
        <v>15939.8</v>
      </c>
      <c r="H390" s="27">
        <f t="shared" si="13"/>
        <v>0</v>
      </c>
      <c r="I390" s="27">
        <v>15939.8</v>
      </c>
    </row>
    <row r="391" spans="1:9" x14ac:dyDescent="0.2">
      <c r="A391" s="20">
        <v>41</v>
      </c>
      <c r="B391" s="1" t="s">
        <v>365</v>
      </c>
      <c r="C391" s="1"/>
      <c r="D391" s="63">
        <v>1090173</v>
      </c>
      <c r="E391" s="5" t="s">
        <v>266</v>
      </c>
      <c r="F391" s="1">
        <v>900</v>
      </c>
      <c r="G391" s="27">
        <v>23909.7</v>
      </c>
      <c r="H391" s="27">
        <f t="shared" si="13"/>
        <v>0</v>
      </c>
      <c r="I391" s="27">
        <v>23909.7</v>
      </c>
    </row>
    <row r="392" spans="1:9" x14ac:dyDescent="0.2">
      <c r="A392" s="20">
        <v>42</v>
      </c>
      <c r="B392" s="1" t="s">
        <v>366</v>
      </c>
      <c r="C392" s="1"/>
      <c r="D392" s="63">
        <v>1090174</v>
      </c>
      <c r="E392" s="5" t="s">
        <v>266</v>
      </c>
      <c r="F392" s="1">
        <v>750</v>
      </c>
      <c r="G392" s="27">
        <v>19924.75</v>
      </c>
      <c r="H392" s="27">
        <f t="shared" si="13"/>
        <v>0</v>
      </c>
      <c r="I392" s="27">
        <v>19924.75</v>
      </c>
    </row>
    <row r="393" spans="1:9" x14ac:dyDescent="0.2">
      <c r="A393" s="20">
        <v>43</v>
      </c>
      <c r="B393" s="1" t="s">
        <v>367</v>
      </c>
      <c r="C393" s="1"/>
      <c r="D393" s="63">
        <v>1090175</v>
      </c>
      <c r="E393" s="5" t="s">
        <v>266</v>
      </c>
      <c r="F393" s="1">
        <v>600</v>
      </c>
      <c r="G393" s="27">
        <v>15939.8</v>
      </c>
      <c r="H393" s="27">
        <f t="shared" si="13"/>
        <v>0</v>
      </c>
      <c r="I393" s="27">
        <v>15939.8</v>
      </c>
    </row>
    <row r="394" spans="1:9" x14ac:dyDescent="0.2">
      <c r="A394" s="20">
        <v>44</v>
      </c>
      <c r="B394" s="1" t="s">
        <v>368</v>
      </c>
      <c r="C394" s="1"/>
      <c r="D394" s="63">
        <v>1090179</v>
      </c>
      <c r="E394" s="5" t="s">
        <v>266</v>
      </c>
      <c r="F394" s="1">
        <v>600</v>
      </c>
      <c r="G394" s="27">
        <v>73192.95</v>
      </c>
      <c r="H394" s="27">
        <f t="shared" si="13"/>
        <v>0</v>
      </c>
      <c r="I394" s="27">
        <v>73192.95</v>
      </c>
    </row>
    <row r="395" spans="1:9" x14ac:dyDescent="0.2">
      <c r="A395" s="20">
        <v>45</v>
      </c>
      <c r="B395" s="1" t="s">
        <v>369</v>
      </c>
      <c r="C395" s="1"/>
      <c r="D395" s="63">
        <v>1090314</v>
      </c>
      <c r="E395" s="5" t="s">
        <v>266</v>
      </c>
      <c r="F395" s="1">
        <v>600</v>
      </c>
      <c r="G395" s="27">
        <v>20190.41</v>
      </c>
      <c r="H395" s="27">
        <f t="shared" si="13"/>
        <v>0</v>
      </c>
      <c r="I395" s="27">
        <v>20190.41</v>
      </c>
    </row>
    <row r="396" spans="1:9" x14ac:dyDescent="0.2">
      <c r="A396" s="20">
        <v>46</v>
      </c>
      <c r="B396" s="1" t="s">
        <v>370</v>
      </c>
      <c r="C396" s="1"/>
      <c r="D396" s="63">
        <v>1090315</v>
      </c>
      <c r="E396" s="5" t="s">
        <v>266</v>
      </c>
      <c r="F396" s="1">
        <v>600</v>
      </c>
      <c r="G396" s="27">
        <v>279217.55</v>
      </c>
      <c r="H396" s="27">
        <f t="shared" si="13"/>
        <v>0</v>
      </c>
      <c r="I396" s="27">
        <v>279217.55</v>
      </c>
    </row>
    <row r="397" spans="1:9" x14ac:dyDescent="0.2">
      <c r="A397" s="20">
        <v>47</v>
      </c>
      <c r="B397" s="1" t="s">
        <v>371</v>
      </c>
      <c r="C397" s="1"/>
      <c r="D397" s="63">
        <v>1090316</v>
      </c>
      <c r="E397" s="5" t="s">
        <v>266</v>
      </c>
      <c r="F397" s="1">
        <v>750</v>
      </c>
      <c r="G397" s="27">
        <v>125608.84</v>
      </c>
      <c r="H397" s="27">
        <f t="shared" si="13"/>
        <v>0</v>
      </c>
      <c r="I397" s="27">
        <v>125608.84</v>
      </c>
    </row>
    <row r="398" spans="1:9" x14ac:dyDescent="0.2">
      <c r="A398" s="20">
        <v>48</v>
      </c>
      <c r="B398" s="1" t="s">
        <v>372</v>
      </c>
      <c r="C398" s="1"/>
      <c r="D398" s="63">
        <v>1090317</v>
      </c>
      <c r="E398" s="5" t="s">
        <v>266</v>
      </c>
      <c r="F398" s="1">
        <v>480</v>
      </c>
      <c r="G398" s="27">
        <v>12751.84</v>
      </c>
      <c r="H398" s="27">
        <f t="shared" si="13"/>
        <v>0</v>
      </c>
      <c r="I398" s="27">
        <v>12751.84</v>
      </c>
    </row>
    <row r="399" spans="1:9" x14ac:dyDescent="0.2">
      <c r="A399" s="20">
        <v>49</v>
      </c>
      <c r="B399" s="1" t="s">
        <v>373</v>
      </c>
      <c r="C399" s="1"/>
      <c r="D399" s="63">
        <v>1090318</v>
      </c>
      <c r="E399" s="5" t="s">
        <v>266</v>
      </c>
      <c r="F399" s="1">
        <v>600</v>
      </c>
      <c r="G399" s="27">
        <v>92711.07</v>
      </c>
      <c r="H399" s="27">
        <f t="shared" si="13"/>
        <v>0</v>
      </c>
      <c r="I399" s="27">
        <v>92711.07</v>
      </c>
    </row>
    <row r="400" spans="1:9" x14ac:dyDescent="0.2">
      <c r="A400" s="20">
        <v>50</v>
      </c>
      <c r="B400" s="1" t="s">
        <v>374</v>
      </c>
      <c r="C400" s="1"/>
      <c r="D400" s="63">
        <v>1090319</v>
      </c>
      <c r="E400" s="5" t="s">
        <v>266</v>
      </c>
      <c r="F400" s="1">
        <v>900</v>
      </c>
      <c r="G400" s="27">
        <v>23909.7</v>
      </c>
      <c r="H400" s="27">
        <f t="shared" si="13"/>
        <v>0</v>
      </c>
      <c r="I400" s="27">
        <v>23909.7</v>
      </c>
    </row>
    <row r="401" spans="1:9" x14ac:dyDescent="0.2">
      <c r="A401" s="20">
        <v>51</v>
      </c>
      <c r="B401" s="1" t="s">
        <v>375</v>
      </c>
      <c r="C401" s="1"/>
      <c r="D401" s="63">
        <v>1090320</v>
      </c>
      <c r="E401" s="5" t="s">
        <v>266</v>
      </c>
      <c r="F401" s="1">
        <v>510</v>
      </c>
      <c r="G401" s="27">
        <v>13548.83</v>
      </c>
      <c r="H401" s="27">
        <f t="shared" si="13"/>
        <v>0</v>
      </c>
      <c r="I401" s="27">
        <v>13548.83</v>
      </c>
    </row>
    <row r="402" spans="1:9" x14ac:dyDescent="0.2">
      <c r="A402" s="20">
        <v>52</v>
      </c>
      <c r="B402" s="1" t="s">
        <v>376</v>
      </c>
      <c r="C402" s="1"/>
      <c r="D402" s="63">
        <v>1090321</v>
      </c>
      <c r="E402" s="5" t="s">
        <v>266</v>
      </c>
      <c r="F402" s="1">
        <v>510</v>
      </c>
      <c r="G402" s="27">
        <v>13548.83</v>
      </c>
      <c r="H402" s="27">
        <f t="shared" si="13"/>
        <v>0</v>
      </c>
      <c r="I402" s="27">
        <v>13548.83</v>
      </c>
    </row>
    <row r="403" spans="1:9" x14ac:dyDescent="0.2">
      <c r="A403" s="20">
        <v>53</v>
      </c>
      <c r="B403" s="1" t="s">
        <v>377</v>
      </c>
      <c r="C403" s="1"/>
      <c r="D403" s="63">
        <v>1090322</v>
      </c>
      <c r="E403" s="5" t="s">
        <v>266</v>
      </c>
      <c r="F403" s="1">
        <v>900</v>
      </c>
      <c r="G403" s="27">
        <v>23909.7</v>
      </c>
      <c r="H403" s="27">
        <f t="shared" si="13"/>
        <v>0</v>
      </c>
      <c r="I403" s="27">
        <v>23909.7</v>
      </c>
    </row>
    <row r="404" spans="1:9" x14ac:dyDescent="0.2">
      <c r="A404" s="20">
        <v>54</v>
      </c>
      <c r="B404" s="1" t="s">
        <v>378</v>
      </c>
      <c r="C404" s="1"/>
      <c r="D404" s="63">
        <v>1090323</v>
      </c>
      <c r="E404" s="5" t="s">
        <v>266</v>
      </c>
      <c r="F404" s="1">
        <v>750</v>
      </c>
      <c r="G404" s="27">
        <v>115888.84</v>
      </c>
      <c r="H404" s="27">
        <f t="shared" si="13"/>
        <v>0</v>
      </c>
      <c r="I404" s="27">
        <v>115888.84</v>
      </c>
    </row>
    <row r="405" spans="1:9" x14ac:dyDescent="0.2">
      <c r="A405" s="20">
        <v>55</v>
      </c>
      <c r="B405" s="1" t="s">
        <v>379</v>
      </c>
      <c r="C405" s="1"/>
      <c r="D405" s="63">
        <v>1090324</v>
      </c>
      <c r="E405" s="5" t="s">
        <v>266</v>
      </c>
      <c r="F405" s="1">
        <v>750</v>
      </c>
      <c r="G405" s="27">
        <v>19924.75</v>
      </c>
      <c r="H405" s="27">
        <f t="shared" si="13"/>
        <v>0</v>
      </c>
      <c r="I405" s="27">
        <v>19924.75</v>
      </c>
    </row>
    <row r="406" spans="1:9" x14ac:dyDescent="0.2">
      <c r="A406" s="20">
        <v>56</v>
      </c>
      <c r="B406" s="1" t="s">
        <v>380</v>
      </c>
      <c r="C406" s="1"/>
      <c r="D406" s="63">
        <v>1090325</v>
      </c>
      <c r="E406" s="5" t="s">
        <v>266</v>
      </c>
      <c r="F406" s="1">
        <v>750</v>
      </c>
      <c r="G406" s="27">
        <v>115888.84</v>
      </c>
      <c r="H406" s="27">
        <f t="shared" si="13"/>
        <v>0</v>
      </c>
      <c r="I406" s="27">
        <v>115888.84</v>
      </c>
    </row>
    <row r="407" spans="1:9" ht="13.5" customHeight="1" x14ac:dyDescent="0.2">
      <c r="A407" s="20">
        <v>57</v>
      </c>
      <c r="B407" s="1" t="s">
        <v>303</v>
      </c>
      <c r="C407" s="1"/>
      <c r="D407" s="63">
        <v>1090254</v>
      </c>
      <c r="E407" s="5" t="s">
        <v>266</v>
      </c>
      <c r="F407" s="1">
        <v>200</v>
      </c>
      <c r="G407" s="27">
        <v>15939.8</v>
      </c>
      <c r="H407" s="27">
        <f t="shared" ref="H407:H450" si="14">G407-I407</f>
        <v>0</v>
      </c>
      <c r="I407" s="27">
        <v>15939.8</v>
      </c>
    </row>
    <row r="408" spans="1:9" ht="12.75" customHeight="1" x14ac:dyDescent="0.2">
      <c r="A408" s="20">
        <v>58</v>
      </c>
      <c r="B408" s="1" t="s">
        <v>304</v>
      </c>
      <c r="C408" s="1"/>
      <c r="D408" s="63">
        <v>1090255</v>
      </c>
      <c r="E408" s="5" t="s">
        <v>266</v>
      </c>
      <c r="F408" s="1">
        <v>250</v>
      </c>
      <c r="G408" s="27">
        <v>19924.75</v>
      </c>
      <c r="H408" s="27">
        <f t="shared" si="14"/>
        <v>0</v>
      </c>
      <c r="I408" s="27">
        <v>19924.75</v>
      </c>
    </row>
    <row r="409" spans="1:9" ht="13.5" customHeight="1" x14ac:dyDescent="0.2">
      <c r="A409" s="20">
        <v>59</v>
      </c>
      <c r="B409" s="1" t="s">
        <v>305</v>
      </c>
      <c r="C409" s="1"/>
      <c r="D409" s="63">
        <v>1090256</v>
      </c>
      <c r="E409" s="5" t="s">
        <v>266</v>
      </c>
      <c r="F409" s="1">
        <v>250</v>
      </c>
      <c r="G409" s="27">
        <v>19924.75</v>
      </c>
      <c r="H409" s="27">
        <f t="shared" si="14"/>
        <v>0</v>
      </c>
      <c r="I409" s="27">
        <v>19924.75</v>
      </c>
    </row>
    <row r="410" spans="1:9" x14ac:dyDescent="0.2">
      <c r="A410" s="20">
        <v>60</v>
      </c>
      <c r="B410" s="1" t="s">
        <v>306</v>
      </c>
      <c r="C410" s="1"/>
      <c r="D410" s="63">
        <v>1090257</v>
      </c>
      <c r="E410" s="5" t="s">
        <v>266</v>
      </c>
      <c r="F410" s="1">
        <v>350</v>
      </c>
      <c r="G410" s="27">
        <v>162244.37</v>
      </c>
      <c r="H410" s="27">
        <f t="shared" si="14"/>
        <v>0</v>
      </c>
      <c r="I410" s="27">
        <v>162244.37</v>
      </c>
    </row>
    <row r="411" spans="1:9" x14ac:dyDescent="0.2">
      <c r="A411" s="20">
        <v>61</v>
      </c>
      <c r="B411" s="1" t="s">
        <v>307</v>
      </c>
      <c r="C411" s="1"/>
      <c r="D411" s="63">
        <v>1090258</v>
      </c>
      <c r="E411" s="5" t="s">
        <v>266</v>
      </c>
      <c r="F411" s="1">
        <v>350</v>
      </c>
      <c r="G411" s="27">
        <v>162244.37</v>
      </c>
      <c r="H411" s="27">
        <f t="shared" si="14"/>
        <v>0</v>
      </c>
      <c r="I411" s="27">
        <v>162244.37</v>
      </c>
    </row>
    <row r="412" spans="1:9" x14ac:dyDescent="0.2">
      <c r="A412" s="20">
        <v>62</v>
      </c>
      <c r="B412" s="1" t="s">
        <v>308</v>
      </c>
      <c r="C412" s="1"/>
      <c r="D412" s="63">
        <v>1090259</v>
      </c>
      <c r="E412" s="5" t="s">
        <v>266</v>
      </c>
      <c r="F412" s="1">
        <v>200</v>
      </c>
      <c r="G412" s="27">
        <v>15939.8</v>
      </c>
      <c r="H412" s="27">
        <f t="shared" si="14"/>
        <v>0</v>
      </c>
      <c r="I412" s="27">
        <v>15939.8</v>
      </c>
    </row>
    <row r="413" spans="1:9" x14ac:dyDescent="0.2">
      <c r="A413" s="20">
        <v>63</v>
      </c>
      <c r="B413" s="1" t="s">
        <v>309</v>
      </c>
      <c r="C413" s="1"/>
      <c r="D413" s="63">
        <v>1090260</v>
      </c>
      <c r="E413" s="5" t="s">
        <v>266</v>
      </c>
      <c r="F413" s="1">
        <v>300</v>
      </c>
      <c r="G413" s="27">
        <v>139066.60999999999</v>
      </c>
      <c r="H413" s="27">
        <f t="shared" si="14"/>
        <v>0</v>
      </c>
      <c r="I413" s="27">
        <v>139066.60999999999</v>
      </c>
    </row>
    <row r="414" spans="1:9" x14ac:dyDescent="0.2">
      <c r="A414" s="20">
        <v>64</v>
      </c>
      <c r="B414" s="1" t="s">
        <v>310</v>
      </c>
      <c r="C414" s="1"/>
      <c r="D414" s="63">
        <v>1090261</v>
      </c>
      <c r="E414" s="5" t="s">
        <v>266</v>
      </c>
      <c r="F414" s="1">
        <v>250</v>
      </c>
      <c r="G414" s="27">
        <v>349021.94</v>
      </c>
      <c r="H414" s="27">
        <f t="shared" si="14"/>
        <v>0</v>
      </c>
      <c r="I414" s="27">
        <v>349021.94</v>
      </c>
    </row>
    <row r="415" spans="1:9" x14ac:dyDescent="0.2">
      <c r="A415" s="20">
        <v>65</v>
      </c>
      <c r="B415" s="1" t="s">
        <v>311</v>
      </c>
      <c r="C415" s="1"/>
      <c r="D415" s="63">
        <v>1090262</v>
      </c>
      <c r="E415" s="5" t="s">
        <v>266</v>
      </c>
      <c r="F415" s="1">
        <v>170</v>
      </c>
      <c r="G415" s="27">
        <v>78804.41</v>
      </c>
      <c r="H415" s="27">
        <f t="shared" si="14"/>
        <v>0</v>
      </c>
      <c r="I415" s="27">
        <v>78804.41</v>
      </c>
    </row>
    <row r="416" spans="1:9" x14ac:dyDescent="0.2">
      <c r="A416" s="20">
        <v>66</v>
      </c>
      <c r="B416" s="1" t="s">
        <v>312</v>
      </c>
      <c r="C416" s="1"/>
      <c r="D416" s="63">
        <v>1090263</v>
      </c>
      <c r="E416" s="5" t="s">
        <v>266</v>
      </c>
      <c r="F416" s="1">
        <v>270</v>
      </c>
      <c r="G416" s="27">
        <v>125159.94</v>
      </c>
      <c r="H416" s="27">
        <f t="shared" si="14"/>
        <v>0</v>
      </c>
      <c r="I416" s="27">
        <v>125159.94</v>
      </c>
    </row>
    <row r="417" spans="1:9" x14ac:dyDescent="0.2">
      <c r="A417" s="20">
        <v>67</v>
      </c>
      <c r="B417" s="1" t="s">
        <v>313</v>
      </c>
      <c r="C417" s="1"/>
      <c r="D417" s="63">
        <v>1090264</v>
      </c>
      <c r="E417" s="5" t="s">
        <v>266</v>
      </c>
      <c r="F417" s="1">
        <v>600</v>
      </c>
      <c r="G417" s="27">
        <v>278133.21000000002</v>
      </c>
      <c r="H417" s="27">
        <f t="shared" si="14"/>
        <v>0</v>
      </c>
      <c r="I417" s="27">
        <v>278133.21000000002</v>
      </c>
    </row>
    <row r="418" spans="1:9" x14ac:dyDescent="0.2">
      <c r="A418" s="20">
        <v>68</v>
      </c>
      <c r="B418" s="1" t="s">
        <v>314</v>
      </c>
      <c r="C418" s="1"/>
      <c r="D418" s="63">
        <v>1090265</v>
      </c>
      <c r="E418" s="5" t="s">
        <v>266</v>
      </c>
      <c r="F418" s="1">
        <v>450</v>
      </c>
      <c r="G418" s="27">
        <v>208599.91</v>
      </c>
      <c r="H418" s="27">
        <f t="shared" si="14"/>
        <v>0</v>
      </c>
      <c r="I418" s="27">
        <v>208599.91</v>
      </c>
    </row>
    <row r="419" spans="1:9" x14ac:dyDescent="0.2">
      <c r="A419" s="20">
        <v>69</v>
      </c>
      <c r="B419" s="1" t="s">
        <v>315</v>
      </c>
      <c r="C419" s="1"/>
      <c r="D419" s="63">
        <v>1090266</v>
      </c>
      <c r="E419" s="5" t="s">
        <v>266</v>
      </c>
      <c r="F419" s="1">
        <v>330</v>
      </c>
      <c r="G419" s="27">
        <v>152973.26999999999</v>
      </c>
      <c r="H419" s="27">
        <f t="shared" si="14"/>
        <v>0</v>
      </c>
      <c r="I419" s="27">
        <v>152973.26999999999</v>
      </c>
    </row>
    <row r="420" spans="1:9" x14ac:dyDescent="0.2">
      <c r="A420" s="20">
        <v>70</v>
      </c>
      <c r="B420" s="1" t="s">
        <v>316</v>
      </c>
      <c r="C420" s="1"/>
      <c r="D420" s="63">
        <v>1090267</v>
      </c>
      <c r="E420" s="5" t="s">
        <v>266</v>
      </c>
      <c r="F420" s="1">
        <v>450</v>
      </c>
      <c r="G420" s="27">
        <v>35864.550000000003</v>
      </c>
      <c r="H420" s="27">
        <f t="shared" si="14"/>
        <v>0</v>
      </c>
      <c r="I420" s="27">
        <v>35864.550000000003</v>
      </c>
    </row>
    <row r="421" spans="1:9" x14ac:dyDescent="0.2">
      <c r="A421" s="20">
        <v>71</v>
      </c>
      <c r="B421" s="1" t="s">
        <v>317</v>
      </c>
      <c r="C421" s="1"/>
      <c r="D421" s="63">
        <v>1090268</v>
      </c>
      <c r="E421" s="5" t="s">
        <v>266</v>
      </c>
      <c r="F421" s="1">
        <v>300</v>
      </c>
      <c r="G421" s="27">
        <v>23909.7</v>
      </c>
      <c r="H421" s="27">
        <f t="shared" si="14"/>
        <v>0</v>
      </c>
      <c r="I421" s="27">
        <v>23909.7</v>
      </c>
    </row>
    <row r="422" spans="1:9" x14ac:dyDescent="0.2">
      <c r="A422" s="20">
        <v>72</v>
      </c>
      <c r="B422" s="1" t="s">
        <v>318</v>
      </c>
      <c r="C422" s="1"/>
      <c r="D422" s="63">
        <v>1090269</v>
      </c>
      <c r="E422" s="5" t="s">
        <v>266</v>
      </c>
      <c r="F422" s="1">
        <v>160</v>
      </c>
      <c r="G422" s="27">
        <v>178699.23</v>
      </c>
      <c r="H422" s="27">
        <f t="shared" si="14"/>
        <v>0</v>
      </c>
      <c r="I422" s="27">
        <v>178699.23</v>
      </c>
    </row>
    <row r="423" spans="1:9" x14ac:dyDescent="0.2">
      <c r="A423" s="20">
        <v>73</v>
      </c>
      <c r="B423" s="1" t="s">
        <v>319</v>
      </c>
      <c r="C423" s="1"/>
      <c r="D423" s="63">
        <v>1090270</v>
      </c>
      <c r="E423" s="5" t="s">
        <v>266</v>
      </c>
      <c r="F423" s="1">
        <v>300</v>
      </c>
      <c r="G423" s="27">
        <v>23909.7</v>
      </c>
      <c r="H423" s="27">
        <f t="shared" si="14"/>
        <v>0</v>
      </c>
      <c r="I423" s="27">
        <v>23909.7</v>
      </c>
    </row>
    <row r="424" spans="1:9" x14ac:dyDescent="0.2">
      <c r="A424" s="20">
        <v>74</v>
      </c>
      <c r="B424" s="1" t="s">
        <v>320</v>
      </c>
      <c r="C424" s="1"/>
      <c r="D424" s="63">
        <v>1090271</v>
      </c>
      <c r="E424" s="5" t="s">
        <v>266</v>
      </c>
      <c r="F424" s="1">
        <v>170</v>
      </c>
      <c r="G424" s="27">
        <v>78804.41</v>
      </c>
      <c r="H424" s="27">
        <f t="shared" si="14"/>
        <v>0</v>
      </c>
      <c r="I424" s="27">
        <v>78804.41</v>
      </c>
    </row>
    <row r="425" spans="1:9" x14ac:dyDescent="0.2">
      <c r="A425" s="20">
        <v>75</v>
      </c>
      <c r="B425" s="1" t="s">
        <v>321</v>
      </c>
      <c r="C425" s="1"/>
      <c r="D425" s="63">
        <v>1090272</v>
      </c>
      <c r="E425" s="5" t="s">
        <v>266</v>
      </c>
      <c r="F425" s="1">
        <v>160</v>
      </c>
      <c r="G425" s="27">
        <v>74168.86</v>
      </c>
      <c r="H425" s="27">
        <f t="shared" si="14"/>
        <v>0</v>
      </c>
      <c r="I425" s="27">
        <v>74168.86</v>
      </c>
    </row>
    <row r="426" spans="1:9" x14ac:dyDescent="0.2">
      <c r="A426" s="20">
        <v>76</v>
      </c>
      <c r="B426" s="1" t="s">
        <v>322</v>
      </c>
      <c r="C426" s="1"/>
      <c r="D426" s="63">
        <v>1090273</v>
      </c>
      <c r="E426" s="5" t="s">
        <v>266</v>
      </c>
      <c r="F426" s="1">
        <v>160</v>
      </c>
      <c r="G426" s="27">
        <v>74168.86</v>
      </c>
      <c r="H426" s="27">
        <f t="shared" si="14"/>
        <v>0</v>
      </c>
      <c r="I426" s="27">
        <v>74168.86</v>
      </c>
    </row>
    <row r="427" spans="1:9" x14ac:dyDescent="0.2">
      <c r="A427" s="20">
        <v>77</v>
      </c>
      <c r="B427" s="1" t="s">
        <v>323</v>
      </c>
      <c r="C427" s="1"/>
      <c r="D427" s="63">
        <v>1090274</v>
      </c>
      <c r="E427" s="5" t="s">
        <v>266</v>
      </c>
      <c r="F427" s="1">
        <v>270</v>
      </c>
      <c r="G427" s="27">
        <v>21518.73</v>
      </c>
      <c r="H427" s="27">
        <f t="shared" si="14"/>
        <v>0</v>
      </c>
      <c r="I427" s="27">
        <v>21518.73</v>
      </c>
    </row>
    <row r="428" spans="1:9" x14ac:dyDescent="0.2">
      <c r="A428" s="20">
        <v>78</v>
      </c>
      <c r="B428" s="1" t="s">
        <v>324</v>
      </c>
      <c r="C428" s="1"/>
      <c r="D428" s="63">
        <v>1090275</v>
      </c>
      <c r="E428" s="5" t="s">
        <v>266</v>
      </c>
      <c r="F428" s="1">
        <v>300</v>
      </c>
      <c r="G428" s="27">
        <v>23909.7</v>
      </c>
      <c r="H428" s="27">
        <f t="shared" si="14"/>
        <v>0</v>
      </c>
      <c r="I428" s="27">
        <v>23909.7</v>
      </c>
    </row>
    <row r="429" spans="1:9" x14ac:dyDescent="0.2">
      <c r="A429" s="20">
        <v>79</v>
      </c>
      <c r="B429" s="1" t="s">
        <v>325</v>
      </c>
      <c r="C429" s="1"/>
      <c r="D429" s="63">
        <v>1090276</v>
      </c>
      <c r="E429" s="5" t="s">
        <v>266</v>
      </c>
      <c r="F429" s="1">
        <v>240</v>
      </c>
      <c r="G429" s="27">
        <v>111253.28</v>
      </c>
      <c r="H429" s="27">
        <f t="shared" si="14"/>
        <v>0</v>
      </c>
      <c r="I429" s="27">
        <v>111253.28</v>
      </c>
    </row>
    <row r="430" spans="1:9" x14ac:dyDescent="0.2">
      <c r="A430" s="20">
        <v>80</v>
      </c>
      <c r="B430" s="1" t="s">
        <v>326</v>
      </c>
      <c r="C430" s="1"/>
      <c r="D430" s="63">
        <v>1090277</v>
      </c>
      <c r="E430" s="5" t="s">
        <v>266</v>
      </c>
      <c r="F430" s="1">
        <v>250</v>
      </c>
      <c r="G430" s="27">
        <v>19924.75</v>
      </c>
      <c r="H430" s="27">
        <f t="shared" si="14"/>
        <v>0</v>
      </c>
      <c r="I430" s="27">
        <v>19924.75</v>
      </c>
    </row>
    <row r="431" spans="1:9" x14ac:dyDescent="0.2">
      <c r="A431" s="20">
        <v>81</v>
      </c>
      <c r="B431" s="1" t="s">
        <v>327</v>
      </c>
      <c r="C431" s="1"/>
      <c r="D431" s="63">
        <v>1090278</v>
      </c>
      <c r="E431" s="5" t="s">
        <v>266</v>
      </c>
      <c r="F431" s="1">
        <v>100</v>
      </c>
      <c r="G431" s="27">
        <v>139608.78</v>
      </c>
      <c r="H431" s="27">
        <f t="shared" si="14"/>
        <v>0</v>
      </c>
      <c r="I431" s="27">
        <v>139608.78</v>
      </c>
    </row>
    <row r="432" spans="1:9" x14ac:dyDescent="0.2">
      <c r="A432" s="20">
        <v>82</v>
      </c>
      <c r="B432" s="1" t="s">
        <v>328</v>
      </c>
      <c r="C432" s="1"/>
      <c r="D432" s="63">
        <v>1090279</v>
      </c>
      <c r="E432" s="5" t="s">
        <v>266</v>
      </c>
      <c r="F432" s="1">
        <v>250</v>
      </c>
      <c r="G432" s="27">
        <v>115888.84</v>
      </c>
      <c r="H432" s="27">
        <f t="shared" si="14"/>
        <v>0</v>
      </c>
      <c r="I432" s="27">
        <v>115888.84</v>
      </c>
    </row>
    <row r="433" spans="1:9" x14ac:dyDescent="0.2">
      <c r="A433" s="20">
        <v>83</v>
      </c>
      <c r="B433" s="1" t="s">
        <v>329</v>
      </c>
      <c r="C433" s="1"/>
      <c r="D433" s="63">
        <v>1090280</v>
      </c>
      <c r="E433" s="5" t="s">
        <v>266</v>
      </c>
      <c r="F433" s="1">
        <v>300</v>
      </c>
      <c r="G433" s="27">
        <v>139066.60999999999</v>
      </c>
      <c r="H433" s="27">
        <f t="shared" si="14"/>
        <v>0</v>
      </c>
      <c r="I433" s="27">
        <v>139066.60999999999</v>
      </c>
    </row>
    <row r="434" spans="1:9" x14ac:dyDescent="0.2">
      <c r="A434" s="20">
        <v>84</v>
      </c>
      <c r="B434" s="1" t="s">
        <v>330</v>
      </c>
      <c r="C434" s="1"/>
      <c r="D434" s="63">
        <v>1090281</v>
      </c>
      <c r="E434" s="5" t="s">
        <v>266</v>
      </c>
      <c r="F434" s="1">
        <v>100</v>
      </c>
      <c r="G434" s="27">
        <v>7969.9</v>
      </c>
      <c r="H434" s="27">
        <f t="shared" si="14"/>
        <v>0</v>
      </c>
      <c r="I434" s="27">
        <v>7969.9</v>
      </c>
    </row>
    <row r="435" spans="1:9" x14ac:dyDescent="0.2">
      <c r="A435" s="20">
        <v>85</v>
      </c>
      <c r="B435" s="1" t="s">
        <v>331</v>
      </c>
      <c r="C435" s="1"/>
      <c r="D435" s="63">
        <v>1090282</v>
      </c>
      <c r="E435" s="5" t="s">
        <v>266</v>
      </c>
      <c r="F435" s="1">
        <v>200</v>
      </c>
      <c r="G435" s="27">
        <v>92711.07</v>
      </c>
      <c r="H435" s="27">
        <f t="shared" si="14"/>
        <v>0</v>
      </c>
      <c r="I435" s="27">
        <v>92711.07</v>
      </c>
    </row>
    <row r="436" spans="1:9" x14ac:dyDescent="0.2">
      <c r="A436" s="20">
        <v>86</v>
      </c>
      <c r="B436" s="1" t="s">
        <v>332</v>
      </c>
      <c r="C436" s="1"/>
      <c r="D436" s="63">
        <v>1090283</v>
      </c>
      <c r="E436" s="5" t="s">
        <v>266</v>
      </c>
      <c r="F436" s="1">
        <v>250</v>
      </c>
      <c r="G436" s="27">
        <v>115888.84</v>
      </c>
      <c r="H436" s="27">
        <f t="shared" si="14"/>
        <v>0</v>
      </c>
      <c r="I436" s="27">
        <v>115888.84</v>
      </c>
    </row>
    <row r="437" spans="1:9" x14ac:dyDescent="0.2">
      <c r="A437" s="20">
        <v>87</v>
      </c>
      <c r="B437" s="1" t="s">
        <v>333</v>
      </c>
      <c r="C437" s="1"/>
      <c r="D437" s="63">
        <v>1090284</v>
      </c>
      <c r="E437" s="5" t="s">
        <v>266</v>
      </c>
      <c r="F437" s="1">
        <v>90</v>
      </c>
      <c r="G437" s="27">
        <v>41719.980000000003</v>
      </c>
      <c r="H437" s="27">
        <f t="shared" si="14"/>
        <v>0</v>
      </c>
      <c r="I437" s="27">
        <v>41719.980000000003</v>
      </c>
    </row>
    <row r="438" spans="1:9" x14ac:dyDescent="0.2">
      <c r="A438" s="20">
        <v>88</v>
      </c>
      <c r="B438" s="1" t="s">
        <v>334</v>
      </c>
      <c r="C438" s="1"/>
      <c r="D438" s="63">
        <v>1090285</v>
      </c>
      <c r="E438" s="5" t="s">
        <v>266</v>
      </c>
      <c r="F438" s="1">
        <v>160</v>
      </c>
      <c r="G438" s="27">
        <v>74168.86</v>
      </c>
      <c r="H438" s="27">
        <f t="shared" si="14"/>
        <v>0</v>
      </c>
      <c r="I438" s="27">
        <v>74168.86</v>
      </c>
    </row>
    <row r="439" spans="1:9" x14ac:dyDescent="0.2">
      <c r="A439" s="20">
        <v>89</v>
      </c>
      <c r="B439" s="1" t="s">
        <v>335</v>
      </c>
      <c r="C439" s="1"/>
      <c r="D439" s="63">
        <v>1090206</v>
      </c>
      <c r="E439" s="5" t="s">
        <v>266</v>
      </c>
      <c r="F439" s="1">
        <v>90</v>
      </c>
      <c r="G439" s="27">
        <v>41719.980000000003</v>
      </c>
      <c r="H439" s="27">
        <f t="shared" si="14"/>
        <v>0</v>
      </c>
      <c r="I439" s="27">
        <v>41719.980000000003</v>
      </c>
    </row>
    <row r="440" spans="1:9" x14ac:dyDescent="0.2">
      <c r="A440" s="20">
        <v>90</v>
      </c>
      <c r="B440" s="1" t="s">
        <v>336</v>
      </c>
      <c r="C440" s="1"/>
      <c r="D440" s="63">
        <v>1090287</v>
      </c>
      <c r="E440" s="5" t="s">
        <v>266</v>
      </c>
      <c r="F440" s="1">
        <v>400</v>
      </c>
      <c r="G440" s="27">
        <v>185422.14</v>
      </c>
      <c r="H440" s="27">
        <f t="shared" si="14"/>
        <v>0</v>
      </c>
      <c r="I440" s="27">
        <v>185422.14</v>
      </c>
    </row>
    <row r="441" spans="1:9" x14ac:dyDescent="0.2">
      <c r="A441" s="20">
        <v>91</v>
      </c>
      <c r="B441" s="1" t="s">
        <v>337</v>
      </c>
      <c r="C441" s="1"/>
      <c r="D441" s="63">
        <v>1090288</v>
      </c>
      <c r="E441" s="5" t="s">
        <v>266</v>
      </c>
      <c r="F441" s="1">
        <v>450</v>
      </c>
      <c r="G441" s="27">
        <v>628239.49</v>
      </c>
      <c r="H441" s="27">
        <f t="shared" si="14"/>
        <v>0</v>
      </c>
      <c r="I441" s="27">
        <v>628239.49</v>
      </c>
    </row>
    <row r="442" spans="1:9" x14ac:dyDescent="0.2">
      <c r="A442" s="20">
        <v>92</v>
      </c>
      <c r="B442" s="1" t="s">
        <v>338</v>
      </c>
      <c r="C442" s="1"/>
      <c r="D442" s="63">
        <v>1090289</v>
      </c>
      <c r="E442" s="5" t="s">
        <v>266</v>
      </c>
      <c r="F442" s="1">
        <v>300</v>
      </c>
      <c r="G442" s="27">
        <v>139066.60999999999</v>
      </c>
      <c r="H442" s="27">
        <f t="shared" si="14"/>
        <v>0</v>
      </c>
      <c r="I442" s="27">
        <v>139066.60999999999</v>
      </c>
    </row>
    <row r="443" spans="1:9" x14ac:dyDescent="0.2">
      <c r="A443" s="20">
        <v>93</v>
      </c>
      <c r="B443" s="1" t="s">
        <v>339</v>
      </c>
      <c r="C443" s="1"/>
      <c r="D443" s="63">
        <v>1090290</v>
      </c>
      <c r="E443" s="5" t="s">
        <v>266</v>
      </c>
      <c r="F443" s="1">
        <v>250</v>
      </c>
      <c r="G443" s="27">
        <v>19924.75</v>
      </c>
      <c r="H443" s="27">
        <f t="shared" si="14"/>
        <v>0</v>
      </c>
      <c r="I443" s="27">
        <v>19924.75</v>
      </c>
    </row>
    <row r="444" spans="1:9" x14ac:dyDescent="0.2">
      <c r="A444" s="20">
        <v>94</v>
      </c>
      <c r="B444" s="1" t="s">
        <v>340</v>
      </c>
      <c r="C444" s="1"/>
      <c r="D444" s="63">
        <v>1090291</v>
      </c>
      <c r="E444" s="5" t="s">
        <v>266</v>
      </c>
      <c r="F444" s="1">
        <v>350</v>
      </c>
      <c r="G444" s="27">
        <v>27894.65</v>
      </c>
      <c r="H444" s="27">
        <f t="shared" si="14"/>
        <v>0</v>
      </c>
      <c r="I444" s="27">
        <v>27894.65</v>
      </c>
    </row>
    <row r="445" spans="1:9" x14ac:dyDescent="0.2">
      <c r="A445" s="20">
        <v>95</v>
      </c>
      <c r="B445" s="1" t="s">
        <v>341</v>
      </c>
      <c r="C445" s="1"/>
      <c r="D445" s="63">
        <v>1090292</v>
      </c>
      <c r="E445" s="5" t="s">
        <v>266</v>
      </c>
      <c r="F445" s="1">
        <v>180</v>
      </c>
      <c r="G445" s="27">
        <v>14345.82</v>
      </c>
      <c r="H445" s="27">
        <f t="shared" si="14"/>
        <v>0</v>
      </c>
      <c r="I445" s="27">
        <v>14345.82</v>
      </c>
    </row>
    <row r="446" spans="1:9" x14ac:dyDescent="0.2">
      <c r="A446" s="20">
        <v>96</v>
      </c>
      <c r="B446" s="1" t="s">
        <v>342</v>
      </c>
      <c r="C446" s="1"/>
      <c r="D446" s="63">
        <v>1090293</v>
      </c>
      <c r="E446" s="5" t="s">
        <v>266</v>
      </c>
      <c r="F446" s="1">
        <v>60</v>
      </c>
      <c r="G446" s="27">
        <v>27813.32</v>
      </c>
      <c r="H446" s="27">
        <f t="shared" si="14"/>
        <v>0</v>
      </c>
      <c r="I446" s="27">
        <v>27813.32</v>
      </c>
    </row>
    <row r="447" spans="1:9" x14ac:dyDescent="0.2">
      <c r="A447" s="20">
        <v>97</v>
      </c>
      <c r="B447" s="1" t="s">
        <v>343</v>
      </c>
      <c r="C447" s="1"/>
      <c r="D447" s="63">
        <v>1090294</v>
      </c>
      <c r="E447" s="5" t="s">
        <v>266</v>
      </c>
      <c r="F447" s="1">
        <v>230</v>
      </c>
      <c r="G447" s="27">
        <v>106617.73</v>
      </c>
      <c r="H447" s="27">
        <f t="shared" si="14"/>
        <v>0</v>
      </c>
      <c r="I447" s="27">
        <v>106617.73</v>
      </c>
    </row>
    <row r="448" spans="1:9" x14ac:dyDescent="0.2">
      <c r="A448" s="20">
        <v>98</v>
      </c>
      <c r="B448" s="1" t="s">
        <v>344</v>
      </c>
      <c r="C448" s="1"/>
      <c r="D448" s="63">
        <v>1090295</v>
      </c>
      <c r="E448" s="5" t="s">
        <v>266</v>
      </c>
      <c r="F448" s="1">
        <v>180</v>
      </c>
      <c r="G448" s="27">
        <v>83439.960000000006</v>
      </c>
      <c r="H448" s="27">
        <f t="shared" si="14"/>
        <v>0</v>
      </c>
      <c r="I448" s="27">
        <v>83439.960000000006</v>
      </c>
    </row>
    <row r="449" spans="1:9" x14ac:dyDescent="0.2">
      <c r="A449" s="20">
        <v>99</v>
      </c>
      <c r="B449" s="1" t="s">
        <v>345</v>
      </c>
      <c r="C449" s="1"/>
      <c r="D449" s="63">
        <v>1090296</v>
      </c>
      <c r="E449" s="5" t="s">
        <v>266</v>
      </c>
      <c r="F449" s="1">
        <v>200</v>
      </c>
      <c r="G449" s="27">
        <v>92711.07</v>
      </c>
      <c r="H449" s="27">
        <f t="shared" si="14"/>
        <v>0</v>
      </c>
      <c r="I449" s="27">
        <v>92711.07</v>
      </c>
    </row>
    <row r="450" spans="1:9" x14ac:dyDescent="0.2">
      <c r="A450" s="20">
        <v>100</v>
      </c>
      <c r="B450" s="1" t="s">
        <v>346</v>
      </c>
      <c r="C450" s="1"/>
      <c r="D450" s="63">
        <v>1090297</v>
      </c>
      <c r="E450" s="5" t="s">
        <v>266</v>
      </c>
      <c r="F450" s="1">
        <v>140</v>
      </c>
      <c r="G450" s="27">
        <v>64897.75</v>
      </c>
      <c r="H450" s="27">
        <f t="shared" si="14"/>
        <v>0</v>
      </c>
      <c r="I450" s="27">
        <v>64897.75</v>
      </c>
    </row>
    <row r="451" spans="1:9" x14ac:dyDescent="0.2">
      <c r="A451" s="29"/>
      <c r="B451" s="29"/>
      <c r="C451" s="29"/>
      <c r="D451" s="30"/>
      <c r="E451" s="5" t="s">
        <v>266</v>
      </c>
      <c r="F451" s="159">
        <f>SUM(F351:F450)</f>
        <v>33591</v>
      </c>
      <c r="G451" s="158">
        <f>SUM(G351:G450)</f>
        <v>5720992.0700000022</v>
      </c>
      <c r="H451" s="158">
        <f>SUM(H351:H450)</f>
        <v>0</v>
      </c>
      <c r="I451" s="158">
        <f>SUM(I351:I450)</f>
        <v>5720992.0700000022</v>
      </c>
    </row>
    <row r="452" spans="1:9" x14ac:dyDescent="0.2">
      <c r="A452" s="29"/>
      <c r="B452" s="29" t="s">
        <v>347</v>
      </c>
      <c r="C452" s="29"/>
      <c r="D452" s="30"/>
      <c r="E452" s="5"/>
      <c r="F452" s="159"/>
      <c r="G452" s="158"/>
      <c r="H452" s="158"/>
      <c r="I452" s="158"/>
    </row>
    <row r="453" spans="1:9" x14ac:dyDescent="0.2">
      <c r="A453" s="20">
        <v>1</v>
      </c>
      <c r="B453" s="33" t="s">
        <v>489</v>
      </c>
      <c r="C453" s="30"/>
      <c r="D453" s="63">
        <v>1090298</v>
      </c>
      <c r="E453" s="1" t="s">
        <v>493</v>
      </c>
      <c r="F453" s="1">
        <v>1149</v>
      </c>
      <c r="G453" s="27">
        <v>10267.91</v>
      </c>
      <c r="H453" s="27">
        <f>G453-I453</f>
        <v>0</v>
      </c>
      <c r="I453" s="27">
        <v>10267.91</v>
      </c>
    </row>
    <row r="454" spans="1:9" x14ac:dyDescent="0.2">
      <c r="A454" s="20">
        <v>2</v>
      </c>
      <c r="B454" s="33" t="s">
        <v>496</v>
      </c>
      <c r="C454" s="1"/>
      <c r="D454" s="63">
        <v>1090299</v>
      </c>
      <c r="E454" s="1" t="s">
        <v>493</v>
      </c>
      <c r="F454" s="1">
        <v>461</v>
      </c>
      <c r="G454" s="27">
        <v>2561.7399999999998</v>
      </c>
      <c r="H454" s="27">
        <f t="shared" ref="H454:H469" si="15">G454-I454</f>
        <v>0</v>
      </c>
      <c r="I454" s="27">
        <v>2561.7399999999998</v>
      </c>
    </row>
    <row r="455" spans="1:9" x14ac:dyDescent="0.2">
      <c r="A455" s="20">
        <v>3</v>
      </c>
      <c r="B455" s="33" t="s">
        <v>348</v>
      </c>
      <c r="C455" s="1"/>
      <c r="D455" s="63">
        <v>1090300</v>
      </c>
      <c r="E455" s="1" t="s">
        <v>494</v>
      </c>
      <c r="F455" s="1">
        <v>4.5999999999999996</v>
      </c>
      <c r="G455" s="27">
        <v>368372.61</v>
      </c>
      <c r="H455" s="27">
        <f t="shared" si="15"/>
        <v>0</v>
      </c>
      <c r="I455" s="27">
        <v>368372.61</v>
      </c>
    </row>
    <row r="456" spans="1:9" x14ac:dyDescent="0.2">
      <c r="A456" s="20">
        <v>4</v>
      </c>
      <c r="B456" s="33" t="s">
        <v>349</v>
      </c>
      <c r="C456" s="1"/>
      <c r="D456" s="63">
        <v>1090301</v>
      </c>
      <c r="E456" s="1" t="s">
        <v>494</v>
      </c>
      <c r="F456" s="1">
        <v>1.1000000000000001</v>
      </c>
      <c r="G456" s="27">
        <v>2313.34</v>
      </c>
      <c r="H456" s="27">
        <f t="shared" si="15"/>
        <v>0</v>
      </c>
      <c r="I456" s="27">
        <v>2313.34</v>
      </c>
    </row>
    <row r="457" spans="1:9" x14ac:dyDescent="0.2">
      <c r="A457" s="20">
        <v>5</v>
      </c>
      <c r="B457" s="33" t="s">
        <v>350</v>
      </c>
      <c r="C457" s="1"/>
      <c r="D457" s="63">
        <v>1090302</v>
      </c>
      <c r="E457" s="1" t="s">
        <v>50</v>
      </c>
      <c r="F457" s="1">
        <v>1</v>
      </c>
      <c r="G457" s="27">
        <v>10173.129999999999</v>
      </c>
      <c r="H457" s="27">
        <f t="shared" si="15"/>
        <v>0</v>
      </c>
      <c r="I457" s="27">
        <v>10173.129999999999</v>
      </c>
    </row>
    <row r="458" spans="1:9" x14ac:dyDescent="0.2">
      <c r="A458" s="20">
        <v>6</v>
      </c>
      <c r="B458" s="33" t="s">
        <v>351</v>
      </c>
      <c r="C458" s="1"/>
      <c r="D458" s="63">
        <v>1090303</v>
      </c>
      <c r="E458" s="1" t="s">
        <v>50</v>
      </c>
      <c r="F458" s="1">
        <v>1</v>
      </c>
      <c r="G458" s="27">
        <v>20179</v>
      </c>
      <c r="H458" s="27">
        <f t="shared" si="15"/>
        <v>0</v>
      </c>
      <c r="I458" s="27">
        <v>20179</v>
      </c>
    </row>
    <row r="459" spans="1:9" x14ac:dyDescent="0.2">
      <c r="A459" s="20">
        <v>7</v>
      </c>
      <c r="B459" s="33" t="s">
        <v>352</v>
      </c>
      <c r="C459" s="1"/>
      <c r="D459" s="63">
        <v>1090304</v>
      </c>
      <c r="E459" s="1" t="s">
        <v>50</v>
      </c>
      <c r="F459" s="1">
        <v>1</v>
      </c>
      <c r="G459" s="27">
        <v>116925</v>
      </c>
      <c r="H459" s="27">
        <f t="shared" si="15"/>
        <v>0</v>
      </c>
      <c r="I459" s="27">
        <v>116925</v>
      </c>
    </row>
    <row r="460" spans="1:9" x14ac:dyDescent="0.2">
      <c r="A460" s="20">
        <v>8</v>
      </c>
      <c r="B460" s="33" t="s">
        <v>353</v>
      </c>
      <c r="C460" s="1"/>
      <c r="D460" s="63">
        <v>1090305</v>
      </c>
      <c r="E460" s="1" t="s">
        <v>50</v>
      </c>
      <c r="F460" s="1">
        <v>1</v>
      </c>
      <c r="G460" s="27">
        <v>63018</v>
      </c>
      <c r="H460" s="27">
        <f t="shared" si="15"/>
        <v>0</v>
      </c>
      <c r="I460" s="27">
        <v>63018</v>
      </c>
    </row>
    <row r="461" spans="1:9" x14ac:dyDescent="0.2">
      <c r="A461" s="20">
        <v>9</v>
      </c>
      <c r="B461" s="33" t="s">
        <v>354</v>
      </c>
      <c r="C461" s="1"/>
      <c r="D461" s="63">
        <v>1090306</v>
      </c>
      <c r="E461" s="1" t="s">
        <v>50</v>
      </c>
      <c r="F461" s="1">
        <v>1</v>
      </c>
      <c r="G461" s="27">
        <v>7472.26</v>
      </c>
      <c r="H461" s="27">
        <f t="shared" si="15"/>
        <v>0</v>
      </c>
      <c r="I461" s="27">
        <v>7472.26</v>
      </c>
    </row>
    <row r="462" spans="1:9" x14ac:dyDescent="0.2">
      <c r="A462" s="20">
        <v>10</v>
      </c>
      <c r="B462" s="33" t="s">
        <v>355</v>
      </c>
      <c r="C462" s="1"/>
      <c r="D462" s="63">
        <v>1090307</v>
      </c>
      <c r="E462" s="1" t="s">
        <v>50</v>
      </c>
      <c r="F462" s="1">
        <v>1</v>
      </c>
      <c r="G462" s="27">
        <v>141.71</v>
      </c>
      <c r="H462" s="27">
        <f t="shared" si="15"/>
        <v>0</v>
      </c>
      <c r="I462" s="27">
        <v>141.71</v>
      </c>
    </row>
    <row r="463" spans="1:9" ht="25.5" x14ac:dyDescent="0.2">
      <c r="A463" s="20">
        <v>11</v>
      </c>
      <c r="B463" s="33" t="s">
        <v>490</v>
      </c>
      <c r="C463" s="1"/>
      <c r="D463" s="63">
        <v>1090308</v>
      </c>
      <c r="E463" s="1" t="s">
        <v>266</v>
      </c>
      <c r="F463" s="1">
        <v>184</v>
      </c>
      <c r="G463" s="27">
        <v>72173.679999999993</v>
      </c>
      <c r="H463" s="27">
        <f t="shared" si="15"/>
        <v>0</v>
      </c>
      <c r="I463" s="27">
        <v>72173.679999999993</v>
      </c>
    </row>
    <row r="464" spans="1:9" x14ac:dyDescent="0.2">
      <c r="A464" s="20">
        <v>12</v>
      </c>
      <c r="B464" s="33" t="s">
        <v>356</v>
      </c>
      <c r="C464" s="1"/>
      <c r="D464" s="63">
        <v>1090309</v>
      </c>
      <c r="E464" s="1" t="s">
        <v>50</v>
      </c>
      <c r="F464" s="1">
        <v>84</v>
      </c>
      <c r="G464" s="27">
        <v>10767.72</v>
      </c>
      <c r="H464" s="27">
        <f t="shared" si="15"/>
        <v>0</v>
      </c>
      <c r="I464" s="27">
        <v>10767.72</v>
      </c>
    </row>
    <row r="465" spans="1:9" x14ac:dyDescent="0.2">
      <c r="A465" s="20">
        <v>13</v>
      </c>
      <c r="B465" s="33" t="s">
        <v>491</v>
      </c>
      <c r="C465" s="1"/>
      <c r="D465" s="63">
        <v>1090310</v>
      </c>
      <c r="E465" s="1" t="s">
        <v>50</v>
      </c>
      <c r="F465" s="1">
        <v>7</v>
      </c>
      <c r="G465" s="27">
        <v>2348.5500000000002</v>
      </c>
      <c r="H465" s="27">
        <f t="shared" si="15"/>
        <v>0</v>
      </c>
      <c r="I465" s="27">
        <v>2348.5500000000002</v>
      </c>
    </row>
    <row r="466" spans="1:9" ht="25.5" x14ac:dyDescent="0.2">
      <c r="A466" s="20">
        <v>14</v>
      </c>
      <c r="B466" s="33" t="s">
        <v>497</v>
      </c>
      <c r="C466" s="1"/>
      <c r="D466" s="63">
        <v>1090311</v>
      </c>
      <c r="E466" s="1" t="s">
        <v>266</v>
      </c>
      <c r="F466" s="1">
        <v>40</v>
      </c>
      <c r="G466" s="27">
        <v>4990.32</v>
      </c>
      <c r="H466" s="27">
        <f t="shared" si="15"/>
        <v>0</v>
      </c>
      <c r="I466" s="27">
        <v>4990.32</v>
      </c>
    </row>
    <row r="467" spans="1:9" x14ac:dyDescent="0.2">
      <c r="A467" s="20">
        <v>15</v>
      </c>
      <c r="B467" s="33" t="s">
        <v>357</v>
      </c>
      <c r="C467" s="1"/>
      <c r="D467" s="63">
        <v>1090312</v>
      </c>
      <c r="E467" s="1" t="s">
        <v>50</v>
      </c>
      <c r="F467" s="1">
        <v>1</v>
      </c>
      <c r="G467" s="27">
        <v>68855.399999999994</v>
      </c>
      <c r="H467" s="27">
        <f t="shared" si="15"/>
        <v>0</v>
      </c>
      <c r="I467" s="27">
        <v>68855.399999999994</v>
      </c>
    </row>
    <row r="468" spans="1:9" x14ac:dyDescent="0.2">
      <c r="A468" s="20">
        <v>16</v>
      </c>
      <c r="B468" s="33" t="s">
        <v>498</v>
      </c>
      <c r="C468" s="1"/>
      <c r="D468" s="63">
        <v>1090313</v>
      </c>
      <c r="E468" s="1"/>
      <c r="F468" s="1"/>
      <c r="G468" s="27">
        <v>129046</v>
      </c>
      <c r="H468" s="27">
        <f t="shared" si="15"/>
        <v>0</v>
      </c>
      <c r="I468" s="27">
        <v>129046</v>
      </c>
    </row>
    <row r="469" spans="1:9" x14ac:dyDescent="0.2">
      <c r="A469" s="20">
        <v>17</v>
      </c>
      <c r="B469" s="33" t="s">
        <v>492</v>
      </c>
      <c r="C469" s="1"/>
      <c r="D469" s="63">
        <v>1090314</v>
      </c>
      <c r="E469" s="1" t="s">
        <v>266</v>
      </c>
      <c r="F469" s="1">
        <v>38</v>
      </c>
      <c r="G469" s="27">
        <v>20303.64</v>
      </c>
      <c r="H469" s="27">
        <f t="shared" si="15"/>
        <v>0</v>
      </c>
      <c r="I469" s="27">
        <v>20303.64</v>
      </c>
    </row>
    <row r="470" spans="1:9" x14ac:dyDescent="0.2">
      <c r="A470" s="1"/>
      <c r="B470" s="29"/>
      <c r="C470" s="1"/>
      <c r="D470" s="27"/>
      <c r="E470" s="1"/>
      <c r="F470" s="159">
        <f>SUM(F454:F469)</f>
        <v>826.7</v>
      </c>
      <c r="G470" s="158">
        <f>SUM(G453:G469)</f>
        <v>909910.00999999989</v>
      </c>
      <c r="H470" s="158">
        <f>SUM(H453:H469)</f>
        <v>0</v>
      </c>
      <c r="I470" s="158">
        <f>SUM(I453:I469)</f>
        <v>909910.00999999989</v>
      </c>
    </row>
    <row r="471" spans="1:9" ht="19.5" customHeight="1" x14ac:dyDescent="0.2">
      <c r="A471" s="79"/>
      <c r="B471" s="78" t="s">
        <v>400</v>
      </c>
      <c r="C471" s="102"/>
      <c r="D471" s="162">
        <v>109</v>
      </c>
      <c r="E471" s="75"/>
      <c r="F471" s="75"/>
      <c r="G471" s="161">
        <f>G150+G157+G234+G308+G319+G349+G451+G470</f>
        <v>41622946.479999997</v>
      </c>
      <c r="H471" s="161">
        <f>H150+H157+H234+H308+H319+H349+H451+H470</f>
        <v>0</v>
      </c>
      <c r="I471" s="161">
        <f>I150+I157+I234+I308+I319+I349+I451+I470</f>
        <v>41622946.479999997</v>
      </c>
    </row>
    <row r="472" spans="1:9" x14ac:dyDescent="0.2">
      <c r="A472" s="1"/>
      <c r="B472" s="1" t="s">
        <v>347</v>
      </c>
      <c r="C472" s="1"/>
      <c r="D472" s="1"/>
      <c r="E472" s="1"/>
      <c r="F472" s="1"/>
      <c r="G472" s="1"/>
      <c r="H472" s="1"/>
      <c r="I472" s="1"/>
    </row>
    <row r="473" spans="1:9" ht="24.75" customHeight="1" x14ac:dyDescent="0.2">
      <c r="A473" s="198">
        <v>1</v>
      </c>
      <c r="B473" s="199" t="s">
        <v>51</v>
      </c>
      <c r="C473" s="198" t="s">
        <v>52</v>
      </c>
      <c r="D473" s="200">
        <v>1091140</v>
      </c>
      <c r="E473" s="20" t="s">
        <v>50</v>
      </c>
      <c r="F473" s="201">
        <v>1</v>
      </c>
      <c r="G473" s="202">
        <f>'[2]Лист1 (2)'!$J$436</f>
        <v>39000</v>
      </c>
      <c r="H473" s="203">
        <f t="shared" ref="H473:H501" si="16">G473-I473</f>
        <v>39000</v>
      </c>
      <c r="I473" s="203">
        <v>0</v>
      </c>
    </row>
    <row r="474" spans="1:9" ht="26.25" customHeight="1" x14ac:dyDescent="0.2">
      <c r="A474" s="198">
        <v>2</v>
      </c>
      <c r="B474" s="199" t="s">
        <v>53</v>
      </c>
      <c r="C474" s="198" t="s">
        <v>54</v>
      </c>
      <c r="D474" s="200">
        <v>1091141</v>
      </c>
      <c r="E474" s="20" t="s">
        <v>50</v>
      </c>
      <c r="F474" s="201">
        <v>1</v>
      </c>
      <c r="G474" s="202">
        <f>'[2]Лист1 (2)'!$J$437</f>
        <v>20000</v>
      </c>
      <c r="H474" s="203">
        <f t="shared" si="16"/>
        <v>15866.74</v>
      </c>
      <c r="I474" s="203">
        <v>4133.26</v>
      </c>
    </row>
    <row r="475" spans="1:9" ht="29.25" customHeight="1" x14ac:dyDescent="0.2">
      <c r="A475" s="198">
        <v>3</v>
      </c>
      <c r="B475" s="199" t="s">
        <v>55</v>
      </c>
      <c r="C475" s="198" t="s">
        <v>56</v>
      </c>
      <c r="D475" s="200">
        <v>1091142</v>
      </c>
      <c r="E475" s="20" t="s">
        <v>50</v>
      </c>
      <c r="F475" s="201">
        <v>1</v>
      </c>
      <c r="G475" s="202">
        <f>'[2]Лист1 (2)'!$J$438</f>
        <v>19980</v>
      </c>
      <c r="H475" s="203">
        <f t="shared" si="16"/>
        <v>13819.5</v>
      </c>
      <c r="I475" s="203">
        <v>6160.5</v>
      </c>
    </row>
    <row r="476" spans="1:9" ht="21.75" customHeight="1" x14ac:dyDescent="0.2">
      <c r="A476" s="198">
        <v>4</v>
      </c>
      <c r="B476" s="199" t="s">
        <v>57</v>
      </c>
      <c r="C476" s="204" t="s">
        <v>58</v>
      </c>
      <c r="D476" s="200">
        <v>1091143</v>
      </c>
      <c r="E476" s="20" t="s">
        <v>50</v>
      </c>
      <c r="F476" s="201">
        <v>1</v>
      </c>
      <c r="G476" s="202">
        <f>'[2]Лист1 (2)'!$J$439</f>
        <v>29500</v>
      </c>
      <c r="H476" s="203">
        <f t="shared" si="16"/>
        <v>27041.67</v>
      </c>
      <c r="I476" s="203">
        <v>2458.33</v>
      </c>
    </row>
    <row r="477" spans="1:9" ht="20.25" customHeight="1" x14ac:dyDescent="0.2">
      <c r="A477" s="198">
        <v>5</v>
      </c>
      <c r="B477" s="199" t="s">
        <v>59</v>
      </c>
      <c r="C477" s="198" t="s">
        <v>58</v>
      </c>
      <c r="D477" s="200">
        <v>1091199</v>
      </c>
      <c r="E477" s="20" t="s">
        <v>50</v>
      </c>
      <c r="F477" s="201">
        <v>1</v>
      </c>
      <c r="G477" s="202">
        <f>'[2]Лист1 (2)'!$J$440</f>
        <v>29500</v>
      </c>
      <c r="H477" s="203">
        <f t="shared" si="16"/>
        <v>27041.67</v>
      </c>
      <c r="I477" s="203">
        <v>2458.33</v>
      </c>
    </row>
    <row r="478" spans="1:9" ht="27" customHeight="1" x14ac:dyDescent="0.2">
      <c r="A478" s="198">
        <v>6</v>
      </c>
      <c r="B478" s="199" t="s">
        <v>60</v>
      </c>
      <c r="C478" s="198" t="s">
        <v>61</v>
      </c>
      <c r="D478" s="200">
        <v>1091200</v>
      </c>
      <c r="E478" s="20" t="s">
        <v>50</v>
      </c>
      <c r="F478" s="201">
        <v>1</v>
      </c>
      <c r="G478" s="202">
        <f>'[2]Лист1 (2)'!$J$441</f>
        <v>51000</v>
      </c>
      <c r="H478" s="203">
        <f t="shared" si="16"/>
        <v>19125</v>
      </c>
      <c r="I478" s="203">
        <v>31875</v>
      </c>
    </row>
    <row r="479" spans="1:9" ht="18" customHeight="1" x14ac:dyDescent="0.2">
      <c r="A479" s="198">
        <v>7</v>
      </c>
      <c r="B479" s="199" t="s">
        <v>495</v>
      </c>
      <c r="C479" s="198" t="s">
        <v>62</v>
      </c>
      <c r="D479" s="200">
        <v>1091203</v>
      </c>
      <c r="E479" s="20" t="s">
        <v>266</v>
      </c>
      <c r="F479" s="201">
        <v>30</v>
      </c>
      <c r="G479" s="202">
        <v>10400</v>
      </c>
      <c r="H479" s="203">
        <f t="shared" si="16"/>
        <v>2466.67</v>
      </c>
      <c r="I479" s="203">
        <v>7933.33</v>
      </c>
    </row>
    <row r="480" spans="1:9" ht="31.5" customHeight="1" x14ac:dyDescent="0.2">
      <c r="A480" s="198">
        <v>8</v>
      </c>
      <c r="B480" s="199" t="s">
        <v>63</v>
      </c>
      <c r="C480" s="198" t="s">
        <v>64</v>
      </c>
      <c r="D480" s="200">
        <v>1091204</v>
      </c>
      <c r="E480" s="20" t="s">
        <v>50</v>
      </c>
      <c r="F480" s="201">
        <v>1</v>
      </c>
      <c r="G480" s="202">
        <v>59800</v>
      </c>
      <c r="H480" s="203">
        <f t="shared" si="16"/>
        <v>41860.03</v>
      </c>
      <c r="I480" s="203">
        <v>17939.97</v>
      </c>
    </row>
    <row r="481" spans="1:9" ht="29.25" customHeight="1" x14ac:dyDescent="0.2">
      <c r="A481" s="198">
        <v>9</v>
      </c>
      <c r="B481" s="199" t="s">
        <v>65</v>
      </c>
      <c r="C481" s="198" t="s">
        <v>66</v>
      </c>
      <c r="D481" s="200">
        <v>1091205</v>
      </c>
      <c r="E481" s="20" t="s">
        <v>50</v>
      </c>
      <c r="F481" s="201">
        <v>1</v>
      </c>
      <c r="G481" s="202">
        <v>29980</v>
      </c>
      <c r="H481" s="203">
        <f t="shared" si="16"/>
        <v>7245.0800000000017</v>
      </c>
      <c r="I481" s="203">
        <v>22734.92</v>
      </c>
    </row>
    <row r="482" spans="1:9" ht="15" customHeight="1" x14ac:dyDescent="0.2">
      <c r="A482" s="198">
        <v>10</v>
      </c>
      <c r="B482" s="199" t="s">
        <v>67</v>
      </c>
      <c r="C482" s="198" t="s">
        <v>68</v>
      </c>
      <c r="D482" s="200">
        <v>1091206</v>
      </c>
      <c r="E482" s="20" t="s">
        <v>50</v>
      </c>
      <c r="F482" s="201">
        <v>1</v>
      </c>
      <c r="G482" s="202">
        <v>6400</v>
      </c>
      <c r="H482" s="203">
        <f t="shared" si="16"/>
        <v>2773.33</v>
      </c>
      <c r="I482" s="203">
        <v>3626.67</v>
      </c>
    </row>
    <row r="483" spans="1:9" ht="15" customHeight="1" x14ac:dyDescent="0.2">
      <c r="A483" s="198">
        <v>11</v>
      </c>
      <c r="B483" s="199" t="s">
        <v>67</v>
      </c>
      <c r="C483" s="198" t="s">
        <v>68</v>
      </c>
      <c r="D483" s="200">
        <v>1091207</v>
      </c>
      <c r="E483" s="20" t="s">
        <v>50</v>
      </c>
      <c r="F483" s="201">
        <v>1</v>
      </c>
      <c r="G483" s="202">
        <v>6400</v>
      </c>
      <c r="H483" s="203">
        <f t="shared" si="16"/>
        <v>2773.33</v>
      </c>
      <c r="I483" s="203">
        <v>3626.67</v>
      </c>
    </row>
    <row r="484" spans="1:9" ht="15" customHeight="1" x14ac:dyDescent="0.2">
      <c r="A484" s="198">
        <v>12</v>
      </c>
      <c r="B484" s="199" t="s">
        <v>67</v>
      </c>
      <c r="C484" s="198" t="s">
        <v>68</v>
      </c>
      <c r="D484" s="200">
        <v>1091208</v>
      </c>
      <c r="E484" s="20" t="s">
        <v>50</v>
      </c>
      <c r="F484" s="201">
        <v>1</v>
      </c>
      <c r="G484" s="202">
        <v>6400</v>
      </c>
      <c r="H484" s="203">
        <f t="shared" si="16"/>
        <v>2773.33</v>
      </c>
      <c r="I484" s="203">
        <v>3626.67</v>
      </c>
    </row>
    <row r="485" spans="1:9" ht="15" customHeight="1" x14ac:dyDescent="0.2">
      <c r="A485" s="198">
        <v>13</v>
      </c>
      <c r="B485" s="199" t="s">
        <v>67</v>
      </c>
      <c r="C485" s="198" t="s">
        <v>68</v>
      </c>
      <c r="D485" s="200">
        <v>1091209</v>
      </c>
      <c r="E485" s="20" t="s">
        <v>50</v>
      </c>
      <c r="F485" s="201">
        <v>1</v>
      </c>
      <c r="G485" s="202">
        <v>6400</v>
      </c>
      <c r="H485" s="203">
        <f t="shared" si="16"/>
        <v>2773.73</v>
      </c>
      <c r="I485" s="203">
        <v>3626.27</v>
      </c>
    </row>
    <row r="486" spans="1:9" ht="15" customHeight="1" x14ac:dyDescent="0.2">
      <c r="A486" s="198">
        <v>14</v>
      </c>
      <c r="B486" s="199" t="s">
        <v>67</v>
      </c>
      <c r="C486" s="198" t="s">
        <v>68</v>
      </c>
      <c r="D486" s="200">
        <v>1091210</v>
      </c>
      <c r="E486" s="20" t="s">
        <v>50</v>
      </c>
      <c r="F486" s="201">
        <v>1</v>
      </c>
      <c r="G486" s="202">
        <v>6400</v>
      </c>
      <c r="H486" s="203">
        <f t="shared" si="16"/>
        <v>2773.33</v>
      </c>
      <c r="I486" s="203">
        <v>3626.67</v>
      </c>
    </row>
    <row r="487" spans="1:9" ht="15" customHeight="1" x14ac:dyDescent="0.2">
      <c r="A487" s="198">
        <v>15</v>
      </c>
      <c r="B487" s="199" t="s">
        <v>67</v>
      </c>
      <c r="C487" s="198" t="s">
        <v>68</v>
      </c>
      <c r="D487" s="200">
        <v>1091211</v>
      </c>
      <c r="E487" s="20" t="s">
        <v>50</v>
      </c>
      <c r="F487" s="201">
        <v>1</v>
      </c>
      <c r="G487" s="202">
        <v>6400</v>
      </c>
      <c r="H487" s="203">
        <f t="shared" si="16"/>
        <v>2773.33</v>
      </c>
      <c r="I487" s="203">
        <v>3626.67</v>
      </c>
    </row>
    <row r="488" spans="1:9" ht="15" customHeight="1" x14ac:dyDescent="0.2">
      <c r="A488" s="198">
        <v>16</v>
      </c>
      <c r="B488" s="199" t="s">
        <v>67</v>
      </c>
      <c r="C488" s="198" t="s">
        <v>68</v>
      </c>
      <c r="D488" s="200">
        <v>1091212</v>
      </c>
      <c r="E488" s="20" t="s">
        <v>50</v>
      </c>
      <c r="F488" s="201">
        <v>1</v>
      </c>
      <c r="G488" s="202">
        <v>6400</v>
      </c>
      <c r="H488" s="203">
        <f t="shared" si="16"/>
        <v>2773.33</v>
      </c>
      <c r="I488" s="203">
        <v>3626.67</v>
      </c>
    </row>
    <row r="489" spans="1:9" ht="15" customHeight="1" x14ac:dyDescent="0.2">
      <c r="A489" s="198">
        <v>17</v>
      </c>
      <c r="B489" s="199" t="s">
        <v>67</v>
      </c>
      <c r="C489" s="198" t="s">
        <v>68</v>
      </c>
      <c r="D489" s="200">
        <v>1091213</v>
      </c>
      <c r="E489" s="20" t="s">
        <v>50</v>
      </c>
      <c r="F489" s="201">
        <v>1</v>
      </c>
      <c r="G489" s="202">
        <v>6400</v>
      </c>
      <c r="H489" s="203">
        <f t="shared" si="16"/>
        <v>2773.33</v>
      </c>
      <c r="I489" s="203">
        <v>3626.67</v>
      </c>
    </row>
    <row r="490" spans="1:9" ht="15" customHeight="1" x14ac:dyDescent="0.2">
      <c r="A490" s="198">
        <v>18</v>
      </c>
      <c r="B490" s="199" t="s">
        <v>67</v>
      </c>
      <c r="C490" s="198" t="s">
        <v>68</v>
      </c>
      <c r="D490" s="200">
        <v>1091214</v>
      </c>
      <c r="E490" s="20" t="s">
        <v>50</v>
      </c>
      <c r="F490" s="201">
        <v>1</v>
      </c>
      <c r="G490" s="202">
        <v>6400</v>
      </c>
      <c r="H490" s="203">
        <f t="shared" si="16"/>
        <v>2773.33</v>
      </c>
      <c r="I490" s="203">
        <v>3626.67</v>
      </c>
    </row>
    <row r="491" spans="1:9" ht="15" customHeight="1" x14ac:dyDescent="0.2">
      <c r="A491" s="198">
        <v>19</v>
      </c>
      <c r="B491" s="199" t="s">
        <v>67</v>
      </c>
      <c r="C491" s="198" t="s">
        <v>68</v>
      </c>
      <c r="D491" s="200">
        <v>1091215</v>
      </c>
      <c r="E491" s="20" t="s">
        <v>50</v>
      </c>
      <c r="F491" s="201">
        <v>1</v>
      </c>
      <c r="G491" s="202">
        <v>6400</v>
      </c>
      <c r="H491" s="203">
        <f t="shared" si="16"/>
        <v>2773.33</v>
      </c>
      <c r="I491" s="203">
        <v>3626.67</v>
      </c>
    </row>
    <row r="492" spans="1:9" ht="27.75" customHeight="1" x14ac:dyDescent="0.2">
      <c r="A492" s="198">
        <v>20</v>
      </c>
      <c r="B492" s="199" t="s">
        <v>69</v>
      </c>
      <c r="C492" s="198" t="s">
        <v>70</v>
      </c>
      <c r="D492" s="200">
        <v>1091216</v>
      </c>
      <c r="E492" s="20" t="s">
        <v>50</v>
      </c>
      <c r="F492" s="201">
        <v>1</v>
      </c>
      <c r="G492" s="202">
        <v>45000</v>
      </c>
      <c r="H492" s="203">
        <f t="shared" si="16"/>
        <v>9750</v>
      </c>
      <c r="I492" s="203">
        <v>35250</v>
      </c>
    </row>
    <row r="493" spans="1:9" ht="16.5" customHeight="1" x14ac:dyDescent="0.2">
      <c r="A493" s="198">
        <v>21</v>
      </c>
      <c r="B493" s="199" t="s">
        <v>71</v>
      </c>
      <c r="C493" s="198" t="s">
        <v>70</v>
      </c>
      <c r="D493" s="200">
        <v>1091217</v>
      </c>
      <c r="E493" s="20" t="s">
        <v>50</v>
      </c>
      <c r="F493" s="201">
        <v>1</v>
      </c>
      <c r="G493" s="202">
        <v>45000</v>
      </c>
      <c r="H493" s="203">
        <f t="shared" si="16"/>
        <v>9375</v>
      </c>
      <c r="I493" s="203">
        <v>35625</v>
      </c>
    </row>
    <row r="494" spans="1:9" ht="30.75" customHeight="1" x14ac:dyDescent="0.2">
      <c r="A494" s="198">
        <v>22</v>
      </c>
      <c r="B494" s="199" t="s">
        <v>72</v>
      </c>
      <c r="C494" s="198" t="s">
        <v>70</v>
      </c>
      <c r="D494" s="200">
        <v>1091218</v>
      </c>
      <c r="E494" s="20" t="s">
        <v>50</v>
      </c>
      <c r="F494" s="201">
        <v>1</v>
      </c>
      <c r="G494" s="202">
        <v>13104</v>
      </c>
      <c r="H494" s="203">
        <f t="shared" si="16"/>
        <v>1601.2000000000007</v>
      </c>
      <c r="I494" s="203">
        <v>11502.8</v>
      </c>
    </row>
    <row r="495" spans="1:9" ht="29.25" customHeight="1" x14ac:dyDescent="0.2">
      <c r="A495" s="198">
        <v>23</v>
      </c>
      <c r="B495" s="199" t="s">
        <v>73</v>
      </c>
      <c r="C495" s="198" t="s">
        <v>68</v>
      </c>
      <c r="D495" s="200">
        <v>1091219</v>
      </c>
      <c r="E495" s="20" t="s">
        <v>50</v>
      </c>
      <c r="F495" s="201">
        <v>1</v>
      </c>
      <c r="G495" s="202">
        <v>50079</v>
      </c>
      <c r="H495" s="203">
        <f t="shared" si="16"/>
        <v>10850.169999999998</v>
      </c>
      <c r="I495" s="203">
        <v>39228.83</v>
      </c>
    </row>
    <row r="496" spans="1:9" ht="30" customHeight="1" x14ac:dyDescent="0.2">
      <c r="A496" s="198">
        <v>24</v>
      </c>
      <c r="B496" s="199" t="s">
        <v>74</v>
      </c>
      <c r="C496" s="198" t="s">
        <v>75</v>
      </c>
      <c r="D496" s="200">
        <v>1091220</v>
      </c>
      <c r="E496" s="20" t="s">
        <v>50</v>
      </c>
      <c r="F496" s="201">
        <v>1</v>
      </c>
      <c r="G496" s="202">
        <v>74417</v>
      </c>
      <c r="H496" s="203">
        <f t="shared" si="16"/>
        <v>12412.690000000002</v>
      </c>
      <c r="I496" s="203">
        <v>62004.31</v>
      </c>
    </row>
    <row r="497" spans="1:10" ht="27.75" customHeight="1" x14ac:dyDescent="0.2">
      <c r="A497" s="198">
        <v>25</v>
      </c>
      <c r="B497" s="199" t="s">
        <v>76</v>
      </c>
      <c r="C497" s="198" t="s">
        <v>75</v>
      </c>
      <c r="D497" s="200">
        <v>1091221</v>
      </c>
      <c r="E497" s="20" t="s">
        <v>50</v>
      </c>
      <c r="F497" s="201">
        <v>1</v>
      </c>
      <c r="G497" s="202">
        <v>44097</v>
      </c>
      <c r="H497" s="203">
        <f t="shared" si="16"/>
        <v>7349.0199999999968</v>
      </c>
      <c r="I497" s="203">
        <v>36747.980000000003</v>
      </c>
    </row>
    <row r="498" spans="1:10" ht="27.75" customHeight="1" x14ac:dyDescent="0.2">
      <c r="A498" s="198">
        <v>26</v>
      </c>
      <c r="B498" s="199" t="s">
        <v>77</v>
      </c>
      <c r="C498" s="204" t="s">
        <v>75</v>
      </c>
      <c r="D498" s="200">
        <v>1091222</v>
      </c>
      <c r="E498" s="20" t="s">
        <v>50</v>
      </c>
      <c r="F498" s="201">
        <v>1</v>
      </c>
      <c r="G498" s="202">
        <v>21407</v>
      </c>
      <c r="H498" s="203">
        <f t="shared" si="16"/>
        <v>3568.4399999999987</v>
      </c>
      <c r="I498" s="203">
        <v>17838.560000000001</v>
      </c>
    </row>
    <row r="499" spans="1:10" ht="30.75" customHeight="1" x14ac:dyDescent="0.2">
      <c r="A499" s="198">
        <v>27</v>
      </c>
      <c r="B499" s="199" t="s">
        <v>78</v>
      </c>
      <c r="C499" s="198" t="s">
        <v>79</v>
      </c>
      <c r="D499" s="200">
        <v>1091223</v>
      </c>
      <c r="E499" s="20" t="s">
        <v>50</v>
      </c>
      <c r="F499" s="201">
        <v>1</v>
      </c>
      <c r="G499" s="202">
        <v>59000</v>
      </c>
      <c r="H499" s="203">
        <f t="shared" si="16"/>
        <v>17700</v>
      </c>
      <c r="I499" s="203">
        <v>41300</v>
      </c>
    </row>
    <row r="500" spans="1:10" ht="30" customHeight="1" x14ac:dyDescent="0.2">
      <c r="A500" s="198">
        <v>28</v>
      </c>
      <c r="B500" s="199" t="s">
        <v>80</v>
      </c>
      <c r="C500" s="198" t="s">
        <v>81</v>
      </c>
      <c r="D500" s="200">
        <v>1091224</v>
      </c>
      <c r="E500" s="20" t="s">
        <v>50</v>
      </c>
      <c r="F500" s="201">
        <v>1</v>
      </c>
      <c r="G500" s="202">
        <v>49000</v>
      </c>
      <c r="H500" s="203">
        <f t="shared" si="16"/>
        <v>13066.669999999998</v>
      </c>
      <c r="I500" s="203">
        <v>35933.33</v>
      </c>
    </row>
    <row r="501" spans="1:10" ht="18.75" customHeight="1" x14ac:dyDescent="0.2">
      <c r="A501" s="198">
        <v>29</v>
      </c>
      <c r="B501" s="199" t="s">
        <v>82</v>
      </c>
      <c r="C501" s="204" t="s">
        <v>83</v>
      </c>
      <c r="D501" s="200">
        <v>1091225</v>
      </c>
      <c r="E501" s="20" t="s">
        <v>50</v>
      </c>
      <c r="F501" s="201">
        <v>1</v>
      </c>
      <c r="G501" s="202">
        <v>49000</v>
      </c>
      <c r="H501" s="203">
        <f t="shared" si="16"/>
        <v>13066.669999999998</v>
      </c>
      <c r="I501" s="203">
        <v>35933.33</v>
      </c>
    </row>
    <row r="502" spans="1:10" x14ac:dyDescent="0.2">
      <c r="A502" s="198"/>
      <c r="B502" s="200"/>
      <c r="C502" s="198"/>
      <c r="D502" s="200"/>
      <c r="E502" s="198"/>
      <c r="F502" s="201"/>
      <c r="G502" s="202"/>
      <c r="H502" s="203"/>
      <c r="I502" s="203"/>
    </row>
    <row r="503" spans="1:10" x14ac:dyDescent="0.2">
      <c r="A503" s="68"/>
      <c r="B503" s="69" t="s">
        <v>401</v>
      </c>
      <c r="C503" s="70"/>
      <c r="D503" s="71" t="s">
        <v>84</v>
      </c>
      <c r="E503" s="70"/>
      <c r="F503" s="72">
        <f>SUM(F473:F501)</f>
        <v>58</v>
      </c>
      <c r="G503" s="76">
        <f>SUM(G473:G501)</f>
        <v>803264</v>
      </c>
      <c r="H503" s="76">
        <f>SUM(H473:H501)</f>
        <v>319939.91999999987</v>
      </c>
      <c r="I503" s="76">
        <f>SUM(I473:I501)</f>
        <v>483324.08</v>
      </c>
      <c r="J503" s="24"/>
    </row>
    <row r="504" spans="1:10" ht="25.5" x14ac:dyDescent="0.2">
      <c r="A504" s="98"/>
      <c r="B504" s="95" t="s">
        <v>406</v>
      </c>
      <c r="C504" s="98"/>
      <c r="D504" s="205">
        <v>109</v>
      </c>
      <c r="E504" s="205"/>
      <c r="F504" s="205"/>
      <c r="G504" s="206">
        <f>G471+G503</f>
        <v>42426210.479999997</v>
      </c>
      <c r="H504" s="206">
        <f>H471+H503</f>
        <v>319939.91999999987</v>
      </c>
      <c r="I504" s="206">
        <f>I471+I503</f>
        <v>42106270.559999995</v>
      </c>
      <c r="J504" s="103"/>
    </row>
    <row r="505" spans="1:10" s="31" customFormat="1" ht="25.5" customHeight="1" x14ac:dyDescent="0.2">
      <c r="A505" s="29"/>
      <c r="B505" s="29" t="s">
        <v>407</v>
      </c>
      <c r="C505" s="29"/>
      <c r="D505" s="29"/>
      <c r="E505" s="29"/>
      <c r="F505" s="29"/>
      <c r="G505" s="158">
        <f>G8+G33+G37+G42+G53+G108+G112+G115+G119+G123+G127+G471+G503</f>
        <v>82495516.25</v>
      </c>
      <c r="H505" s="158">
        <f>H8+H33+H37+H42+H53+H108+H112+H115+H119+H123+H127+H471+H503</f>
        <v>35130121.962742686</v>
      </c>
      <c r="I505" s="158">
        <f>I8+I33+I37+I42+I53+I108+I112+I115+I119+I123+I127+I471+I503</f>
        <v>47365394.287257314</v>
      </c>
    </row>
    <row r="506" spans="1:10" x14ac:dyDescent="0.2">
      <c r="A506" s="1"/>
      <c r="B506" s="1"/>
      <c r="C506" s="1"/>
      <c r="D506" s="1"/>
      <c r="E506" s="1"/>
      <c r="F506" s="1"/>
      <c r="G506" s="27"/>
      <c r="H506" s="27"/>
      <c r="I506" s="27"/>
    </row>
    <row r="507" spans="1:10" x14ac:dyDescent="0.2">
      <c r="A507" s="29"/>
      <c r="B507" s="29"/>
      <c r="C507" s="29"/>
      <c r="D507" s="27"/>
      <c r="E507" s="1"/>
      <c r="F507" s="1"/>
      <c r="G507" s="1"/>
      <c r="H507" s="27"/>
      <c r="I507" s="1"/>
    </row>
    <row r="508" spans="1:10" x14ac:dyDescent="0.2">
      <c r="A508" s="29"/>
      <c r="B508" s="29" t="s">
        <v>382</v>
      </c>
      <c r="C508" s="29" t="s">
        <v>383</v>
      </c>
      <c r="D508" s="27"/>
      <c r="E508" s="1"/>
      <c r="F508" s="1" t="s">
        <v>381</v>
      </c>
      <c r="G508" s="1"/>
      <c r="H508" s="1"/>
      <c r="I508" s="1"/>
    </row>
    <row r="509" spans="1:10" x14ac:dyDescent="0.2">
      <c r="A509" s="29"/>
      <c r="B509" s="1"/>
      <c r="C509" s="1"/>
      <c r="D509" s="27"/>
      <c r="E509" s="1"/>
      <c r="F509" s="1"/>
      <c r="G509" s="1"/>
      <c r="H509" s="1"/>
      <c r="I509" s="1"/>
    </row>
    <row r="510" spans="1:10" x14ac:dyDescent="0.2">
      <c r="A510" s="29"/>
      <c r="B510" s="1"/>
      <c r="C510" s="1"/>
      <c r="D510" s="27"/>
      <c r="E510" s="1"/>
      <c r="F510" s="1"/>
      <c r="G510" s="1"/>
      <c r="H510" s="1"/>
      <c r="I510" s="1"/>
    </row>
    <row r="511" spans="1:10" x14ac:dyDescent="0.2">
      <c r="A511" s="29"/>
      <c r="B511" s="1"/>
      <c r="C511" s="1"/>
      <c r="D511" s="27"/>
      <c r="E511" s="1"/>
      <c r="F511" s="1"/>
      <c r="G511" s="1"/>
      <c r="H511" s="1"/>
      <c r="I511" s="1"/>
    </row>
    <row r="512" spans="1:10" x14ac:dyDescent="0.2">
      <c r="A512" s="29"/>
      <c r="B512" s="1" t="s">
        <v>384</v>
      </c>
      <c r="C512" s="64" t="s">
        <v>383</v>
      </c>
      <c r="D512" s="1"/>
      <c r="E512" s="1"/>
      <c r="F512" s="1" t="s">
        <v>385</v>
      </c>
      <c r="G512" s="1"/>
      <c r="H512" s="1"/>
      <c r="I512" s="1"/>
    </row>
    <row r="513" spans="1:9" x14ac:dyDescent="0.2">
      <c r="A513" s="1"/>
      <c r="B513" s="1"/>
      <c r="C513" s="63"/>
      <c r="D513" s="1"/>
      <c r="E513" s="1"/>
      <c r="F513" s="1"/>
      <c r="G513" s="1"/>
      <c r="H513" s="1"/>
      <c r="I513" s="1"/>
    </row>
    <row r="514" spans="1:9" x14ac:dyDescent="0.2">
      <c r="A514" s="1"/>
      <c r="B514" s="1"/>
      <c r="C514" s="63"/>
      <c r="D514" s="1"/>
      <c r="E514" s="1"/>
      <c r="F514" s="1"/>
      <c r="G514" s="1"/>
      <c r="H514" s="1"/>
      <c r="I514" s="1"/>
    </row>
    <row r="515" spans="1:9" x14ac:dyDescent="0.2">
      <c r="A515" s="1"/>
      <c r="B515" s="1" t="s">
        <v>386</v>
      </c>
      <c r="C515" s="63" t="s">
        <v>383</v>
      </c>
      <c r="D515" s="1"/>
      <c r="E515" s="1"/>
      <c r="F515" s="1" t="s">
        <v>387</v>
      </c>
      <c r="G515" s="1"/>
      <c r="H515" s="1"/>
      <c r="I515" s="1"/>
    </row>
    <row r="516" spans="1:9" x14ac:dyDescent="0.2">
      <c r="A516" s="1"/>
      <c r="B516" s="1"/>
      <c r="C516" s="63"/>
      <c r="D516" s="1"/>
      <c r="E516" s="1"/>
      <c r="F516" s="1"/>
      <c r="G516" s="1"/>
      <c r="H516" s="1"/>
      <c r="I516" s="1"/>
    </row>
    <row r="517" spans="1:9" x14ac:dyDescent="0.2">
      <c r="A517" s="1"/>
      <c r="B517" s="1"/>
      <c r="C517" s="63"/>
      <c r="D517" s="1"/>
      <c r="E517" s="1"/>
      <c r="F517" s="1"/>
      <c r="G517" s="1"/>
      <c r="H517" s="1"/>
      <c r="I517" s="1"/>
    </row>
    <row r="518" spans="1:9" x14ac:dyDescent="0.2">
      <c r="A518" s="1"/>
      <c r="B518" s="1" t="s">
        <v>388</v>
      </c>
      <c r="C518" s="63" t="s">
        <v>389</v>
      </c>
      <c r="D518" s="1"/>
      <c r="E518" s="1"/>
      <c r="F518" s="1" t="s">
        <v>390</v>
      </c>
      <c r="G518" s="1"/>
      <c r="H518" s="1"/>
      <c r="I518" s="1"/>
    </row>
    <row r="519" spans="1:9" x14ac:dyDescent="0.2">
      <c r="A519" s="1"/>
      <c r="B519" s="1"/>
      <c r="C519" s="63"/>
      <c r="D519" s="1"/>
      <c r="E519" s="1"/>
      <c r="F519" s="1"/>
      <c r="G519" s="1"/>
      <c r="H519" s="1"/>
      <c r="I519" s="1"/>
    </row>
    <row r="520" spans="1:9" x14ac:dyDescent="0.2">
      <c r="A520" s="1"/>
      <c r="B520" s="1"/>
      <c r="C520" s="63"/>
      <c r="D520" s="1"/>
      <c r="E520" s="1"/>
      <c r="F520" s="1"/>
      <c r="G520" s="1"/>
      <c r="H520" s="1"/>
      <c r="I520" s="1"/>
    </row>
    <row r="521" spans="1:9" x14ac:dyDescent="0.2">
      <c r="A521" s="1"/>
      <c r="B521" s="1"/>
      <c r="C521" s="63" t="s">
        <v>389</v>
      </c>
      <c r="D521" s="1"/>
      <c r="E521" s="1"/>
      <c r="F521" s="1" t="s">
        <v>391</v>
      </c>
      <c r="G521" s="1"/>
      <c r="H521" s="1"/>
      <c r="I521" s="1"/>
    </row>
    <row r="522" spans="1:9" x14ac:dyDescent="0.2">
      <c r="A522" s="1"/>
      <c r="B522" s="1"/>
      <c r="C522" s="63"/>
      <c r="D522" s="1"/>
      <c r="E522" s="1"/>
      <c r="F522" s="1"/>
      <c r="G522" s="1"/>
      <c r="H522" s="1"/>
      <c r="I522" s="1"/>
    </row>
    <row r="523" spans="1:9" x14ac:dyDescent="0.2">
      <c r="A523" s="1"/>
      <c r="B523" s="1"/>
      <c r="C523" s="63"/>
      <c r="D523" s="1"/>
      <c r="E523" s="1"/>
      <c r="F523" s="1"/>
      <c r="G523" s="1"/>
      <c r="H523" s="1"/>
      <c r="I523" s="1"/>
    </row>
    <row r="524" spans="1:9" x14ac:dyDescent="0.2">
      <c r="A524" s="1"/>
      <c r="B524" s="1"/>
      <c r="C524" s="63" t="s">
        <v>389</v>
      </c>
      <c r="D524" s="1"/>
      <c r="E524" s="1"/>
      <c r="F524" s="1" t="s">
        <v>392</v>
      </c>
      <c r="G524" s="1"/>
      <c r="H524" s="1"/>
      <c r="I524" s="1"/>
    </row>
    <row r="525" spans="1:9" x14ac:dyDescent="0.2">
      <c r="A525" s="1"/>
      <c r="B525" s="1"/>
      <c r="C525" s="63"/>
      <c r="D525" s="1"/>
      <c r="E525" s="1"/>
      <c r="F525" s="1"/>
      <c r="G525" s="1"/>
      <c r="H525" s="1"/>
      <c r="I525" s="1"/>
    </row>
    <row r="526" spans="1:9" x14ac:dyDescent="0.2">
      <c r="A526" s="1"/>
      <c r="B526" s="1"/>
      <c r="C526" s="63"/>
      <c r="D526" s="1"/>
      <c r="E526" s="1"/>
      <c r="F526" s="1"/>
      <c r="G526" s="1"/>
      <c r="H526" s="1"/>
      <c r="I526" s="1"/>
    </row>
    <row r="527" spans="1:9" x14ac:dyDescent="0.2">
      <c r="A527" s="1"/>
      <c r="B527" s="1"/>
      <c r="C527" s="63" t="s">
        <v>389</v>
      </c>
      <c r="D527" s="1"/>
      <c r="E527" s="1"/>
      <c r="F527" s="1" t="s">
        <v>393</v>
      </c>
      <c r="G527" s="1"/>
      <c r="H527" s="1"/>
      <c r="I527" s="1"/>
    </row>
    <row r="528" spans="1:9" x14ac:dyDescent="0.2">
      <c r="A528" s="1"/>
      <c r="B528" s="1"/>
      <c r="C528" s="63"/>
      <c r="D528" s="1"/>
      <c r="E528" s="1"/>
      <c r="F528" s="1"/>
      <c r="G528" s="1"/>
      <c r="H528" s="1"/>
      <c r="I528" s="1"/>
    </row>
    <row r="529" spans="1:9" x14ac:dyDescent="0.2">
      <c r="A529" s="1"/>
      <c r="B529" s="1"/>
      <c r="C529" s="63"/>
      <c r="D529" s="1"/>
      <c r="E529" s="1"/>
      <c r="F529" s="1"/>
      <c r="G529" s="1"/>
      <c r="H529" s="1"/>
      <c r="I529" s="1"/>
    </row>
    <row r="530" spans="1:9" x14ac:dyDescent="0.2">
      <c r="A530" s="1"/>
      <c r="B530" s="29"/>
      <c r="C530" s="80" t="s">
        <v>389</v>
      </c>
      <c r="D530" s="81"/>
      <c r="E530" s="81"/>
      <c r="F530" s="81" t="s">
        <v>394</v>
      </c>
      <c r="G530" s="1"/>
      <c r="H530" s="1"/>
      <c r="I530" s="1"/>
    </row>
    <row r="531" spans="1:9" x14ac:dyDescent="0.2">
      <c r="A531" s="1"/>
      <c r="B531" s="208"/>
      <c r="C531" s="209"/>
      <c r="D531" s="209"/>
      <c r="E531" s="1"/>
      <c r="F531" s="1"/>
      <c r="G531" s="1"/>
      <c r="H531" s="1"/>
      <c r="I531" s="1"/>
    </row>
    <row r="532" spans="1:9" x14ac:dyDescent="0.2">
      <c r="A532" s="1"/>
      <c r="B532" s="1"/>
      <c r="C532" s="1"/>
      <c r="D532" s="27"/>
      <c r="E532" s="1"/>
      <c r="F532" s="1"/>
      <c r="G532" s="1"/>
      <c r="H532" s="1"/>
      <c r="I532" s="1"/>
    </row>
  </sheetData>
  <mergeCells count="3">
    <mergeCell ref="A14:E14"/>
    <mergeCell ref="B531:D531"/>
    <mergeCell ref="A3:I3"/>
  </mergeCells>
  <phoneticPr fontId="11" type="noConversion"/>
  <pageMargins left="0.78740157480314965" right="0" top="0.39370078740157483" bottom="0.35433070866141736" header="0.19685039370078741" footer="0.15748031496062992"/>
  <pageSetup paperSize="9" scale="99" orientation="portrait" r:id="rId1"/>
  <rowBreaks count="5" manualBreakCount="5">
    <brk id="61" max="8" man="1"/>
    <brk id="119" max="8" man="1"/>
    <brk id="181" max="8" man="1"/>
    <brk id="244" max="8" man="1"/>
    <brk id="30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view="pageBreakPreview" zoomScaleNormal="100" zoomScaleSheetLayoutView="100" workbookViewId="0">
      <selection activeCell="G2" sqref="G2"/>
    </sheetView>
  </sheetViews>
  <sheetFormatPr defaultColWidth="9.140625" defaultRowHeight="12.75" x14ac:dyDescent="0.2"/>
  <cols>
    <col min="1" max="1" width="3.5703125" style="2" customWidth="1"/>
    <col min="2" max="2" width="35.140625" style="2" customWidth="1"/>
    <col min="3" max="3" width="8.5703125" style="2" customWidth="1"/>
    <col min="4" max="4" width="4.7109375" style="2" customWidth="1"/>
    <col min="5" max="5" width="4" style="2" customWidth="1"/>
    <col min="6" max="6" width="6.42578125" style="2" customWidth="1"/>
    <col min="7" max="7" width="11.28515625" style="2" customWidth="1"/>
    <col min="8" max="8" width="11" style="2" customWidth="1"/>
    <col min="9" max="9" width="9.7109375" style="2" customWidth="1"/>
    <col min="10" max="16384" width="9.140625" style="2"/>
  </cols>
  <sheetData>
    <row r="1" spans="1:9" ht="15" customHeight="1" x14ac:dyDescent="0.2">
      <c r="G1" s="2" t="s">
        <v>408</v>
      </c>
    </row>
    <row r="2" spans="1:9" ht="16.5" customHeight="1" x14ac:dyDescent="0.2">
      <c r="G2" s="2" t="s">
        <v>499</v>
      </c>
    </row>
    <row r="3" spans="1:9" ht="18.75" x14ac:dyDescent="0.3">
      <c r="A3" s="210"/>
      <c r="B3" s="210"/>
      <c r="C3" s="210"/>
      <c r="D3" s="210"/>
      <c r="E3" s="210"/>
      <c r="F3" s="210"/>
      <c r="G3" s="210"/>
      <c r="H3" s="210"/>
      <c r="I3" s="210"/>
    </row>
    <row r="4" spans="1:9" ht="16.5" customHeight="1" x14ac:dyDescent="0.3">
      <c r="A4" s="210" t="s">
        <v>431</v>
      </c>
      <c r="B4" s="210"/>
      <c r="C4" s="210"/>
      <c r="D4" s="210"/>
      <c r="E4" s="210"/>
      <c r="F4" s="210"/>
      <c r="G4" s="210"/>
      <c r="H4" s="210"/>
      <c r="I4" s="210"/>
    </row>
    <row r="5" spans="1:9" ht="15.75" x14ac:dyDescent="0.25">
      <c r="A5" s="213"/>
      <c r="B5" s="213"/>
      <c r="C5" s="213"/>
      <c r="D5" s="213"/>
      <c r="E5" s="213"/>
      <c r="F5" s="213"/>
      <c r="G5" s="213"/>
      <c r="H5" s="213"/>
      <c r="I5" s="213"/>
    </row>
    <row r="6" spans="1:9" ht="13.5" thickBot="1" x14ac:dyDescent="0.25">
      <c r="I6" s="122" t="s">
        <v>399</v>
      </c>
    </row>
    <row r="7" spans="1:9" ht="32.25" x14ac:dyDescent="0.2">
      <c r="A7" s="111"/>
      <c r="B7" s="112" t="s">
        <v>398</v>
      </c>
      <c r="C7" s="112" t="s">
        <v>424</v>
      </c>
      <c r="D7" s="112" t="s">
        <v>412</v>
      </c>
      <c r="E7" s="112" t="s">
        <v>397</v>
      </c>
      <c r="F7" s="112" t="s">
        <v>413</v>
      </c>
      <c r="G7" s="112" t="s">
        <v>409</v>
      </c>
      <c r="H7" s="112" t="s">
        <v>411</v>
      </c>
      <c r="I7" s="113" t="s">
        <v>410</v>
      </c>
    </row>
    <row r="8" spans="1:9" x14ac:dyDescent="0.2">
      <c r="A8" s="114">
        <v>1</v>
      </c>
      <c r="B8" s="105">
        <v>2</v>
      </c>
      <c r="C8" s="105">
        <v>3</v>
      </c>
      <c r="D8" s="105">
        <v>4</v>
      </c>
      <c r="E8" s="105">
        <v>5</v>
      </c>
      <c r="F8" s="105">
        <v>6</v>
      </c>
      <c r="G8" s="105">
        <v>7</v>
      </c>
      <c r="H8" s="105">
        <v>8</v>
      </c>
      <c r="I8" s="115">
        <v>9</v>
      </c>
    </row>
    <row r="9" spans="1:9" ht="21" customHeight="1" x14ac:dyDescent="0.2">
      <c r="A9" s="117">
        <v>1</v>
      </c>
      <c r="B9" s="3" t="s">
        <v>414</v>
      </c>
      <c r="C9" s="3">
        <v>1120037</v>
      </c>
      <c r="D9" s="3" t="s">
        <v>2</v>
      </c>
      <c r="E9" s="46">
        <v>5</v>
      </c>
      <c r="F9" s="12">
        <v>465</v>
      </c>
      <c r="G9" s="12">
        <v>2325</v>
      </c>
      <c r="H9" s="12">
        <v>1162.5</v>
      </c>
      <c r="I9" s="116">
        <f>G9-H9</f>
        <v>1162.5</v>
      </c>
    </row>
    <row r="10" spans="1:9" ht="29.25" customHeight="1" x14ac:dyDescent="0.2">
      <c r="A10" s="117">
        <v>2</v>
      </c>
      <c r="B10" s="3" t="s">
        <v>415</v>
      </c>
      <c r="C10" s="3">
        <v>1120013</v>
      </c>
      <c r="D10" s="3" t="s">
        <v>2</v>
      </c>
      <c r="E10" s="46">
        <v>1</v>
      </c>
      <c r="F10" s="12">
        <v>880</v>
      </c>
      <c r="G10" s="12">
        <v>880</v>
      </c>
      <c r="H10" s="12">
        <v>440</v>
      </c>
      <c r="I10" s="116">
        <f t="shared" ref="I10:I22" si="0">G10-H10</f>
        <v>440</v>
      </c>
    </row>
    <row r="11" spans="1:9" ht="27.75" customHeight="1" x14ac:dyDescent="0.2">
      <c r="A11" s="117">
        <v>3</v>
      </c>
      <c r="B11" s="3" t="s">
        <v>423</v>
      </c>
      <c r="C11" s="3">
        <v>1120017</v>
      </c>
      <c r="D11" s="3" t="s">
        <v>2</v>
      </c>
      <c r="E11" s="46">
        <v>1</v>
      </c>
      <c r="F11" s="12">
        <v>1645.88</v>
      </c>
      <c r="G11" s="12">
        <v>1645.88</v>
      </c>
      <c r="H11" s="12">
        <v>822.94</v>
      </c>
      <c r="I11" s="116">
        <f t="shared" si="0"/>
        <v>822.94</v>
      </c>
    </row>
    <row r="12" spans="1:9" ht="25.5" x14ac:dyDescent="0.2">
      <c r="A12" s="117">
        <v>4</v>
      </c>
      <c r="B12" s="3" t="s">
        <v>416</v>
      </c>
      <c r="C12" s="3">
        <v>1120029</v>
      </c>
      <c r="D12" s="3" t="s">
        <v>2</v>
      </c>
      <c r="E12" s="46">
        <v>1</v>
      </c>
      <c r="F12" s="12">
        <v>100</v>
      </c>
      <c r="G12" s="12">
        <v>100</v>
      </c>
      <c r="H12" s="12">
        <v>50</v>
      </c>
      <c r="I12" s="116">
        <f t="shared" si="0"/>
        <v>50</v>
      </c>
    </row>
    <row r="13" spans="1:9" x14ac:dyDescent="0.2">
      <c r="A13" s="117">
        <v>5</v>
      </c>
      <c r="B13" s="3" t="s">
        <v>417</v>
      </c>
      <c r="C13" s="3">
        <v>1120030</v>
      </c>
      <c r="D13" s="3" t="s">
        <v>2</v>
      </c>
      <c r="E13" s="46">
        <v>3</v>
      </c>
      <c r="F13" s="12">
        <v>680</v>
      </c>
      <c r="G13" s="12">
        <v>2040</v>
      </c>
      <c r="H13" s="12">
        <v>1020</v>
      </c>
      <c r="I13" s="116">
        <f t="shared" si="0"/>
        <v>1020</v>
      </c>
    </row>
    <row r="14" spans="1:9" x14ac:dyDescent="0.2">
      <c r="A14" s="117">
        <v>6</v>
      </c>
      <c r="B14" s="3" t="s">
        <v>418</v>
      </c>
      <c r="C14" s="3">
        <v>1120036</v>
      </c>
      <c r="D14" s="3" t="s">
        <v>2</v>
      </c>
      <c r="E14" s="46">
        <v>1</v>
      </c>
      <c r="F14" s="12">
        <v>900</v>
      </c>
      <c r="G14" s="12">
        <v>900</v>
      </c>
      <c r="H14" s="12">
        <v>450</v>
      </c>
      <c r="I14" s="116">
        <f t="shared" si="0"/>
        <v>450</v>
      </c>
    </row>
    <row r="15" spans="1:9" x14ac:dyDescent="0.2">
      <c r="A15" s="117">
        <v>7</v>
      </c>
      <c r="B15" s="3" t="s">
        <v>419</v>
      </c>
      <c r="C15" s="3">
        <v>1120049</v>
      </c>
      <c r="D15" s="3" t="s">
        <v>2</v>
      </c>
      <c r="E15" s="46">
        <v>1</v>
      </c>
      <c r="F15" s="12">
        <v>120</v>
      </c>
      <c r="G15" s="12">
        <v>120</v>
      </c>
      <c r="H15" s="12">
        <v>60</v>
      </c>
      <c r="I15" s="116">
        <f t="shared" si="0"/>
        <v>60</v>
      </c>
    </row>
    <row r="16" spans="1:9" ht="12.75" customHeight="1" x14ac:dyDescent="0.2">
      <c r="A16" s="117">
        <v>8</v>
      </c>
      <c r="B16" s="3" t="s">
        <v>420</v>
      </c>
      <c r="C16" s="3">
        <v>1120026</v>
      </c>
      <c r="D16" s="3" t="s">
        <v>2</v>
      </c>
      <c r="E16" s="46">
        <v>1</v>
      </c>
      <c r="F16" s="12">
        <v>1700</v>
      </c>
      <c r="G16" s="12">
        <v>1700</v>
      </c>
      <c r="H16" s="12">
        <v>850</v>
      </c>
      <c r="I16" s="116">
        <f t="shared" si="0"/>
        <v>850</v>
      </c>
    </row>
    <row r="17" spans="1:9" ht="27.75" customHeight="1" x14ac:dyDescent="0.2">
      <c r="A17" s="117">
        <v>9</v>
      </c>
      <c r="B17" s="3" t="s">
        <v>425</v>
      </c>
      <c r="C17" s="3">
        <v>1120051</v>
      </c>
      <c r="D17" s="3" t="s">
        <v>2</v>
      </c>
      <c r="E17" s="46">
        <v>5</v>
      </c>
      <c r="F17" s="12">
        <v>38</v>
      </c>
      <c r="G17" s="12">
        <v>190</v>
      </c>
      <c r="H17" s="12">
        <v>95</v>
      </c>
      <c r="I17" s="116">
        <f t="shared" si="0"/>
        <v>95</v>
      </c>
    </row>
    <row r="18" spans="1:9" ht="27" customHeight="1" x14ac:dyDescent="0.2">
      <c r="A18" s="117">
        <v>10</v>
      </c>
      <c r="B18" s="3" t="s">
        <v>426</v>
      </c>
      <c r="C18" s="3">
        <v>1120052</v>
      </c>
      <c r="D18" s="3" t="s">
        <v>2</v>
      </c>
      <c r="E18" s="46">
        <v>3</v>
      </c>
      <c r="F18" s="12">
        <v>93</v>
      </c>
      <c r="G18" s="12">
        <v>279</v>
      </c>
      <c r="H18" s="12">
        <v>139.5</v>
      </c>
      <c r="I18" s="116">
        <f t="shared" si="0"/>
        <v>139.5</v>
      </c>
    </row>
    <row r="19" spans="1:9" ht="27" customHeight="1" x14ac:dyDescent="0.2">
      <c r="A19" s="117">
        <v>11</v>
      </c>
      <c r="B19" s="3" t="s">
        <v>421</v>
      </c>
      <c r="C19" s="3">
        <v>1120053</v>
      </c>
      <c r="D19" s="3" t="s">
        <v>2</v>
      </c>
      <c r="E19" s="46">
        <v>30</v>
      </c>
      <c r="F19" s="12">
        <v>35.270000000000003</v>
      </c>
      <c r="G19" s="12">
        <v>1058</v>
      </c>
      <c r="H19" s="12">
        <v>529</v>
      </c>
      <c r="I19" s="116">
        <f t="shared" si="0"/>
        <v>529</v>
      </c>
    </row>
    <row r="20" spans="1:9" ht="25.5" x14ac:dyDescent="0.2">
      <c r="A20" s="117">
        <v>12</v>
      </c>
      <c r="B20" s="3" t="s">
        <v>427</v>
      </c>
      <c r="C20" s="3">
        <v>1120054</v>
      </c>
      <c r="D20" s="3" t="s">
        <v>2</v>
      </c>
      <c r="E20" s="46">
        <v>2</v>
      </c>
      <c r="F20" s="12">
        <v>98</v>
      </c>
      <c r="G20" s="12">
        <v>196</v>
      </c>
      <c r="H20" s="12">
        <v>98</v>
      </c>
      <c r="I20" s="116">
        <f t="shared" si="0"/>
        <v>98</v>
      </c>
    </row>
    <row r="21" spans="1:9" ht="29.25" customHeight="1" x14ac:dyDescent="0.2">
      <c r="A21" s="117">
        <v>13</v>
      </c>
      <c r="B21" s="3" t="s">
        <v>422</v>
      </c>
      <c r="C21" s="3">
        <v>1120055</v>
      </c>
      <c r="D21" s="3" t="s">
        <v>2</v>
      </c>
      <c r="E21" s="46">
        <v>1</v>
      </c>
      <c r="F21" s="12">
        <v>863</v>
      </c>
      <c r="G21" s="12">
        <v>863</v>
      </c>
      <c r="H21" s="12">
        <v>431.5</v>
      </c>
      <c r="I21" s="116">
        <f t="shared" si="0"/>
        <v>431.5</v>
      </c>
    </row>
    <row r="22" spans="1:9" ht="29.25" customHeight="1" thickBot="1" x14ac:dyDescent="0.25">
      <c r="A22" s="118">
        <v>14</v>
      </c>
      <c r="B22" s="119" t="s">
        <v>428</v>
      </c>
      <c r="C22" s="119">
        <v>1120056</v>
      </c>
      <c r="D22" s="119" t="s">
        <v>2</v>
      </c>
      <c r="E22" s="120">
        <v>1</v>
      </c>
      <c r="F22" s="121">
        <v>89</v>
      </c>
      <c r="G22" s="121">
        <v>89</v>
      </c>
      <c r="H22" s="121">
        <v>44.5</v>
      </c>
      <c r="I22" s="116">
        <f t="shared" si="0"/>
        <v>44.5</v>
      </c>
    </row>
    <row r="23" spans="1:9" ht="33.75" customHeight="1" thickBot="1" x14ac:dyDescent="0.25">
      <c r="A23" s="132"/>
      <c r="B23" s="133" t="s">
        <v>440</v>
      </c>
      <c r="C23" s="133" t="s">
        <v>429</v>
      </c>
      <c r="D23" s="133" t="s">
        <v>429</v>
      </c>
      <c r="E23" s="134">
        <f>SUM(E9:E22)</f>
        <v>56</v>
      </c>
      <c r="F23" s="135" t="s">
        <v>429</v>
      </c>
      <c r="G23" s="135">
        <f>SUM(G9:G22)</f>
        <v>12385.880000000001</v>
      </c>
      <c r="H23" s="135">
        <f>SUM(H9:H22)</f>
        <v>6192.9400000000005</v>
      </c>
      <c r="I23" s="136">
        <f>SUM(I9:I22)</f>
        <v>6192.9400000000005</v>
      </c>
    </row>
    <row r="24" spans="1:9" x14ac:dyDescent="0.2">
      <c r="A24" s="106"/>
      <c r="B24" s="107"/>
      <c r="C24" s="108"/>
      <c r="D24" s="108"/>
      <c r="E24" s="109"/>
      <c r="F24" s="109"/>
      <c r="G24" s="110"/>
      <c r="H24" s="110"/>
      <c r="I24" s="110"/>
    </row>
    <row r="25" spans="1:9" x14ac:dyDescent="0.2">
      <c r="A25" s="29"/>
      <c r="B25" s="29"/>
      <c r="C25" s="27"/>
      <c r="D25" s="1"/>
      <c r="E25" s="1"/>
      <c r="F25" s="1"/>
      <c r="G25" s="1"/>
      <c r="H25" s="27"/>
      <c r="I25" s="1"/>
    </row>
    <row r="26" spans="1:9" x14ac:dyDescent="0.2">
      <c r="A26" s="29"/>
      <c r="B26" s="29" t="s">
        <v>382</v>
      </c>
      <c r="C26" s="27"/>
      <c r="D26" s="1"/>
      <c r="E26" s="1" t="s">
        <v>381</v>
      </c>
      <c r="F26" s="1"/>
      <c r="G26" s="1"/>
      <c r="H26" s="1"/>
      <c r="I26" s="1"/>
    </row>
    <row r="27" spans="1:9" x14ac:dyDescent="0.2">
      <c r="A27" s="29"/>
      <c r="B27" s="1"/>
      <c r="C27" s="27"/>
      <c r="D27" s="1"/>
      <c r="E27" s="1"/>
      <c r="F27" s="1"/>
      <c r="G27" s="1"/>
      <c r="H27" s="1"/>
      <c r="I27" s="1"/>
    </row>
    <row r="28" spans="1:9" x14ac:dyDescent="0.2">
      <c r="A28" s="29"/>
      <c r="B28" s="1"/>
      <c r="C28" s="27"/>
      <c r="D28" s="1"/>
      <c r="E28" s="1"/>
      <c r="F28" s="1"/>
      <c r="G28" s="1"/>
      <c r="H28" s="1"/>
      <c r="I28" s="1"/>
    </row>
    <row r="29" spans="1:9" x14ac:dyDescent="0.2">
      <c r="A29" s="29"/>
      <c r="B29" s="1" t="s">
        <v>384</v>
      </c>
      <c r="C29" s="1"/>
      <c r="D29" s="1"/>
      <c r="E29" s="1" t="s">
        <v>385</v>
      </c>
      <c r="F29" s="1"/>
      <c r="G29" s="1"/>
      <c r="H29" s="1"/>
      <c r="I29" s="1"/>
    </row>
    <row r="30" spans="1:9" x14ac:dyDescent="0.2">
      <c r="A30" s="1"/>
      <c r="B30" s="1"/>
      <c r="C30" s="1"/>
      <c r="D30" s="1"/>
      <c r="E30" s="65"/>
      <c r="F30" s="65"/>
      <c r="G30" s="1"/>
      <c r="H30" s="1"/>
      <c r="I30" s="1"/>
    </row>
    <row r="31" spans="1:9" x14ac:dyDescent="0.2">
      <c r="A31" s="1"/>
      <c r="B31" s="1" t="s">
        <v>386</v>
      </c>
      <c r="C31" s="1"/>
      <c r="D31" s="1"/>
      <c r="E31" s="1" t="s">
        <v>387</v>
      </c>
      <c r="F31" s="1"/>
      <c r="G31" s="1"/>
      <c r="H31" s="1"/>
      <c r="I31" s="1"/>
    </row>
    <row r="32" spans="1:9" x14ac:dyDescent="0.2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">
      <c r="A33" s="1"/>
      <c r="B33" s="1" t="s">
        <v>388</v>
      </c>
      <c r="C33" s="1"/>
      <c r="D33" s="1"/>
      <c r="E33" s="1" t="s">
        <v>390</v>
      </c>
      <c r="F33" s="1"/>
      <c r="G33" s="1"/>
      <c r="H33" s="1"/>
      <c r="I33" s="1"/>
    </row>
    <row r="34" spans="1:9" x14ac:dyDescent="0.2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">
      <c r="A35" s="1"/>
      <c r="B35" s="1"/>
      <c r="C35" s="1"/>
      <c r="D35" s="1"/>
      <c r="E35" s="1" t="s">
        <v>391</v>
      </c>
      <c r="F35" s="1"/>
      <c r="G35" s="1"/>
      <c r="H35" s="1"/>
      <c r="I35" s="1"/>
    </row>
    <row r="36" spans="1:9" x14ac:dyDescent="0.2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">
      <c r="A37" s="1"/>
      <c r="B37" s="1"/>
      <c r="C37" s="1"/>
      <c r="D37" s="1"/>
      <c r="E37" s="1" t="s">
        <v>392</v>
      </c>
      <c r="F37" s="1"/>
      <c r="G37" s="1"/>
      <c r="H37" s="1"/>
      <c r="I37" s="1"/>
    </row>
    <row r="38" spans="1:9" x14ac:dyDescent="0.2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">
      <c r="A39" s="1"/>
      <c r="B39" s="1"/>
      <c r="C39" s="1"/>
      <c r="D39" s="1"/>
      <c r="E39" s="1" t="s">
        <v>393</v>
      </c>
      <c r="F39" s="1"/>
      <c r="G39" s="1"/>
      <c r="H39" s="1"/>
      <c r="I39" s="1"/>
    </row>
    <row r="40" spans="1:9" x14ac:dyDescent="0.2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">
      <c r="A41" s="1"/>
      <c r="B41" s="29"/>
      <c r="C41" s="81"/>
      <c r="D41" s="81"/>
      <c r="E41" s="81" t="s">
        <v>394</v>
      </c>
      <c r="F41" s="81"/>
      <c r="G41" s="1"/>
      <c r="H41" s="1"/>
      <c r="I41" s="1"/>
    </row>
    <row r="42" spans="1:9" x14ac:dyDescent="0.2">
      <c r="A42" s="1"/>
      <c r="B42" s="211"/>
      <c r="C42" s="212"/>
      <c r="D42" s="1"/>
      <c r="E42" s="1"/>
      <c r="F42" s="1"/>
      <c r="G42" s="1"/>
      <c r="H42" s="1"/>
      <c r="I42" s="1"/>
    </row>
  </sheetData>
  <mergeCells count="4">
    <mergeCell ref="A3:I3"/>
    <mergeCell ref="B42:C42"/>
    <mergeCell ref="A4:I4"/>
    <mergeCell ref="A5:I5"/>
  </mergeCells>
  <phoneticPr fontId="11" type="noConversion"/>
  <pageMargins left="0.78740157480314965" right="0" top="0.39370078740157483" bottom="0.35433070866141736" header="0.19685039370078741" footer="0.1574803149606299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view="pageBreakPreview" zoomScaleNormal="100" zoomScaleSheetLayoutView="100" workbookViewId="0">
      <selection activeCell="D2" sqref="D2"/>
    </sheetView>
  </sheetViews>
  <sheetFormatPr defaultColWidth="9.140625" defaultRowHeight="12.75" x14ac:dyDescent="0.2"/>
  <cols>
    <col min="1" max="1" width="2.7109375" style="2" customWidth="1"/>
    <col min="2" max="2" width="60" style="2" customWidth="1"/>
    <col min="3" max="3" width="4.42578125" style="2" customWidth="1"/>
    <col min="4" max="4" width="7.28515625" style="2" customWidth="1"/>
    <col min="5" max="5" width="8.28515625" style="2" customWidth="1"/>
    <col min="6" max="6" width="11.42578125" style="2" customWidth="1"/>
    <col min="7" max="16384" width="9.140625" style="2"/>
  </cols>
  <sheetData>
    <row r="1" spans="1:6" ht="15" customHeight="1" x14ac:dyDescent="0.2">
      <c r="D1" s="155" t="s">
        <v>430</v>
      </c>
      <c r="E1" s="155"/>
      <c r="F1" s="155"/>
    </row>
    <row r="2" spans="1:6" ht="16.5" customHeight="1" x14ac:dyDescent="0.2">
      <c r="D2" s="155" t="s">
        <v>499</v>
      </c>
      <c r="E2" s="155"/>
      <c r="F2" s="155"/>
    </row>
    <row r="3" spans="1:6" ht="16.5" customHeight="1" x14ac:dyDescent="0.2"/>
    <row r="4" spans="1:6" ht="16.5" customHeight="1" x14ac:dyDescent="0.3">
      <c r="A4" s="210" t="s">
        <v>433</v>
      </c>
      <c r="B4" s="210"/>
      <c r="C4" s="210"/>
      <c r="D4" s="210"/>
      <c r="E4" s="210"/>
      <c r="F4" s="210"/>
    </row>
    <row r="5" spans="1:6" ht="15.75" x14ac:dyDescent="0.25">
      <c r="A5" s="213"/>
      <c r="B5" s="213"/>
      <c r="C5" s="213"/>
      <c r="D5" s="213"/>
      <c r="E5" s="213"/>
      <c r="F5" s="213"/>
    </row>
    <row r="6" spans="1:6" ht="13.5" thickBot="1" x14ac:dyDescent="0.25">
      <c r="F6" s="122"/>
    </row>
    <row r="7" spans="1:6" ht="21.75" x14ac:dyDescent="0.2">
      <c r="A7" s="111"/>
      <c r="B7" s="112" t="s">
        <v>398</v>
      </c>
      <c r="C7" s="112" t="s">
        <v>412</v>
      </c>
      <c r="D7" s="112" t="s">
        <v>397</v>
      </c>
      <c r="E7" s="112" t="s">
        <v>434</v>
      </c>
      <c r="F7" s="113" t="s">
        <v>469</v>
      </c>
    </row>
    <row r="8" spans="1:6" x14ac:dyDescent="0.2">
      <c r="A8" s="114">
        <v>1</v>
      </c>
      <c r="B8" s="105">
        <v>2</v>
      </c>
      <c r="C8" s="105">
        <v>3</v>
      </c>
      <c r="D8" s="105">
        <v>4</v>
      </c>
      <c r="E8" s="105">
        <v>5</v>
      </c>
      <c r="F8" s="115">
        <v>6</v>
      </c>
    </row>
    <row r="9" spans="1:6" ht="31.5" customHeight="1" x14ac:dyDescent="0.2">
      <c r="A9" s="117">
        <v>1</v>
      </c>
      <c r="B9" s="151" t="s">
        <v>435</v>
      </c>
      <c r="C9" s="3" t="s">
        <v>2</v>
      </c>
      <c r="D9" s="123">
        <v>1</v>
      </c>
      <c r="E9" s="12">
        <v>15700</v>
      </c>
      <c r="F9" s="116">
        <f>D9*E9</f>
        <v>15700</v>
      </c>
    </row>
    <row r="10" spans="1:6" ht="58.5" customHeight="1" x14ac:dyDescent="0.2">
      <c r="A10" s="117">
        <v>2</v>
      </c>
      <c r="B10" s="152" t="s">
        <v>436</v>
      </c>
      <c r="C10" s="3" t="s">
        <v>2</v>
      </c>
      <c r="D10" s="123">
        <v>1</v>
      </c>
      <c r="E10" s="12">
        <v>11340</v>
      </c>
      <c r="F10" s="116">
        <f>D10*E10</f>
        <v>11340</v>
      </c>
    </row>
    <row r="11" spans="1:6" ht="33" customHeight="1" x14ac:dyDescent="0.2">
      <c r="A11" s="117">
        <v>3</v>
      </c>
      <c r="B11" s="153" t="s">
        <v>437</v>
      </c>
      <c r="C11" s="3" t="s">
        <v>2</v>
      </c>
      <c r="D11" s="123">
        <v>1</v>
      </c>
      <c r="E11" s="12">
        <v>49900</v>
      </c>
      <c r="F11" s="116">
        <f>D11*E11</f>
        <v>49900</v>
      </c>
    </row>
    <row r="12" spans="1:6" ht="13.5" thickBot="1" x14ac:dyDescent="0.25">
      <c r="A12" s="117"/>
      <c r="B12" s="3"/>
      <c r="C12" s="3"/>
      <c r="D12" s="123"/>
      <c r="E12" s="12"/>
      <c r="F12" s="116"/>
    </row>
    <row r="13" spans="1:6" ht="23.25" customHeight="1" thickBot="1" x14ac:dyDescent="0.25">
      <c r="A13" s="132"/>
      <c r="B13" s="133" t="s">
        <v>439</v>
      </c>
      <c r="C13" s="133" t="s">
        <v>429</v>
      </c>
      <c r="D13" s="134">
        <f>SUM(D9:D12)</f>
        <v>3</v>
      </c>
      <c r="E13" s="135">
        <f>SUM(E9:E12)</f>
        <v>76940</v>
      </c>
      <c r="F13" s="136">
        <f>SUM(F9:F12)</f>
        <v>76940</v>
      </c>
    </row>
    <row r="14" spans="1:6" x14ac:dyDescent="0.2">
      <c r="A14" s="106"/>
      <c r="B14" s="107"/>
      <c r="C14" s="108"/>
      <c r="D14" s="110"/>
      <c r="E14" s="110"/>
      <c r="F14" s="110"/>
    </row>
    <row r="15" spans="1:6" x14ac:dyDescent="0.2">
      <c r="A15" s="29"/>
      <c r="B15" s="29"/>
      <c r="C15" s="1"/>
      <c r="D15" s="1"/>
      <c r="E15" s="27"/>
      <c r="F15" s="1"/>
    </row>
    <row r="16" spans="1:6" x14ac:dyDescent="0.2">
      <c r="A16" s="29"/>
      <c r="B16" s="1" t="s">
        <v>382</v>
      </c>
      <c r="C16" s="1" t="s">
        <v>381</v>
      </c>
      <c r="D16" s="1"/>
      <c r="E16" s="1"/>
      <c r="F16" s="1"/>
    </row>
    <row r="17" spans="1:6" x14ac:dyDescent="0.2">
      <c r="A17" s="29"/>
      <c r="B17" s="1"/>
      <c r="C17" s="1"/>
      <c r="D17" s="1"/>
      <c r="E17" s="1"/>
      <c r="F17" s="1"/>
    </row>
    <row r="18" spans="1:6" x14ac:dyDescent="0.2">
      <c r="A18" s="29"/>
      <c r="B18" s="1"/>
      <c r="C18" s="1"/>
      <c r="D18" s="1"/>
      <c r="E18" s="1"/>
      <c r="F18" s="1"/>
    </row>
    <row r="19" spans="1:6" x14ac:dyDescent="0.2">
      <c r="A19" s="29"/>
      <c r="B19" s="1" t="s">
        <v>384</v>
      </c>
      <c r="C19" s="1" t="s">
        <v>385</v>
      </c>
      <c r="D19" s="1"/>
      <c r="E19" s="1"/>
      <c r="F19" s="1"/>
    </row>
    <row r="20" spans="1:6" x14ac:dyDescent="0.2">
      <c r="A20" s="1"/>
      <c r="B20" s="1"/>
      <c r="C20" s="65"/>
      <c r="D20" s="65"/>
      <c r="E20" s="1"/>
      <c r="F20" s="1"/>
    </row>
    <row r="21" spans="1:6" x14ac:dyDescent="0.2">
      <c r="A21" s="1"/>
      <c r="B21" s="1" t="s">
        <v>386</v>
      </c>
      <c r="C21" s="1" t="s">
        <v>387</v>
      </c>
      <c r="D21" s="1"/>
      <c r="E21" s="1"/>
      <c r="F21" s="1"/>
    </row>
    <row r="22" spans="1:6" x14ac:dyDescent="0.2">
      <c r="A22" s="1"/>
      <c r="B22" s="1"/>
      <c r="C22" s="1"/>
      <c r="D22" s="1"/>
      <c r="E22" s="1"/>
      <c r="F22" s="1"/>
    </row>
    <row r="23" spans="1:6" x14ac:dyDescent="0.2">
      <c r="A23" s="1"/>
      <c r="B23" s="1" t="s">
        <v>388</v>
      </c>
      <c r="C23" s="1" t="s">
        <v>390</v>
      </c>
      <c r="D23" s="1"/>
      <c r="E23" s="1"/>
      <c r="F23" s="1"/>
    </row>
    <row r="24" spans="1:6" x14ac:dyDescent="0.2">
      <c r="A24" s="1"/>
      <c r="B24" s="1"/>
      <c r="C24" s="1"/>
      <c r="D24" s="1"/>
      <c r="E24" s="1"/>
      <c r="F24" s="1"/>
    </row>
    <row r="25" spans="1:6" x14ac:dyDescent="0.2">
      <c r="A25" s="1"/>
      <c r="B25" s="1"/>
      <c r="C25" s="1" t="s">
        <v>391</v>
      </c>
      <c r="D25" s="1"/>
      <c r="E25" s="1"/>
      <c r="F25" s="1"/>
    </row>
    <row r="26" spans="1:6" x14ac:dyDescent="0.2">
      <c r="A26" s="1"/>
      <c r="B26" s="1"/>
      <c r="C26" s="1"/>
      <c r="D26" s="1"/>
      <c r="E26" s="1"/>
      <c r="F26" s="1"/>
    </row>
    <row r="27" spans="1:6" x14ac:dyDescent="0.2">
      <c r="A27" s="1"/>
      <c r="B27" s="1"/>
      <c r="C27" s="1" t="s">
        <v>392</v>
      </c>
      <c r="D27" s="1"/>
      <c r="E27" s="1"/>
      <c r="F27" s="1"/>
    </row>
    <row r="28" spans="1:6" x14ac:dyDescent="0.2">
      <c r="A28" s="1"/>
      <c r="B28" s="1"/>
      <c r="C28" s="1"/>
      <c r="D28" s="1"/>
      <c r="E28" s="1"/>
      <c r="F28" s="1"/>
    </row>
    <row r="29" spans="1:6" x14ac:dyDescent="0.2">
      <c r="A29" s="1"/>
      <c r="B29" s="1"/>
      <c r="C29" s="1" t="s">
        <v>393</v>
      </c>
      <c r="D29" s="1"/>
      <c r="E29" s="1"/>
      <c r="F29" s="1"/>
    </row>
    <row r="30" spans="1:6" x14ac:dyDescent="0.2">
      <c r="A30" s="1"/>
      <c r="B30" s="1"/>
      <c r="C30" s="1"/>
      <c r="D30" s="1"/>
      <c r="E30" s="1"/>
      <c r="F30" s="1"/>
    </row>
    <row r="31" spans="1:6" x14ac:dyDescent="0.2">
      <c r="A31" s="1"/>
      <c r="B31" s="29"/>
      <c r="C31" s="81" t="s">
        <v>394</v>
      </c>
      <c r="D31" s="81"/>
      <c r="E31" s="1"/>
      <c r="F31" s="1"/>
    </row>
    <row r="32" spans="1:6" x14ac:dyDescent="0.2">
      <c r="A32" s="1"/>
      <c r="B32" s="66"/>
      <c r="C32" s="1"/>
      <c r="D32" s="1"/>
      <c r="E32" s="1"/>
      <c r="F32" s="1"/>
    </row>
    <row r="33" spans="1:6" x14ac:dyDescent="0.2">
      <c r="A33" s="1"/>
      <c r="B33" s="1"/>
      <c r="C33" s="1"/>
      <c r="D33" s="1"/>
      <c r="E33" s="1"/>
      <c r="F33" s="1"/>
    </row>
  </sheetData>
  <mergeCells count="2">
    <mergeCell ref="A5:F5"/>
    <mergeCell ref="A4:F4"/>
  </mergeCells>
  <phoneticPr fontId="11" type="noConversion"/>
  <pageMargins left="0.78740157480314965" right="0" top="0.39370078740157483" bottom="0.35433070866141736" header="0.19685039370078741" footer="0.1574803149606299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view="pageBreakPreview" zoomScaleNormal="100" zoomScaleSheetLayoutView="100" workbookViewId="0">
      <selection activeCell="D2" sqref="D2"/>
    </sheetView>
  </sheetViews>
  <sheetFormatPr defaultColWidth="9.140625" defaultRowHeight="12.75" x14ac:dyDescent="0.2"/>
  <cols>
    <col min="1" max="1" width="2.7109375" style="2" customWidth="1"/>
    <col min="2" max="2" width="60" style="2" customWidth="1"/>
    <col min="3" max="3" width="4.42578125" style="2" customWidth="1"/>
    <col min="4" max="4" width="7.28515625" style="2" customWidth="1"/>
    <col min="5" max="5" width="9" style="2" customWidth="1"/>
    <col min="6" max="6" width="11.5703125" style="2" customWidth="1"/>
    <col min="7" max="16384" width="9.140625" style="2"/>
  </cols>
  <sheetData>
    <row r="1" spans="1:6" ht="15" customHeight="1" x14ac:dyDescent="0.2">
      <c r="D1" s="155" t="s">
        <v>447</v>
      </c>
      <c r="E1" s="155"/>
      <c r="F1" s="155"/>
    </row>
    <row r="2" spans="1:6" ht="16.5" customHeight="1" x14ac:dyDescent="0.2">
      <c r="D2" s="155" t="s">
        <v>499</v>
      </c>
      <c r="E2" s="155"/>
      <c r="F2" s="155"/>
    </row>
    <row r="3" spans="1:6" ht="16.5" customHeight="1" x14ac:dyDescent="0.2"/>
    <row r="4" spans="1:6" ht="16.5" customHeight="1" x14ac:dyDescent="0.3">
      <c r="A4" s="210" t="s">
        <v>438</v>
      </c>
      <c r="B4" s="210"/>
      <c r="C4" s="210"/>
      <c r="D4" s="210"/>
      <c r="E4" s="210"/>
      <c r="F4" s="210"/>
    </row>
    <row r="5" spans="1:6" ht="15.75" x14ac:dyDescent="0.25">
      <c r="A5" s="213"/>
      <c r="B5" s="213"/>
      <c r="C5" s="213"/>
      <c r="D5" s="213"/>
      <c r="E5" s="213"/>
      <c r="F5" s="213"/>
    </row>
    <row r="6" spans="1:6" ht="13.5" thickBot="1" x14ac:dyDescent="0.25">
      <c r="F6" s="122"/>
    </row>
    <row r="7" spans="1:6" ht="21.75" x14ac:dyDescent="0.2">
      <c r="A7" s="111"/>
      <c r="B7" s="112" t="s">
        <v>398</v>
      </c>
      <c r="C7" s="112" t="s">
        <v>412</v>
      </c>
      <c r="D7" s="112" t="s">
        <v>397</v>
      </c>
      <c r="E7" s="112" t="s">
        <v>434</v>
      </c>
      <c r="F7" s="113" t="s">
        <v>469</v>
      </c>
    </row>
    <row r="8" spans="1:6" x14ac:dyDescent="0.2">
      <c r="A8" s="114">
        <v>1</v>
      </c>
      <c r="B8" s="105">
        <v>2</v>
      </c>
      <c r="C8" s="105">
        <v>3</v>
      </c>
      <c r="D8" s="105">
        <v>4</v>
      </c>
      <c r="E8" s="105">
        <v>5</v>
      </c>
      <c r="F8" s="115">
        <v>6</v>
      </c>
    </row>
    <row r="9" spans="1:6" ht="21" customHeight="1" x14ac:dyDescent="0.2">
      <c r="A9" s="117">
        <v>1</v>
      </c>
      <c r="B9" s="125" t="s">
        <v>442</v>
      </c>
      <c r="C9" s="3" t="s">
        <v>266</v>
      </c>
      <c r="D9" s="123">
        <v>170</v>
      </c>
      <c r="E9" s="12">
        <v>32.5</v>
      </c>
      <c r="F9" s="116">
        <f>D9*E9</f>
        <v>5525</v>
      </c>
    </row>
    <row r="10" spans="1:6" ht="21" customHeight="1" thickBot="1" x14ac:dyDescent="0.25">
      <c r="A10" s="117">
        <v>2</v>
      </c>
      <c r="B10" s="119" t="s">
        <v>443</v>
      </c>
      <c r="C10" s="3" t="s">
        <v>2</v>
      </c>
      <c r="D10" s="123">
        <v>10</v>
      </c>
      <c r="E10" s="12">
        <v>157.86000000000001</v>
      </c>
      <c r="F10" s="116">
        <f>D10*E10</f>
        <v>1578.6000000000001</v>
      </c>
    </row>
    <row r="11" spans="1:6" ht="23.25" customHeight="1" thickBot="1" x14ac:dyDescent="0.25">
      <c r="A11" s="126"/>
      <c r="B11" s="127" t="s">
        <v>444</v>
      </c>
      <c r="C11" s="127" t="s">
        <v>429</v>
      </c>
      <c r="D11" s="128" t="s">
        <v>429</v>
      </c>
      <c r="E11" s="129" t="s">
        <v>429</v>
      </c>
      <c r="F11" s="130">
        <f>SUM(F9:F10)</f>
        <v>7103.6</v>
      </c>
    </row>
    <row r="12" spans="1:6" ht="30" customHeight="1" thickBot="1" x14ac:dyDescent="0.25">
      <c r="A12" s="117">
        <v>1</v>
      </c>
      <c r="B12" s="119" t="s">
        <v>448</v>
      </c>
      <c r="C12" s="3" t="s">
        <v>445</v>
      </c>
      <c r="D12" s="12">
        <v>10.53</v>
      </c>
      <c r="E12" s="12">
        <v>14.856999999999999</v>
      </c>
      <c r="F12" s="116">
        <f>D12*E12</f>
        <v>156.44420999999997</v>
      </c>
    </row>
    <row r="13" spans="1:6" ht="23.25" customHeight="1" thickBot="1" x14ac:dyDescent="0.25">
      <c r="A13" s="126"/>
      <c r="B13" s="127" t="s">
        <v>446</v>
      </c>
      <c r="C13" s="127" t="s">
        <v>429</v>
      </c>
      <c r="D13" s="128" t="s">
        <v>429</v>
      </c>
      <c r="E13" s="129" t="s">
        <v>429</v>
      </c>
      <c r="F13" s="130">
        <f>SUM(F12)</f>
        <v>156.44420999999997</v>
      </c>
    </row>
    <row r="14" spans="1:6" ht="30" customHeight="1" thickBot="1" x14ac:dyDescent="0.25">
      <c r="A14" s="117">
        <v>1</v>
      </c>
      <c r="B14" s="119" t="s">
        <v>449</v>
      </c>
      <c r="C14" s="3" t="s">
        <v>450</v>
      </c>
      <c r="D14" s="131">
        <v>0.2</v>
      </c>
      <c r="E14" s="12">
        <v>4012</v>
      </c>
      <c r="F14" s="116">
        <f>D14*E14</f>
        <v>802.40000000000009</v>
      </c>
    </row>
    <row r="15" spans="1:6" ht="23.25" customHeight="1" thickBot="1" x14ac:dyDescent="0.25">
      <c r="A15" s="126"/>
      <c r="B15" s="127" t="s">
        <v>451</v>
      </c>
      <c r="C15" s="127" t="s">
        <v>429</v>
      </c>
      <c r="D15" s="128" t="s">
        <v>429</v>
      </c>
      <c r="E15" s="129" t="s">
        <v>429</v>
      </c>
      <c r="F15" s="130">
        <f>SUM(F14)</f>
        <v>802.40000000000009</v>
      </c>
    </row>
    <row r="16" spans="1:6" ht="23.25" customHeight="1" thickBot="1" x14ac:dyDescent="0.25">
      <c r="A16" s="132"/>
      <c r="B16" s="133" t="s">
        <v>452</v>
      </c>
      <c r="C16" s="133" t="s">
        <v>429</v>
      </c>
      <c r="D16" s="134" t="s">
        <v>429</v>
      </c>
      <c r="E16" s="135" t="s">
        <v>429</v>
      </c>
      <c r="F16" s="135">
        <f>F11+F13+F15</f>
        <v>8062.4442099999997</v>
      </c>
    </row>
    <row r="17" spans="1:6" ht="30" customHeight="1" x14ac:dyDescent="0.2">
      <c r="A17" s="117">
        <v>1</v>
      </c>
      <c r="B17" s="119" t="s">
        <v>453</v>
      </c>
      <c r="C17" s="3" t="s">
        <v>2</v>
      </c>
      <c r="D17" s="123">
        <v>1</v>
      </c>
      <c r="E17" s="12">
        <v>411.2</v>
      </c>
      <c r="F17" s="116">
        <f>D17*E17</f>
        <v>411.2</v>
      </c>
    </row>
    <row r="18" spans="1:6" ht="30" customHeight="1" x14ac:dyDescent="0.2">
      <c r="A18" s="117">
        <v>2</v>
      </c>
      <c r="B18" s="119" t="s">
        <v>454</v>
      </c>
      <c r="C18" s="3" t="s">
        <v>2</v>
      </c>
      <c r="D18" s="123">
        <v>1</v>
      </c>
      <c r="E18" s="12">
        <v>172.5</v>
      </c>
      <c r="F18" s="116">
        <f>D18*E18</f>
        <v>172.5</v>
      </c>
    </row>
    <row r="19" spans="1:6" ht="27.75" customHeight="1" thickBot="1" x14ac:dyDescent="0.25">
      <c r="A19" s="117">
        <v>3</v>
      </c>
      <c r="B19" s="119" t="s">
        <v>470</v>
      </c>
      <c r="C19" s="3" t="s">
        <v>2</v>
      </c>
      <c r="D19" s="123">
        <v>1</v>
      </c>
      <c r="E19" s="12">
        <v>305</v>
      </c>
      <c r="F19" s="116">
        <f>D19*E19</f>
        <v>305</v>
      </c>
    </row>
    <row r="20" spans="1:6" ht="23.25" customHeight="1" thickBot="1" x14ac:dyDescent="0.25">
      <c r="A20" s="132"/>
      <c r="B20" s="133" t="s">
        <v>455</v>
      </c>
      <c r="C20" s="133" t="s">
        <v>429</v>
      </c>
      <c r="D20" s="134" t="s">
        <v>429</v>
      </c>
      <c r="E20" s="135" t="s">
        <v>429</v>
      </c>
      <c r="F20" s="136">
        <f>SUM(F17:F19)</f>
        <v>888.7</v>
      </c>
    </row>
    <row r="21" spans="1:6" x14ac:dyDescent="0.2">
      <c r="A21" s="106"/>
      <c r="B21" s="107"/>
      <c r="C21" s="108"/>
      <c r="D21" s="110"/>
      <c r="E21" s="110"/>
      <c r="F21" s="110"/>
    </row>
    <row r="22" spans="1:6" x14ac:dyDescent="0.2">
      <c r="A22" s="106"/>
      <c r="B22" s="107"/>
      <c r="C22" s="108"/>
      <c r="D22" s="110"/>
      <c r="E22" s="110"/>
      <c r="F22" s="110"/>
    </row>
    <row r="23" spans="1:6" x14ac:dyDescent="0.2">
      <c r="A23" s="29"/>
      <c r="B23" s="29"/>
      <c r="C23" s="1"/>
      <c r="D23" s="1"/>
      <c r="E23" s="27"/>
      <c r="F23" s="1"/>
    </row>
    <row r="24" spans="1:6" x14ac:dyDescent="0.2">
      <c r="A24" s="29"/>
      <c r="B24" s="29" t="s">
        <v>382</v>
      </c>
      <c r="C24" s="1" t="s">
        <v>381</v>
      </c>
      <c r="D24" s="1"/>
      <c r="E24" s="1"/>
      <c r="F24" s="1"/>
    </row>
    <row r="25" spans="1:6" x14ac:dyDescent="0.2">
      <c r="A25" s="29"/>
      <c r="B25" s="1"/>
      <c r="C25" s="1"/>
      <c r="D25" s="1"/>
      <c r="E25" s="1"/>
      <c r="F25" s="1"/>
    </row>
    <row r="26" spans="1:6" x14ac:dyDescent="0.2">
      <c r="A26" s="29"/>
      <c r="B26" s="1"/>
      <c r="C26" s="1"/>
      <c r="D26" s="1"/>
      <c r="E26" s="1"/>
      <c r="F26" s="1"/>
    </row>
    <row r="27" spans="1:6" x14ac:dyDescent="0.2">
      <c r="A27" s="29"/>
      <c r="B27" s="1" t="s">
        <v>384</v>
      </c>
      <c r="C27" s="1" t="s">
        <v>385</v>
      </c>
      <c r="D27" s="1"/>
      <c r="E27" s="1"/>
      <c r="F27" s="1"/>
    </row>
    <row r="28" spans="1:6" x14ac:dyDescent="0.2">
      <c r="A28" s="1"/>
      <c r="B28" s="1"/>
      <c r="C28" s="65"/>
      <c r="D28" s="65"/>
      <c r="E28" s="1"/>
      <c r="F28" s="1"/>
    </row>
    <row r="29" spans="1:6" x14ac:dyDescent="0.2">
      <c r="A29" s="1"/>
      <c r="B29" s="1" t="s">
        <v>386</v>
      </c>
      <c r="C29" s="1" t="s">
        <v>387</v>
      </c>
      <c r="D29" s="1"/>
      <c r="E29" s="1"/>
      <c r="F29" s="1"/>
    </row>
    <row r="30" spans="1:6" x14ac:dyDescent="0.2">
      <c r="A30" s="1"/>
      <c r="B30" s="1"/>
      <c r="C30" s="1"/>
      <c r="D30" s="1"/>
      <c r="E30" s="1"/>
      <c r="F30" s="1"/>
    </row>
    <row r="31" spans="1:6" x14ac:dyDescent="0.2">
      <c r="A31" s="1"/>
      <c r="B31" s="1" t="s">
        <v>388</v>
      </c>
      <c r="C31" s="1" t="s">
        <v>390</v>
      </c>
      <c r="D31" s="1"/>
      <c r="E31" s="1"/>
      <c r="F31" s="1"/>
    </row>
    <row r="32" spans="1:6" x14ac:dyDescent="0.2">
      <c r="A32" s="1"/>
      <c r="B32" s="1"/>
      <c r="C32" s="1"/>
      <c r="D32" s="1"/>
      <c r="E32" s="1"/>
      <c r="F32" s="1"/>
    </row>
    <row r="33" spans="1:6" x14ac:dyDescent="0.2">
      <c r="A33" s="1"/>
      <c r="B33" s="1"/>
      <c r="C33" s="1" t="s">
        <v>391</v>
      </c>
      <c r="D33" s="1"/>
      <c r="E33" s="1"/>
      <c r="F33" s="1"/>
    </row>
    <row r="34" spans="1:6" x14ac:dyDescent="0.2">
      <c r="A34" s="1"/>
      <c r="B34" s="1"/>
      <c r="C34" s="1"/>
      <c r="D34" s="1"/>
      <c r="E34" s="1"/>
      <c r="F34" s="1"/>
    </row>
    <row r="35" spans="1:6" x14ac:dyDescent="0.2">
      <c r="A35" s="1"/>
      <c r="B35" s="1"/>
      <c r="C35" s="1" t="s">
        <v>392</v>
      </c>
      <c r="D35" s="1"/>
      <c r="E35" s="1"/>
      <c r="F35" s="1"/>
    </row>
    <row r="36" spans="1:6" x14ac:dyDescent="0.2">
      <c r="A36" s="1"/>
      <c r="B36" s="1"/>
      <c r="C36" s="1"/>
      <c r="D36" s="1"/>
      <c r="E36" s="1"/>
      <c r="F36" s="1"/>
    </row>
    <row r="37" spans="1:6" x14ac:dyDescent="0.2">
      <c r="A37" s="1"/>
      <c r="B37" s="1"/>
      <c r="C37" s="1" t="s">
        <v>393</v>
      </c>
      <c r="D37" s="1"/>
      <c r="E37" s="1"/>
      <c r="F37" s="1"/>
    </row>
    <row r="38" spans="1:6" x14ac:dyDescent="0.2">
      <c r="A38" s="1"/>
      <c r="B38" s="1"/>
      <c r="C38" s="1"/>
      <c r="D38" s="1"/>
      <c r="E38" s="1"/>
      <c r="F38" s="1"/>
    </row>
    <row r="39" spans="1:6" x14ac:dyDescent="0.2">
      <c r="A39" s="1"/>
      <c r="B39" s="29"/>
      <c r="C39" s="81" t="s">
        <v>394</v>
      </c>
      <c r="D39" s="81"/>
      <c r="E39" s="1"/>
      <c r="F39" s="1"/>
    </row>
    <row r="40" spans="1:6" x14ac:dyDescent="0.2">
      <c r="A40" s="1"/>
      <c r="B40" s="66"/>
      <c r="C40" s="1"/>
      <c r="D40" s="1"/>
      <c r="E40" s="1"/>
      <c r="F40" s="1"/>
    </row>
    <row r="41" spans="1:6" x14ac:dyDescent="0.2">
      <c r="A41" s="1"/>
      <c r="B41" s="1"/>
      <c r="C41" s="1"/>
      <c r="D41" s="1"/>
      <c r="E41" s="1"/>
      <c r="F41" s="1"/>
    </row>
  </sheetData>
  <mergeCells count="2">
    <mergeCell ref="A4:F4"/>
    <mergeCell ref="A5:F5"/>
  </mergeCells>
  <phoneticPr fontId="11" type="noConversion"/>
  <pageMargins left="0.78740157480314965" right="0" top="0.39370078740157483" bottom="0.35433070866141736" header="0.19685039370078741" footer="0.1574803149606299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view="pageBreakPreview" zoomScaleNormal="100" zoomScaleSheetLayoutView="100" workbookViewId="0">
      <selection activeCell="C2" sqref="C2"/>
    </sheetView>
  </sheetViews>
  <sheetFormatPr defaultColWidth="9.140625" defaultRowHeight="12.75" x14ac:dyDescent="0.2"/>
  <cols>
    <col min="1" max="1" width="2.7109375" style="2" customWidth="1"/>
    <col min="2" max="2" width="64.28515625" style="2" customWidth="1"/>
    <col min="3" max="3" width="5.28515625" style="2" customWidth="1"/>
    <col min="4" max="5" width="11.42578125" style="2" customWidth="1"/>
    <col min="6" max="16384" width="9.140625" style="2"/>
  </cols>
  <sheetData>
    <row r="1" spans="1:5" ht="15" customHeight="1" x14ac:dyDescent="0.2">
      <c r="C1" s="155" t="s">
        <v>456</v>
      </c>
      <c r="D1" s="155"/>
      <c r="E1" s="155"/>
    </row>
    <row r="2" spans="1:5" ht="16.5" customHeight="1" x14ac:dyDescent="0.2">
      <c r="C2" s="155" t="s">
        <v>499</v>
      </c>
      <c r="D2" s="155"/>
      <c r="E2" s="155"/>
    </row>
    <row r="3" spans="1:5" ht="16.5" customHeight="1" x14ac:dyDescent="0.2"/>
    <row r="4" spans="1:5" ht="16.5" customHeight="1" x14ac:dyDescent="0.3">
      <c r="A4" s="210" t="s">
        <v>457</v>
      </c>
      <c r="B4" s="210"/>
      <c r="C4" s="210"/>
      <c r="D4" s="210"/>
      <c r="E4" s="210"/>
    </row>
    <row r="5" spans="1:5" ht="13.5" thickBot="1" x14ac:dyDescent="0.25">
      <c r="E5" s="122" t="s">
        <v>399</v>
      </c>
    </row>
    <row r="6" spans="1:5" ht="18.75" customHeight="1" x14ac:dyDescent="0.2">
      <c r="A6" s="111"/>
      <c r="B6" s="112" t="s">
        <v>398</v>
      </c>
      <c r="C6" s="112"/>
      <c r="D6" s="112" t="s">
        <v>459</v>
      </c>
      <c r="E6" s="113" t="s">
        <v>460</v>
      </c>
    </row>
    <row r="7" spans="1:5" x14ac:dyDescent="0.2">
      <c r="A7" s="114">
        <v>1</v>
      </c>
      <c r="B7" s="105">
        <v>2</v>
      </c>
      <c r="C7" s="105">
        <v>3</v>
      </c>
      <c r="D7" s="105">
        <v>4</v>
      </c>
      <c r="E7" s="115">
        <v>5</v>
      </c>
    </row>
    <row r="8" spans="1:5" ht="45.75" customHeight="1" x14ac:dyDescent="0.2">
      <c r="A8" s="117"/>
      <c r="B8" s="124" t="s">
        <v>462</v>
      </c>
      <c r="C8" s="123"/>
      <c r="D8" s="12"/>
      <c r="E8" s="116"/>
    </row>
    <row r="9" spans="1:5" ht="37.5" customHeight="1" x14ac:dyDescent="0.25">
      <c r="A9" s="117">
        <v>1</v>
      </c>
      <c r="B9" s="138" t="s">
        <v>458</v>
      </c>
      <c r="C9" s="123"/>
      <c r="D9" s="12">
        <v>887877.8</v>
      </c>
      <c r="E9" s="116">
        <v>17733.27</v>
      </c>
    </row>
    <row r="10" spans="1:5" ht="33.75" customHeight="1" x14ac:dyDescent="0.25">
      <c r="A10" s="117">
        <v>2</v>
      </c>
      <c r="B10" s="137" t="s">
        <v>461</v>
      </c>
      <c r="C10" s="123"/>
      <c r="D10" s="12">
        <v>235289.79</v>
      </c>
      <c r="E10" s="116">
        <v>8682.92</v>
      </c>
    </row>
    <row r="11" spans="1:5" ht="27.75" customHeight="1" x14ac:dyDescent="0.25">
      <c r="A11" s="117">
        <v>3</v>
      </c>
      <c r="B11" s="139" t="s">
        <v>463</v>
      </c>
      <c r="C11" s="123"/>
      <c r="D11" s="12">
        <v>67984.14</v>
      </c>
      <c r="E11" s="116">
        <v>4245.43</v>
      </c>
    </row>
    <row r="12" spans="1:5" ht="23.25" customHeight="1" thickBot="1" x14ac:dyDescent="0.25">
      <c r="A12" s="117">
        <v>4</v>
      </c>
      <c r="B12" s="149" t="s">
        <v>464</v>
      </c>
      <c r="C12" s="150"/>
      <c r="D12" s="12">
        <v>1571.22</v>
      </c>
      <c r="E12" s="116"/>
    </row>
    <row r="13" spans="1:5" ht="23.25" customHeight="1" thickBot="1" x14ac:dyDescent="0.25">
      <c r="A13" s="126"/>
      <c r="B13" s="127" t="s">
        <v>471</v>
      </c>
      <c r="C13" s="128"/>
      <c r="D13" s="129">
        <f>SUM(D9:D12)</f>
        <v>1192722.95</v>
      </c>
      <c r="E13" s="129">
        <f>SUM(E9:E12)</f>
        <v>30661.620000000003</v>
      </c>
    </row>
    <row r="14" spans="1:5" ht="25.5" x14ac:dyDescent="0.2">
      <c r="A14" s="140">
        <v>1</v>
      </c>
      <c r="B14" s="59" t="s">
        <v>465</v>
      </c>
      <c r="C14" s="141"/>
      <c r="D14" s="110">
        <v>349</v>
      </c>
      <c r="E14" s="110"/>
    </row>
    <row r="15" spans="1:5" ht="18" customHeight="1" thickBot="1" x14ac:dyDescent="0.25">
      <c r="A15" s="140">
        <v>2</v>
      </c>
      <c r="B15" s="59" t="s">
        <v>467</v>
      </c>
      <c r="C15" s="141"/>
      <c r="D15" s="110"/>
      <c r="E15" s="110">
        <v>39634.879999999997</v>
      </c>
    </row>
    <row r="16" spans="1:5" ht="18" customHeight="1" thickBot="1" x14ac:dyDescent="0.25">
      <c r="A16" s="126"/>
      <c r="B16" s="127" t="s">
        <v>466</v>
      </c>
      <c r="C16" s="128"/>
      <c r="D16" s="129">
        <f>SUM(D14:D15)</f>
        <v>349</v>
      </c>
      <c r="E16" s="129">
        <f>SUM(E14:E15)</f>
        <v>39634.879999999997</v>
      </c>
    </row>
    <row r="17" spans="1:5" ht="19.5" customHeight="1" thickBot="1" x14ac:dyDescent="0.25">
      <c r="A17" s="145"/>
      <c r="B17" s="154" t="s">
        <v>468</v>
      </c>
      <c r="C17" s="146"/>
      <c r="D17" s="147">
        <f>D13+D16</f>
        <v>1193071.95</v>
      </c>
      <c r="E17" s="148">
        <f>E13+E16</f>
        <v>70296.5</v>
      </c>
    </row>
    <row r="18" spans="1:5" x14ac:dyDescent="0.2">
      <c r="A18" s="142"/>
      <c r="B18" s="142"/>
      <c r="C18" s="65"/>
      <c r="D18" s="143"/>
      <c r="E18" s="144"/>
    </row>
    <row r="19" spans="1:5" x14ac:dyDescent="0.2">
      <c r="A19" s="142"/>
      <c r="B19" s="142"/>
      <c r="C19" s="65"/>
      <c r="D19" s="143"/>
      <c r="E19" s="144"/>
    </row>
    <row r="20" spans="1:5" x14ac:dyDescent="0.2">
      <c r="A20" s="142"/>
      <c r="B20" s="142"/>
      <c r="C20" s="65"/>
      <c r="D20" s="143"/>
      <c r="E20" s="144"/>
    </row>
    <row r="21" spans="1:5" x14ac:dyDescent="0.2">
      <c r="A21" s="29"/>
      <c r="B21" s="29" t="s">
        <v>382</v>
      </c>
      <c r="C21" s="1" t="s">
        <v>381</v>
      </c>
      <c r="D21" s="1"/>
      <c r="E21" s="1"/>
    </row>
    <row r="22" spans="1:5" x14ac:dyDescent="0.2">
      <c r="A22" s="29"/>
      <c r="B22" s="1"/>
      <c r="C22" s="1"/>
      <c r="D22" s="1"/>
      <c r="E22" s="1"/>
    </row>
    <row r="23" spans="1:5" x14ac:dyDescent="0.2">
      <c r="A23" s="29"/>
      <c r="B23" s="1"/>
      <c r="C23" s="1"/>
      <c r="D23" s="1"/>
      <c r="E23" s="1"/>
    </row>
    <row r="24" spans="1:5" x14ac:dyDescent="0.2">
      <c r="A24" s="29"/>
      <c r="B24" s="1" t="s">
        <v>384</v>
      </c>
      <c r="C24" s="1" t="s">
        <v>385</v>
      </c>
      <c r="D24" s="1"/>
      <c r="E24" s="1"/>
    </row>
    <row r="25" spans="1:5" x14ac:dyDescent="0.2">
      <c r="A25" s="1"/>
      <c r="B25" s="1"/>
      <c r="C25" s="65"/>
      <c r="D25" s="65"/>
      <c r="E25" s="1"/>
    </row>
    <row r="26" spans="1:5" x14ac:dyDescent="0.2">
      <c r="A26" s="1"/>
      <c r="B26" s="1" t="s">
        <v>386</v>
      </c>
      <c r="C26" s="1" t="s">
        <v>387</v>
      </c>
      <c r="D26" s="1"/>
      <c r="E26" s="1"/>
    </row>
    <row r="27" spans="1:5" x14ac:dyDescent="0.2">
      <c r="A27" s="1"/>
      <c r="B27" s="1"/>
      <c r="C27" s="1"/>
      <c r="D27" s="1"/>
      <c r="E27" s="1"/>
    </row>
    <row r="28" spans="1:5" x14ac:dyDescent="0.2">
      <c r="A28" s="1"/>
      <c r="B28" s="1" t="s">
        <v>388</v>
      </c>
      <c r="C28" s="1" t="s">
        <v>390</v>
      </c>
      <c r="D28" s="1"/>
      <c r="E28" s="1"/>
    </row>
    <row r="29" spans="1:5" x14ac:dyDescent="0.2">
      <c r="A29" s="1"/>
      <c r="B29" s="1"/>
      <c r="C29" s="1"/>
      <c r="D29" s="1"/>
      <c r="E29" s="1"/>
    </row>
    <row r="30" spans="1:5" x14ac:dyDescent="0.2">
      <c r="A30" s="1"/>
      <c r="B30" s="1"/>
      <c r="C30" s="1" t="s">
        <v>391</v>
      </c>
      <c r="D30" s="1"/>
      <c r="E30" s="1"/>
    </row>
    <row r="31" spans="1:5" x14ac:dyDescent="0.2">
      <c r="A31" s="1"/>
      <c r="B31" s="1"/>
      <c r="C31" s="1"/>
      <c r="D31" s="1"/>
      <c r="E31" s="1"/>
    </row>
    <row r="32" spans="1:5" x14ac:dyDescent="0.2">
      <c r="A32" s="1"/>
      <c r="B32" s="1"/>
      <c r="C32" s="1" t="s">
        <v>392</v>
      </c>
      <c r="D32" s="1"/>
      <c r="E32" s="1"/>
    </row>
    <row r="33" spans="1:5" x14ac:dyDescent="0.2">
      <c r="A33" s="1"/>
      <c r="B33" s="1"/>
      <c r="C33" s="1"/>
      <c r="D33" s="1"/>
      <c r="E33" s="1"/>
    </row>
    <row r="34" spans="1:5" x14ac:dyDescent="0.2">
      <c r="A34" s="1"/>
      <c r="B34" s="1"/>
      <c r="C34" s="1" t="s">
        <v>393</v>
      </c>
      <c r="D34" s="1"/>
      <c r="E34" s="1"/>
    </row>
    <row r="35" spans="1:5" x14ac:dyDescent="0.2">
      <c r="A35" s="1"/>
      <c r="B35" s="1"/>
      <c r="C35" s="1"/>
      <c r="D35" s="1"/>
      <c r="E35" s="1"/>
    </row>
    <row r="36" spans="1:5" x14ac:dyDescent="0.2">
      <c r="A36" s="1"/>
      <c r="B36" s="29"/>
      <c r="C36" s="81" t="s">
        <v>394</v>
      </c>
      <c r="D36" s="81"/>
      <c r="E36" s="1"/>
    </row>
    <row r="37" spans="1:5" x14ac:dyDescent="0.2">
      <c r="A37" s="1"/>
      <c r="B37" s="66"/>
      <c r="C37" s="1"/>
      <c r="D37" s="1"/>
      <c r="E37" s="1"/>
    </row>
    <row r="38" spans="1:5" x14ac:dyDescent="0.2">
      <c r="A38" s="1"/>
      <c r="B38" s="1"/>
      <c r="C38" s="1"/>
      <c r="D38" s="1"/>
      <c r="E38" s="1"/>
    </row>
  </sheetData>
  <mergeCells count="1">
    <mergeCell ref="A4:E4"/>
  </mergeCells>
  <phoneticPr fontId="11" type="noConversion"/>
  <pageMargins left="0.78740157480314965" right="0" top="0.39370078740157483" bottom="0.35433070866141736" header="0.19685039370078741" footer="0.1574803149606299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workbookViewId="0">
      <selection activeCell="E3" sqref="E3:G3"/>
    </sheetView>
  </sheetViews>
  <sheetFormatPr defaultRowHeight="12.75" x14ac:dyDescent="0.2"/>
  <cols>
    <col min="1" max="1" width="6.5703125" customWidth="1"/>
    <col min="2" max="2" width="13" customWidth="1"/>
    <col min="3" max="3" width="13.140625" customWidth="1"/>
    <col min="4" max="4" width="13.85546875" customWidth="1"/>
    <col min="5" max="5" width="13.7109375" customWidth="1"/>
    <col min="6" max="6" width="13.42578125" customWidth="1"/>
    <col min="7" max="7" width="12.42578125" customWidth="1"/>
    <col min="8" max="8" width="12.140625" customWidth="1"/>
    <col min="9" max="9" width="13" customWidth="1"/>
    <col min="12" max="12" width="12.5703125" bestFit="1" customWidth="1"/>
    <col min="13" max="13" width="10.28515625" customWidth="1"/>
  </cols>
  <sheetData>
    <row r="1" spans="1:10" x14ac:dyDescent="0.2">
      <c r="E1" s="226" t="s">
        <v>487</v>
      </c>
      <c r="F1" s="226"/>
      <c r="G1" s="226"/>
    </row>
    <row r="2" spans="1:10" x14ac:dyDescent="0.2">
      <c r="E2" s="227" t="s">
        <v>488</v>
      </c>
      <c r="F2" s="227"/>
      <c r="G2" s="227"/>
    </row>
    <row r="3" spans="1:10" x14ac:dyDescent="0.2">
      <c r="E3" s="226" t="s">
        <v>500</v>
      </c>
      <c r="F3" s="226"/>
      <c r="G3" s="226"/>
    </row>
    <row r="4" spans="1:10" ht="27" customHeight="1" x14ac:dyDescent="0.25">
      <c r="A4" s="228" t="s">
        <v>474</v>
      </c>
      <c r="B4" s="228"/>
      <c r="C4" s="228"/>
      <c r="D4" s="228"/>
      <c r="E4" s="228"/>
      <c r="F4" s="228"/>
      <c r="G4" s="228"/>
    </row>
    <row r="5" spans="1:10" ht="26.25" customHeight="1" x14ac:dyDescent="0.25">
      <c r="A5" s="218" t="s">
        <v>484</v>
      </c>
      <c r="B5" s="218"/>
      <c r="C5" s="218"/>
      <c r="D5" s="218"/>
      <c r="E5" s="218"/>
      <c r="F5" s="218"/>
      <c r="G5" s="218"/>
    </row>
    <row r="6" spans="1:10" ht="24.75" customHeight="1" x14ac:dyDescent="0.25">
      <c r="A6" s="222" t="s">
        <v>475</v>
      </c>
      <c r="B6" s="223"/>
      <c r="C6" s="223"/>
      <c r="D6" s="223"/>
      <c r="E6" s="223"/>
      <c r="F6" s="223"/>
      <c r="G6" s="223"/>
    </row>
    <row r="7" spans="1:10" ht="28.5" customHeight="1" thickBot="1" x14ac:dyDescent="0.25">
      <c r="A7" s="224" t="s">
        <v>485</v>
      </c>
      <c r="B7" s="225"/>
      <c r="C7" s="225"/>
      <c r="D7" s="225"/>
      <c r="E7" s="225"/>
      <c r="F7" s="225"/>
      <c r="G7" s="225"/>
    </row>
    <row r="8" spans="1:10" ht="13.5" thickBot="1" x14ac:dyDescent="0.25">
      <c r="A8" s="190"/>
      <c r="B8" s="191"/>
      <c r="C8" s="191"/>
      <c r="D8" s="191"/>
      <c r="E8" s="191"/>
      <c r="F8" s="191"/>
      <c r="G8" s="191"/>
    </row>
    <row r="9" spans="1:10" ht="16.5" customHeight="1" x14ac:dyDescent="0.2">
      <c r="A9" s="219" t="s">
        <v>476</v>
      </c>
      <c r="B9" s="214" t="s">
        <v>477</v>
      </c>
      <c r="C9" s="215"/>
      <c r="D9" s="216" t="s">
        <v>478</v>
      </c>
      <c r="E9" s="217"/>
      <c r="F9" s="214" t="s">
        <v>479</v>
      </c>
      <c r="G9" s="221"/>
    </row>
    <row r="10" spans="1:10" ht="25.5" customHeight="1" x14ac:dyDescent="0.2">
      <c r="A10" s="220"/>
      <c r="B10" s="178" t="s">
        <v>480</v>
      </c>
      <c r="C10" s="178" t="s">
        <v>481</v>
      </c>
      <c r="D10" s="178" t="s">
        <v>480</v>
      </c>
      <c r="E10" s="178" t="s">
        <v>481</v>
      </c>
      <c r="F10" s="178" t="s">
        <v>480</v>
      </c>
      <c r="G10" s="179" t="s">
        <v>481</v>
      </c>
    </row>
    <row r="11" spans="1:10" ht="15.75" customHeight="1" x14ac:dyDescent="0.2">
      <c r="A11" s="180">
        <v>101</v>
      </c>
      <c r="B11" s="181">
        <f>'[4]101'!N5</f>
        <v>174517</v>
      </c>
      <c r="C11" s="181"/>
      <c r="D11" s="181">
        <f>'[4]101'!L19</f>
        <v>664832.34</v>
      </c>
      <c r="E11" s="181">
        <f>'[4]101'!M19</f>
        <v>664832.34</v>
      </c>
      <c r="F11" s="181">
        <f>'[4]101'!N19</f>
        <v>174517</v>
      </c>
      <c r="G11" s="182"/>
      <c r="I11" s="183"/>
      <c r="J11" s="183"/>
    </row>
    <row r="12" spans="1:10" ht="15" customHeight="1" x14ac:dyDescent="0.2">
      <c r="A12" s="180">
        <v>103</v>
      </c>
      <c r="B12" s="181">
        <f>'[4]103'!L5</f>
        <v>158887347.25999999</v>
      </c>
      <c r="C12" s="181"/>
      <c r="D12" s="181">
        <f>'[4]103'!J19</f>
        <v>132988</v>
      </c>
      <c r="E12" s="181">
        <f>'[4]103'!K19</f>
        <v>119795532.82000001</v>
      </c>
      <c r="F12" s="181">
        <f>'[4]103'!L19</f>
        <v>39224802.439999983</v>
      </c>
      <c r="G12" s="182"/>
      <c r="I12" s="183"/>
      <c r="J12" s="183"/>
    </row>
    <row r="13" spans="1:10" ht="15" customHeight="1" x14ac:dyDescent="0.2">
      <c r="A13" s="180">
        <v>104</v>
      </c>
      <c r="B13" s="181">
        <f>'[4]104'!N5</f>
        <v>456063.29</v>
      </c>
      <c r="C13" s="181"/>
      <c r="D13" s="181">
        <f>'[4]104'!L19</f>
        <v>0</v>
      </c>
      <c r="E13" s="181">
        <f>'[4]104'!M19</f>
        <v>32770.759999999995</v>
      </c>
      <c r="F13" s="181">
        <f>'[4]104'!N19</f>
        <v>423292.52999999997</v>
      </c>
      <c r="G13" s="182"/>
      <c r="I13" s="183"/>
      <c r="J13" s="183"/>
    </row>
    <row r="14" spans="1:10" ht="15" customHeight="1" x14ac:dyDescent="0.2">
      <c r="A14" s="180">
        <v>105</v>
      </c>
      <c r="B14" s="181">
        <f>'[4]105'!M5</f>
        <v>1821830.69</v>
      </c>
      <c r="C14" s="181"/>
      <c r="D14" s="181">
        <f>'[4]105'!K19</f>
        <v>0</v>
      </c>
      <c r="E14" s="181">
        <f>'[4]105'!L19</f>
        <v>1577985.5</v>
      </c>
      <c r="F14" s="181">
        <f>'[4]105'!M19</f>
        <v>243845.18999999994</v>
      </c>
      <c r="G14" s="182"/>
      <c r="I14" s="183"/>
      <c r="J14" s="183"/>
    </row>
    <row r="15" spans="1:10" ht="15" customHeight="1" x14ac:dyDescent="0.2">
      <c r="A15" s="180">
        <v>106</v>
      </c>
      <c r="B15" s="181">
        <f>'[4]106'!N5</f>
        <v>4665.28</v>
      </c>
      <c r="C15" s="181"/>
      <c r="D15" s="181">
        <f>'[4]106'!L19</f>
        <v>13274</v>
      </c>
      <c r="E15" s="181">
        <f>'[4]106'!M19</f>
        <v>15090.67</v>
      </c>
      <c r="F15" s="181">
        <f>'[4]106'!N19</f>
        <v>2848.6099999999988</v>
      </c>
      <c r="G15" s="182"/>
      <c r="I15" s="183"/>
      <c r="J15" s="183"/>
    </row>
    <row r="16" spans="1:10" ht="15" customHeight="1" x14ac:dyDescent="0.2">
      <c r="A16" s="180">
        <v>109</v>
      </c>
      <c r="B16" s="181">
        <f>'[4]109'!M5</f>
        <v>42528205.479999997</v>
      </c>
      <c r="C16" s="181"/>
      <c r="D16" s="181">
        <f>'[4]109'!K19</f>
        <v>9720</v>
      </c>
      <c r="E16" s="181">
        <f>'[4]109'!L19</f>
        <v>111715</v>
      </c>
      <c r="F16" s="181">
        <f>'[4]109'!M19</f>
        <v>42426210.479999997</v>
      </c>
      <c r="G16" s="182"/>
      <c r="I16" s="183"/>
      <c r="J16" s="183"/>
    </row>
    <row r="17" spans="1:13" ht="15" customHeight="1" x14ac:dyDescent="0.2">
      <c r="A17" s="180">
        <v>112</v>
      </c>
      <c r="B17" s="181">
        <f>'[4]112'!N5</f>
        <v>161594.56</v>
      </c>
      <c r="C17" s="181"/>
      <c r="D17" s="181">
        <f>'[4]112'!L19</f>
        <v>2905</v>
      </c>
      <c r="E17" s="181">
        <f>'[4]112'!M19</f>
        <v>152113.68</v>
      </c>
      <c r="F17" s="181">
        <f>'[4]112'!N19</f>
        <v>12385.880000000005</v>
      </c>
      <c r="G17" s="182"/>
      <c r="I17" s="183"/>
      <c r="J17" s="183"/>
    </row>
    <row r="18" spans="1:13" ht="15" customHeight="1" x14ac:dyDescent="0.2">
      <c r="A18" s="180"/>
      <c r="B18" s="181"/>
      <c r="C18" s="181"/>
      <c r="D18" s="181"/>
      <c r="E18" s="181"/>
      <c r="F18" s="181"/>
      <c r="G18" s="182"/>
      <c r="I18" s="183"/>
      <c r="J18" s="183"/>
    </row>
    <row r="19" spans="1:13" ht="15" customHeight="1" x14ac:dyDescent="0.2">
      <c r="A19" s="180">
        <v>131</v>
      </c>
      <c r="B19" s="181">
        <v>-120191579.28</v>
      </c>
      <c r="C19" s="181"/>
      <c r="D19" s="181">
        <f>'[4]131'!K19</f>
        <v>88083662.190000013</v>
      </c>
      <c r="E19" s="181">
        <f>'[4]131'!L19</f>
        <v>3022204.8699999996</v>
      </c>
      <c r="F19" s="181">
        <v>-35130121.960000001</v>
      </c>
      <c r="G19" s="182"/>
      <c r="J19" s="183"/>
      <c r="L19" s="183"/>
      <c r="M19" s="183"/>
    </row>
    <row r="20" spans="1:13" ht="15" customHeight="1" x14ac:dyDescent="0.2">
      <c r="A20" s="180">
        <v>132</v>
      </c>
      <c r="B20" s="181">
        <v>-80797.279999999999</v>
      </c>
      <c r="C20" s="181"/>
      <c r="D20" s="181">
        <f>'[4]132'!L19</f>
        <v>96080.35</v>
      </c>
      <c r="E20" s="181">
        <f>'[4]132'!M19</f>
        <v>21476.01</v>
      </c>
      <c r="F20" s="181">
        <v>-6192.94</v>
      </c>
      <c r="G20" s="182"/>
      <c r="J20" s="183"/>
      <c r="L20" s="183"/>
      <c r="M20" s="183"/>
    </row>
    <row r="21" spans="1:13" ht="15" customHeight="1" x14ac:dyDescent="0.2">
      <c r="A21" s="180">
        <v>152</v>
      </c>
      <c r="B21" s="181">
        <f>'[4]152'!N5</f>
        <v>86660</v>
      </c>
      <c r="C21" s="181"/>
      <c r="D21" s="181">
        <f>'[4]152'!L19</f>
        <v>0</v>
      </c>
      <c r="E21" s="181">
        <f>'[4]152'!M19</f>
        <v>9720</v>
      </c>
      <c r="F21" s="181">
        <f>'[4]152'!N19</f>
        <v>76940</v>
      </c>
      <c r="G21" s="182"/>
      <c r="I21" s="183"/>
      <c r="J21" s="183"/>
      <c r="L21" s="183"/>
      <c r="M21" s="183"/>
    </row>
    <row r="22" spans="1:13" ht="15" customHeight="1" x14ac:dyDescent="0.2">
      <c r="A22" s="180">
        <v>153</v>
      </c>
      <c r="B22" s="181">
        <f>'[4]153'!N5</f>
        <v>320</v>
      </c>
      <c r="C22" s="181"/>
      <c r="D22" s="181">
        <f>'[4]153'!L19</f>
        <v>-210</v>
      </c>
      <c r="E22" s="181">
        <f>'[4]153'!M19</f>
        <v>110</v>
      </c>
      <c r="F22" s="181">
        <f>'[4]153'!N19</f>
        <v>0</v>
      </c>
      <c r="G22" s="182"/>
      <c r="I22" s="183"/>
      <c r="J22" s="183"/>
      <c r="L22" s="183"/>
      <c r="M22" s="183"/>
    </row>
    <row r="23" spans="1:13" ht="15" customHeight="1" x14ac:dyDescent="0.2">
      <c r="A23" s="180">
        <v>201</v>
      </c>
      <c r="B23" s="181">
        <f>'[4]201'!M5</f>
        <v>17169.95</v>
      </c>
      <c r="C23" s="181"/>
      <c r="D23" s="181">
        <f>'[4]201'!K19</f>
        <v>217220.85</v>
      </c>
      <c r="E23" s="181">
        <f>'[4]201'!L19</f>
        <v>227287.2</v>
      </c>
      <c r="F23" s="181">
        <f>'[4]201'!M19</f>
        <v>7103.6000000000058</v>
      </c>
      <c r="G23" s="182"/>
      <c r="I23" s="183"/>
      <c r="J23" s="183"/>
      <c r="L23" s="183"/>
      <c r="M23" s="183"/>
    </row>
    <row r="24" spans="1:13" ht="15" customHeight="1" x14ac:dyDescent="0.2">
      <c r="A24" s="180">
        <v>203</v>
      </c>
      <c r="B24" s="181">
        <f>'[4]203'!N5</f>
        <v>7949.95</v>
      </c>
      <c r="C24" s="181"/>
      <c r="D24" s="181">
        <f>'[4]203'!L19</f>
        <v>242525.83000000005</v>
      </c>
      <c r="E24" s="181">
        <f>'[4]203'!M19</f>
        <v>250319.34</v>
      </c>
      <c r="F24" s="181">
        <f>'[4]203'!N19</f>
        <v>156.44000000006054</v>
      </c>
      <c r="G24" s="182"/>
      <c r="I24" s="183"/>
      <c r="J24" s="183"/>
      <c r="L24" s="183"/>
      <c r="M24" s="183"/>
    </row>
    <row r="25" spans="1:13" ht="15" customHeight="1" x14ac:dyDescent="0.2">
      <c r="A25" s="180">
        <v>207</v>
      </c>
      <c r="B25" s="181">
        <f>'[4]207'!M5</f>
        <v>809.6</v>
      </c>
      <c r="C25" s="181"/>
      <c r="D25" s="181">
        <f>'[4]207'!K19</f>
        <v>27354.21</v>
      </c>
      <c r="E25" s="181">
        <f>'[4]207'!L19</f>
        <v>28163.809999999998</v>
      </c>
      <c r="F25" s="181">
        <f>'[4]207'!M19</f>
        <v>0</v>
      </c>
      <c r="G25" s="182"/>
      <c r="I25" s="183"/>
      <c r="J25" s="183"/>
      <c r="L25" s="183"/>
      <c r="M25" s="183"/>
    </row>
    <row r="26" spans="1:13" ht="15" customHeight="1" x14ac:dyDescent="0.2">
      <c r="A26" s="180">
        <v>209</v>
      </c>
      <c r="B26" s="181">
        <f>'[4]209'!N5</f>
        <v>802.4</v>
      </c>
      <c r="C26" s="181"/>
      <c r="D26" s="181">
        <f>'[4]209'!L19</f>
        <v>2735</v>
      </c>
      <c r="E26" s="181">
        <f>'[4]209'!M19</f>
        <v>2735</v>
      </c>
      <c r="F26" s="181">
        <f>'[4]209'!N19</f>
        <v>802.40000000000009</v>
      </c>
      <c r="G26" s="182"/>
      <c r="I26" s="183"/>
      <c r="J26" s="183"/>
      <c r="L26" s="183"/>
      <c r="M26" s="183"/>
    </row>
    <row r="27" spans="1:13" ht="15" customHeight="1" x14ac:dyDescent="0.2">
      <c r="A27" s="180">
        <v>22</v>
      </c>
      <c r="B27" s="181">
        <f>'[4]22'!M5</f>
        <v>31927.22</v>
      </c>
      <c r="C27" s="181"/>
      <c r="D27" s="181">
        <f>'[4]22'!K19</f>
        <v>12911.6</v>
      </c>
      <c r="E27" s="181">
        <f>'[4]22'!L19</f>
        <v>43950.119999999995</v>
      </c>
      <c r="F27" s="181">
        <f>'[4]22'!M19</f>
        <v>888.70000000000437</v>
      </c>
      <c r="G27" s="182"/>
      <c r="I27" s="183"/>
      <c r="J27" s="183"/>
      <c r="L27" s="183"/>
      <c r="M27" s="183"/>
    </row>
    <row r="28" spans="1:13" ht="15" customHeight="1" x14ac:dyDescent="0.2">
      <c r="A28" s="180">
        <v>2311</v>
      </c>
      <c r="B28" s="181"/>
      <c r="C28" s="181"/>
      <c r="D28" s="181">
        <f>'[4]2311'!M19</f>
        <v>2318344.4</v>
      </c>
      <c r="E28" s="181">
        <f>'[4]2311'!N19</f>
        <v>2318344.4</v>
      </c>
      <c r="F28" s="181"/>
      <c r="G28" s="182"/>
      <c r="I28" s="183"/>
      <c r="J28" s="183"/>
      <c r="L28" s="183"/>
      <c r="M28" s="183"/>
    </row>
    <row r="29" spans="1:13" ht="15" customHeight="1" x14ac:dyDescent="0.2">
      <c r="A29" s="180">
        <v>2312</v>
      </c>
      <c r="B29" s="181"/>
      <c r="C29" s="181"/>
      <c r="D29" s="181">
        <f>'[4]2312'!K19</f>
        <v>36913.590000000004</v>
      </c>
      <c r="E29" s="181">
        <f>'[4]2312'!L19</f>
        <v>36913.590000000004</v>
      </c>
      <c r="F29" s="181"/>
      <c r="G29" s="182"/>
      <c r="I29" s="183"/>
      <c r="J29" s="183"/>
      <c r="L29" s="183"/>
      <c r="M29" s="183"/>
    </row>
    <row r="30" spans="1:13" ht="15" customHeight="1" x14ac:dyDescent="0.2">
      <c r="A30" s="180">
        <v>2313</v>
      </c>
      <c r="B30" s="181"/>
      <c r="C30" s="181"/>
      <c r="D30" s="181">
        <f>'[4]2313'!L19</f>
        <v>76638.38</v>
      </c>
      <c r="E30" s="181">
        <f>'[4]2313'!M19</f>
        <v>76638.38</v>
      </c>
      <c r="F30" s="181"/>
      <c r="G30" s="182"/>
      <c r="I30" s="183"/>
      <c r="J30" s="183"/>
      <c r="L30" s="183"/>
      <c r="M30" s="183"/>
    </row>
    <row r="31" spans="1:13" ht="15" customHeight="1" x14ac:dyDescent="0.2">
      <c r="A31" s="180">
        <v>2321</v>
      </c>
      <c r="B31" s="181"/>
      <c r="C31" s="181"/>
      <c r="D31" s="181">
        <f>'[4]2321'!M19</f>
        <v>583003.30999999994</v>
      </c>
      <c r="E31" s="181">
        <f>'[4]2321'!N19</f>
        <v>583003.30999999994</v>
      </c>
      <c r="F31" s="181"/>
      <c r="G31" s="182"/>
      <c r="I31" s="183"/>
      <c r="J31" s="183"/>
      <c r="L31" s="183"/>
      <c r="M31" s="183"/>
    </row>
    <row r="32" spans="1:13" ht="15" customHeight="1" x14ac:dyDescent="0.2">
      <c r="A32" s="180">
        <v>2322</v>
      </c>
      <c r="B32" s="181"/>
      <c r="C32" s="181"/>
      <c r="D32" s="181">
        <f>'[4]2322'!L19</f>
        <v>357095.03</v>
      </c>
      <c r="E32" s="181">
        <f>'[4]2322'!M19</f>
        <v>357095.03</v>
      </c>
      <c r="F32" s="181"/>
      <c r="G32" s="182"/>
      <c r="I32" s="183"/>
      <c r="J32" s="183"/>
      <c r="L32" s="183"/>
      <c r="M32" s="183"/>
    </row>
    <row r="33" spans="1:13" ht="15" customHeight="1" x14ac:dyDescent="0.2">
      <c r="A33" s="180">
        <v>301</v>
      </c>
      <c r="B33" s="181">
        <f>'[4]301'!M5</f>
        <v>145.82</v>
      </c>
      <c r="C33" s="181"/>
      <c r="D33" s="181">
        <f>'[4]301'!K19</f>
        <v>4219.0600000000004</v>
      </c>
      <c r="E33" s="181">
        <f>'[4]301'!L19</f>
        <v>4364.88</v>
      </c>
      <c r="F33" s="181">
        <f>'[4]301'!M19</f>
        <v>0</v>
      </c>
      <c r="G33" s="182"/>
      <c r="I33" s="183"/>
      <c r="J33" s="183"/>
      <c r="L33" s="183"/>
      <c r="M33" s="183"/>
    </row>
    <row r="34" spans="1:13" ht="15" customHeight="1" x14ac:dyDescent="0.2">
      <c r="A34" s="180">
        <v>311</v>
      </c>
      <c r="B34" s="181">
        <f>'[4]311'!N5</f>
        <v>370774.68</v>
      </c>
      <c r="C34" s="181"/>
      <c r="D34" s="181">
        <f>'[4]311'!L19</f>
        <v>6923463.3999999994</v>
      </c>
      <c r="E34" s="181">
        <f>'[4]311'!M19</f>
        <v>7261528.5</v>
      </c>
      <c r="F34" s="181">
        <f>'[4]311'!N19</f>
        <v>32709.579999999143</v>
      </c>
      <c r="G34" s="182"/>
      <c r="I34" s="183"/>
      <c r="J34" s="183"/>
      <c r="L34" s="183"/>
      <c r="M34" s="183"/>
    </row>
    <row r="35" spans="1:13" ht="15" customHeight="1" x14ac:dyDescent="0.2">
      <c r="A35" s="180">
        <v>3111</v>
      </c>
      <c r="B35" s="181">
        <f>'[4]3111'!M5</f>
        <v>0</v>
      </c>
      <c r="C35" s="181"/>
      <c r="D35" s="181">
        <f>'[4]3111'!K19</f>
        <v>876499.4</v>
      </c>
      <c r="E35" s="181">
        <f>'[4]3111'!L19</f>
        <v>876499.4</v>
      </c>
      <c r="F35" s="181">
        <f>'[4]3111'!M19</f>
        <v>0</v>
      </c>
      <c r="G35" s="182"/>
      <c r="I35" s="183"/>
      <c r="J35" s="183"/>
      <c r="L35" s="183"/>
      <c r="M35" s="183"/>
    </row>
    <row r="36" spans="1:13" ht="15" customHeight="1" x14ac:dyDescent="0.2">
      <c r="A36" s="180">
        <v>36111</v>
      </c>
      <c r="B36" s="181">
        <f>'[4]36111'!N5</f>
        <v>920026.48</v>
      </c>
      <c r="C36" s="181">
        <f>'[4]36111'!O5</f>
        <v>14660.02</v>
      </c>
      <c r="D36" s="181">
        <f>'[4]36111'!L19</f>
        <v>3080165.8600000003</v>
      </c>
      <c r="E36" s="181">
        <f>'[4]36111'!M19</f>
        <v>3985532.32</v>
      </c>
      <c r="F36" s="181">
        <f>'[4]36111'!N17</f>
        <v>-1.1641532182693481E-10</v>
      </c>
      <c r="G36" s="182">
        <f>'[4]36111'!O19</f>
        <v>0</v>
      </c>
      <c r="I36" s="183"/>
      <c r="J36" s="183"/>
      <c r="L36" s="183"/>
      <c r="M36" s="183"/>
    </row>
    <row r="37" spans="1:13" ht="15" customHeight="1" x14ac:dyDescent="0.2">
      <c r="A37" s="180">
        <v>36112</v>
      </c>
      <c r="B37" s="181">
        <f>'[4]36112'!M5</f>
        <v>205040.48</v>
      </c>
      <c r="C37" s="181">
        <f>'[4]36112'!N5</f>
        <v>5539.1</v>
      </c>
      <c r="D37" s="181">
        <f>'[4]36112'!K19</f>
        <v>992042.59</v>
      </c>
      <c r="E37" s="181">
        <f>'[4]36112'!L19</f>
        <v>1191543.9699999997</v>
      </c>
      <c r="F37" s="181">
        <f>'[4]36112'!M19</f>
        <v>-2.9103830456733704E-11</v>
      </c>
      <c r="G37" s="182">
        <f>'[4]36112'!N19</f>
        <v>0</v>
      </c>
      <c r="I37" s="183"/>
      <c r="J37" s="183"/>
      <c r="L37" s="183"/>
      <c r="M37" s="183"/>
    </row>
    <row r="38" spans="1:13" ht="15" customHeight="1" x14ac:dyDescent="0.2">
      <c r="A38" s="180">
        <v>3612</v>
      </c>
      <c r="B38" s="181">
        <f>'[4]3612'!M5</f>
        <v>77519.520000000004</v>
      </c>
      <c r="C38" s="181">
        <f>'[4]3612'!N5</f>
        <v>8673.26</v>
      </c>
      <c r="D38" s="181">
        <f>'[4]3612'!K19</f>
        <v>905155.88000000012</v>
      </c>
      <c r="E38" s="181">
        <f>'[4]3612'!L19</f>
        <v>974002.14</v>
      </c>
      <c r="F38" s="181">
        <f>'[4]3612'!M19</f>
        <v>1.1641532182693481E-10</v>
      </c>
      <c r="G38" s="182">
        <f>'[4]3612'!N19</f>
        <v>0</v>
      </c>
      <c r="I38" s="183"/>
      <c r="J38" s="183"/>
      <c r="L38" s="183"/>
      <c r="M38" s="183"/>
    </row>
    <row r="39" spans="1:13" ht="15" customHeight="1" x14ac:dyDescent="0.2">
      <c r="A39" s="180">
        <v>372</v>
      </c>
      <c r="B39" s="181">
        <f>'[4]372'!M5</f>
        <v>0</v>
      </c>
      <c r="C39" s="181">
        <f>'[4]372'!N5</f>
        <v>0</v>
      </c>
      <c r="D39" s="181">
        <f>'[4]372'!K19</f>
        <v>4364.88</v>
      </c>
      <c r="E39" s="181">
        <f>'[4]372'!L19</f>
        <v>4364.88</v>
      </c>
      <c r="F39" s="181">
        <f>'[4]372'!M19</f>
        <v>0</v>
      </c>
      <c r="G39" s="182">
        <f>'[4]372'!N19</f>
        <v>0</v>
      </c>
      <c r="I39" s="183"/>
      <c r="J39" s="183"/>
      <c r="L39" s="183"/>
      <c r="M39" s="183"/>
    </row>
    <row r="40" spans="1:13" ht="15" customHeight="1" x14ac:dyDescent="0.2">
      <c r="A40" s="180">
        <v>377</v>
      </c>
      <c r="B40" s="181">
        <f>'[4]377'!N5</f>
        <v>0</v>
      </c>
      <c r="C40" s="181">
        <f>'[4]377'!O5</f>
        <v>0</v>
      </c>
      <c r="D40" s="181">
        <f>'[4]377'!L19</f>
        <v>163491.14000000001</v>
      </c>
      <c r="E40" s="181">
        <f>'[4]377'!M19</f>
        <v>163491.13999999998</v>
      </c>
      <c r="F40" s="181">
        <f>'[4]377'!N19</f>
        <v>2.9103830456733704E-11</v>
      </c>
      <c r="G40" s="182">
        <f>'[4]377'!O19</f>
        <v>0</v>
      </c>
      <c r="I40" s="183"/>
      <c r="J40" s="183"/>
      <c r="L40" s="183"/>
      <c r="M40" s="183"/>
    </row>
    <row r="41" spans="1:13" ht="15" customHeight="1" x14ac:dyDescent="0.2">
      <c r="A41" s="180">
        <v>40</v>
      </c>
      <c r="B41" s="181"/>
      <c r="C41" s="181">
        <f>'[4]40'!N5</f>
        <v>1525115.77</v>
      </c>
      <c r="D41" s="181">
        <f>'[4]40'!K19</f>
        <v>0</v>
      </c>
      <c r="E41" s="181">
        <f>'[4]40'!L19</f>
        <v>0</v>
      </c>
      <c r="F41" s="181"/>
      <c r="G41" s="182">
        <f>'[4]40'!N19</f>
        <v>1525115.77</v>
      </c>
      <c r="J41" s="183"/>
      <c r="L41" s="183"/>
      <c r="M41" s="183"/>
    </row>
    <row r="42" spans="1:13" ht="15" customHeight="1" x14ac:dyDescent="0.2">
      <c r="A42" s="180">
        <v>423</v>
      </c>
      <c r="B42" s="181"/>
      <c r="C42" s="181">
        <f>'[4]423'!O5</f>
        <v>34768105.32</v>
      </c>
      <c r="D42" s="181">
        <f>'[4]423'!L19</f>
        <v>0</v>
      </c>
      <c r="E42" s="181">
        <f>'[4]423'!M19</f>
        <v>0</v>
      </c>
      <c r="F42" s="181"/>
      <c r="G42" s="182">
        <f>'[4]423'!O19</f>
        <v>34768105.32</v>
      </c>
      <c r="J42" s="183"/>
      <c r="L42" s="183"/>
      <c r="M42" s="183"/>
    </row>
    <row r="43" spans="1:13" ht="15" customHeight="1" x14ac:dyDescent="0.2">
      <c r="A43" s="180">
        <v>424</v>
      </c>
      <c r="B43" s="181"/>
      <c r="C43" s="181">
        <f>'[4]424'!P5</f>
        <v>40048453.280000001</v>
      </c>
      <c r="D43" s="181">
        <f>'[4]424'!M19</f>
        <v>29802124.480000004</v>
      </c>
      <c r="E43" s="181">
        <f>'[4]424'!N19</f>
        <v>960095.16999999993</v>
      </c>
      <c r="F43" s="181"/>
      <c r="G43" s="182">
        <f>'[4]424'!P19</f>
        <v>11206423.969999999</v>
      </c>
      <c r="J43" s="183"/>
      <c r="L43" s="183"/>
      <c r="M43" s="183"/>
    </row>
    <row r="44" spans="1:13" ht="15" customHeight="1" x14ac:dyDescent="0.2">
      <c r="A44" s="180">
        <v>425</v>
      </c>
      <c r="B44" s="181"/>
      <c r="C44" s="181">
        <f>'[4]425'!O5</f>
        <v>7414152.5999999996</v>
      </c>
      <c r="D44" s="181">
        <f>'[4]425'!L19</f>
        <v>7414152.5999999996</v>
      </c>
      <c r="E44" s="181">
        <f>'[4]425'!M19</f>
        <v>0</v>
      </c>
      <c r="F44" s="181"/>
      <c r="G44" s="182">
        <f>'[4]425'!O19</f>
        <v>0</v>
      </c>
      <c r="J44" s="183"/>
      <c r="L44" s="183"/>
      <c r="M44" s="183"/>
    </row>
    <row r="45" spans="1:13" ht="15" customHeight="1" x14ac:dyDescent="0.2">
      <c r="A45" s="180">
        <v>44</v>
      </c>
      <c r="B45" s="181">
        <f>'[4]44'!M5</f>
        <v>0</v>
      </c>
      <c r="C45" s="181">
        <f>'[4]44'!N5</f>
        <v>833806.42</v>
      </c>
      <c r="D45" s="181">
        <f>'[4]44'!K19</f>
        <v>222153.45</v>
      </c>
      <c r="E45" s="181">
        <f>'[4]44'!L19</f>
        <v>313119.35999999999</v>
      </c>
      <c r="F45" s="181">
        <f>'[4]44'!M19</f>
        <v>0</v>
      </c>
      <c r="G45" s="182">
        <f>'[4]44'!N19</f>
        <v>924772.33000000007</v>
      </c>
      <c r="J45" s="183"/>
      <c r="L45" s="183"/>
      <c r="M45" s="183"/>
    </row>
    <row r="46" spans="1:13" ht="15" customHeight="1" x14ac:dyDescent="0.2">
      <c r="A46" s="180">
        <v>481</v>
      </c>
      <c r="B46" s="181">
        <f>'[4]481'!N5</f>
        <v>0</v>
      </c>
      <c r="C46" s="181">
        <f>'[4]481'!O5</f>
        <v>0</v>
      </c>
      <c r="D46" s="181">
        <f>'[4]481'!L19</f>
        <v>0</v>
      </c>
      <c r="E46" s="181">
        <f>'[4]481'!M19</f>
        <v>0</v>
      </c>
      <c r="F46" s="181">
        <f>'[4]481'!N19</f>
        <v>0</v>
      </c>
      <c r="G46" s="182">
        <f>'[4]481'!O19</f>
        <v>0</v>
      </c>
      <c r="I46" s="183"/>
      <c r="J46" s="183"/>
      <c r="L46" s="183"/>
      <c r="M46" s="183"/>
    </row>
    <row r="47" spans="1:13" ht="15" customHeight="1" x14ac:dyDescent="0.2">
      <c r="A47" s="180">
        <v>482</v>
      </c>
      <c r="B47" s="181">
        <f>'[4]482'!M5</f>
        <v>0</v>
      </c>
      <c r="C47" s="181">
        <f>'[4]482'!N5</f>
        <v>0</v>
      </c>
      <c r="D47" s="181">
        <f>'[4]482'!K19</f>
        <v>876499.4</v>
      </c>
      <c r="E47" s="181">
        <f>'[4]482'!L19</f>
        <v>876499.4</v>
      </c>
      <c r="F47" s="181">
        <f>'[4]482'!M19</f>
        <v>0</v>
      </c>
      <c r="G47" s="182">
        <f>'[4]482'!N19</f>
        <v>0</v>
      </c>
      <c r="I47" s="183"/>
      <c r="J47" s="183"/>
      <c r="L47" s="183"/>
      <c r="M47" s="183"/>
    </row>
    <row r="48" spans="1:13" ht="15" customHeight="1" x14ac:dyDescent="0.2">
      <c r="A48" s="180">
        <v>483</v>
      </c>
      <c r="B48" s="181">
        <f>'[4]483'!N5</f>
        <v>0</v>
      </c>
      <c r="C48" s="181">
        <f>'[4]483'!O5</f>
        <v>0</v>
      </c>
      <c r="D48" s="181">
        <f>'[4]483'!L19</f>
        <v>30956.339999999997</v>
      </c>
      <c r="E48" s="181">
        <f>'[4]483'!M19</f>
        <v>30956.339999999997</v>
      </c>
      <c r="F48" s="181">
        <f>'[4]483'!N19</f>
        <v>0</v>
      </c>
      <c r="G48" s="182">
        <f>'[4]483'!O19</f>
        <v>0</v>
      </c>
      <c r="I48" s="183"/>
      <c r="J48" s="183"/>
      <c r="L48" s="183"/>
      <c r="M48" s="183"/>
    </row>
    <row r="49" spans="1:10" ht="15" customHeight="1" x14ac:dyDescent="0.2">
      <c r="A49" s="180">
        <v>631</v>
      </c>
      <c r="B49" s="181">
        <f>'[4]631'!M5</f>
        <v>100</v>
      </c>
      <c r="C49" s="181">
        <f>'[4]631'!N5</f>
        <v>144214.74</v>
      </c>
      <c r="D49" s="181">
        <f>'[4]631'!K19</f>
        <v>1123785.8500000001</v>
      </c>
      <c r="E49" s="181">
        <f>'[4]631'!L19</f>
        <v>979257.14999999991</v>
      </c>
      <c r="F49" s="181">
        <f>'[4]631'!M19</f>
        <v>413.96000000019558</v>
      </c>
      <c r="G49" s="182">
        <f>'[4]631'!N19</f>
        <v>0</v>
      </c>
      <c r="I49" s="183"/>
      <c r="J49" s="183"/>
    </row>
    <row r="50" spans="1:10" ht="15" customHeight="1" x14ac:dyDescent="0.2">
      <c r="A50" s="180">
        <v>641</v>
      </c>
      <c r="B50" s="181">
        <f>'[4]641'!N5</f>
        <v>0</v>
      </c>
      <c r="C50" s="181">
        <f>'[4]641'!O5</f>
        <v>173825.35</v>
      </c>
      <c r="D50" s="181">
        <f>'[4]641'!L19</f>
        <v>1748903.2799999998</v>
      </c>
      <c r="E50" s="181">
        <f>'[4]641'!M19</f>
        <v>1574746.1799999997</v>
      </c>
      <c r="F50" s="181">
        <f>'[4]641'!N19</f>
        <v>331.75</v>
      </c>
      <c r="G50" s="182">
        <f>'[4]641'!O19</f>
        <v>0</v>
      </c>
      <c r="I50" s="183"/>
      <c r="J50" s="183"/>
    </row>
    <row r="51" spans="1:10" ht="15" customHeight="1" x14ac:dyDescent="0.2">
      <c r="A51" s="180">
        <v>642</v>
      </c>
      <c r="B51" s="181">
        <f>'[4]642'!M5</f>
        <v>0</v>
      </c>
      <c r="C51" s="181">
        <f>'[4]642'!N5</f>
        <v>2392.0500000000002</v>
      </c>
      <c r="D51" s="181">
        <f>'[4]642'!K19</f>
        <v>50556.99</v>
      </c>
      <c r="E51" s="181">
        <f>'[4]642'!L19</f>
        <v>48164.939999999995</v>
      </c>
      <c r="F51" s="181">
        <f>'[4]642'!M19</f>
        <v>0</v>
      </c>
      <c r="G51" s="182">
        <f>'[4]642'!N19</f>
        <v>0</v>
      </c>
      <c r="I51" s="183"/>
      <c r="J51" s="183"/>
    </row>
    <row r="52" spans="1:10" ht="15" customHeight="1" x14ac:dyDescent="0.2">
      <c r="A52" s="180">
        <v>643</v>
      </c>
      <c r="B52" s="181">
        <f>'[4]643'!N5</f>
        <v>0</v>
      </c>
      <c r="C52" s="181">
        <f>'[4]643'!O5</f>
        <v>240732.96</v>
      </c>
      <c r="D52" s="181">
        <f>'[4]643'!L19</f>
        <v>882504.25999999989</v>
      </c>
      <c r="E52" s="181">
        <f>'[4]643'!M19</f>
        <v>835670.87999999989</v>
      </c>
      <c r="F52" s="181">
        <f>'[4]643'!N19</f>
        <v>0</v>
      </c>
      <c r="G52" s="182">
        <f>'[4]643'!O19</f>
        <v>193899.58000000002</v>
      </c>
      <c r="I52" s="183"/>
      <c r="J52" s="183"/>
    </row>
    <row r="53" spans="1:10" ht="15" customHeight="1" x14ac:dyDescent="0.2">
      <c r="A53" s="180">
        <v>644</v>
      </c>
      <c r="B53" s="181">
        <f>'[4]644'!M5</f>
        <v>6112.21</v>
      </c>
      <c r="C53" s="181">
        <f>'[4]644'!N5</f>
        <v>0</v>
      </c>
      <c r="D53" s="181">
        <f>'[4]644'!K19</f>
        <v>111707.63999999998</v>
      </c>
      <c r="E53" s="181">
        <f>'[4]644'!L19</f>
        <v>117888.84000000001</v>
      </c>
      <c r="F53" s="181">
        <f>'[4]644'!M19</f>
        <v>-1.9795720618276391E-11</v>
      </c>
      <c r="G53" s="182">
        <f>'[4]644'!N19</f>
        <v>68.989999999999995</v>
      </c>
      <c r="I53" s="183"/>
      <c r="J53" s="183"/>
    </row>
    <row r="54" spans="1:10" ht="15" customHeight="1" x14ac:dyDescent="0.2">
      <c r="A54" s="180">
        <v>651</v>
      </c>
      <c r="B54" s="181">
        <f>'[4]651'!N5</f>
        <v>0</v>
      </c>
      <c r="C54" s="181">
        <f>'[4]651'!O5</f>
        <v>41827.71</v>
      </c>
      <c r="D54" s="181">
        <f>'[4]651'!L19</f>
        <v>697127.6</v>
      </c>
      <c r="E54" s="181">
        <f>'[4]651'!M19</f>
        <v>652468.04</v>
      </c>
      <c r="F54" s="181">
        <f>'[4]651'!N19</f>
        <v>2831.8499999999767</v>
      </c>
      <c r="G54" s="182">
        <f>'[4]651'!O19</f>
        <v>0</v>
      </c>
      <c r="I54" s="183"/>
      <c r="J54" s="183"/>
    </row>
    <row r="55" spans="1:10" ht="15" customHeight="1" x14ac:dyDescent="0.2">
      <c r="A55" s="180">
        <v>652</v>
      </c>
      <c r="B55" s="181">
        <f>'[4]652'!N5</f>
        <v>8148.71</v>
      </c>
      <c r="C55" s="181">
        <f>'[4]652'!O5</f>
        <v>0</v>
      </c>
      <c r="D55" s="181">
        <f>'[4]652'!L19</f>
        <v>28815</v>
      </c>
      <c r="E55" s="181">
        <f>'[4]652'!M19</f>
        <v>36963.71</v>
      </c>
      <c r="F55" s="181">
        <f>'[4]652'!N19</f>
        <v>0</v>
      </c>
      <c r="G55" s="182">
        <f>'[4]652'!O19</f>
        <v>0</v>
      </c>
      <c r="I55" s="183"/>
      <c r="J55" s="183"/>
    </row>
    <row r="56" spans="1:10" ht="15" customHeight="1" x14ac:dyDescent="0.2">
      <c r="A56" s="180">
        <v>661</v>
      </c>
      <c r="B56" s="181">
        <f>'[4]661'!N5</f>
        <v>0</v>
      </c>
      <c r="C56" s="181">
        <f>'[4]661'!O5</f>
        <v>150483.79</v>
      </c>
      <c r="D56" s="181">
        <f>'[4]661'!L19</f>
        <v>3361479.47</v>
      </c>
      <c r="E56" s="181">
        <f>'[4]661'!M19</f>
        <v>3210995.68</v>
      </c>
      <c r="F56" s="181">
        <f>'[4]661'!N19</f>
        <v>-2.9808688850607723E-10</v>
      </c>
      <c r="G56" s="182">
        <f>'[4]661'!O19</f>
        <v>-2.9808688850607723E-10</v>
      </c>
      <c r="I56" s="183"/>
      <c r="J56" s="183"/>
    </row>
    <row r="57" spans="1:10" ht="15" customHeight="1" x14ac:dyDescent="0.2">
      <c r="A57" s="180">
        <v>682</v>
      </c>
      <c r="B57" s="181">
        <f>'[4]682'!N5</f>
        <v>0</v>
      </c>
      <c r="C57" s="181">
        <f>'[4]682'!O5</f>
        <v>146325.82999999999</v>
      </c>
      <c r="D57" s="181">
        <f>'[4]682'!L19</f>
        <v>146325.82999999999</v>
      </c>
      <c r="E57" s="181">
        <f>'[4]682'!M19</f>
        <v>0</v>
      </c>
      <c r="F57" s="181">
        <f>'[4]682'!N19</f>
        <v>0</v>
      </c>
      <c r="G57" s="182">
        <f>'[4]682'!O19</f>
        <v>0</v>
      </c>
      <c r="I57" s="183"/>
      <c r="J57" s="183"/>
    </row>
    <row r="58" spans="1:10" ht="15" customHeight="1" x14ac:dyDescent="0.2">
      <c r="A58" s="180">
        <v>683</v>
      </c>
      <c r="B58" s="181">
        <v>0</v>
      </c>
      <c r="C58" s="181">
        <v>0</v>
      </c>
      <c r="D58" s="181">
        <f>'[4]683'!O19</f>
        <v>1192722.95</v>
      </c>
      <c r="E58" s="181">
        <f>'[4]683'!P19</f>
        <v>30661.62</v>
      </c>
      <c r="F58" s="181">
        <f>'[4]683'!Q19</f>
        <v>1192722.95</v>
      </c>
      <c r="G58" s="182">
        <f>'[4]683'!R19</f>
        <v>30661.62</v>
      </c>
      <c r="I58" s="183"/>
      <c r="J58" s="183"/>
    </row>
    <row r="59" spans="1:10" ht="15" customHeight="1" x14ac:dyDescent="0.2">
      <c r="A59" s="180">
        <v>67</v>
      </c>
      <c r="B59" s="181">
        <f>'[4]671'!M5</f>
        <v>2968</v>
      </c>
      <c r="C59" s="181">
        <f>'[4]671'!N5</f>
        <v>0</v>
      </c>
      <c r="D59" s="181">
        <f>'[4]671'!K19</f>
        <v>0</v>
      </c>
      <c r="E59" s="181">
        <f>'[4]671'!L19</f>
        <v>1123</v>
      </c>
      <c r="F59" s="181">
        <f>'[4]671'!M19</f>
        <v>1845</v>
      </c>
      <c r="G59" s="182">
        <f>'[4]671'!N19</f>
        <v>0</v>
      </c>
      <c r="I59" s="183"/>
      <c r="J59" s="183"/>
    </row>
    <row r="60" spans="1:10" ht="15" customHeight="1" x14ac:dyDescent="0.2">
      <c r="A60" s="180">
        <v>685</v>
      </c>
      <c r="B60" s="181">
        <f>'[4]685'!M5</f>
        <v>74261.679999999993</v>
      </c>
      <c r="C60" s="181">
        <f>'[4]685'!N5</f>
        <v>54275.5</v>
      </c>
      <c r="D60" s="181">
        <f>'[4]685'!K19</f>
        <v>66606.849999999991</v>
      </c>
      <c r="E60" s="181">
        <f>'[4]685'!L19</f>
        <v>125878.91000000002</v>
      </c>
      <c r="F60" s="181">
        <f>'[4]685'!M19</f>
        <v>348.9999999999709</v>
      </c>
      <c r="G60" s="182">
        <f>'[4]685'!N19</f>
        <v>39634.880000000005</v>
      </c>
      <c r="I60" s="183"/>
    </row>
    <row r="61" spans="1:10" ht="15" customHeight="1" x14ac:dyDescent="0.2">
      <c r="A61" s="180">
        <v>7031</v>
      </c>
      <c r="B61" s="181"/>
      <c r="C61" s="181"/>
      <c r="D61" s="181">
        <f>'[4]7031'!L19</f>
        <v>3059484.21</v>
      </c>
      <c r="E61" s="181">
        <f>'[4]7031'!M19</f>
        <v>3059484.21</v>
      </c>
      <c r="F61" s="181"/>
      <c r="G61" s="182"/>
    </row>
    <row r="62" spans="1:10" ht="15" customHeight="1" x14ac:dyDescent="0.2">
      <c r="A62" s="180">
        <v>7032</v>
      </c>
      <c r="B62" s="181"/>
      <c r="C62" s="181"/>
      <c r="D62" s="181">
        <f>'[4]7032'!K19</f>
        <v>67600.91</v>
      </c>
      <c r="E62" s="181">
        <f>'[4]7032'!L19</f>
        <v>67600.91</v>
      </c>
      <c r="F62" s="181"/>
      <c r="G62" s="182"/>
    </row>
    <row r="63" spans="1:10" ht="15" customHeight="1" x14ac:dyDescent="0.2">
      <c r="A63" s="180">
        <v>7033</v>
      </c>
      <c r="B63" s="181"/>
      <c r="C63" s="181"/>
      <c r="D63" s="181">
        <f>'[4]7033'!L19</f>
        <v>89964.4</v>
      </c>
      <c r="E63" s="181">
        <f>'[4]7033'!M19</f>
        <v>89964.4</v>
      </c>
      <c r="F63" s="181"/>
      <c r="G63" s="182"/>
    </row>
    <row r="64" spans="1:10" ht="15" customHeight="1" x14ac:dyDescent="0.2">
      <c r="A64" s="180">
        <v>7034</v>
      </c>
      <c r="B64" s="181"/>
      <c r="C64" s="181"/>
      <c r="D64" s="181">
        <f>'[4]7034'!L19</f>
        <v>512482.53</v>
      </c>
      <c r="E64" s="181">
        <f>'[4]7034'!M19</f>
        <v>512482.53</v>
      </c>
      <c r="F64" s="181"/>
      <c r="G64" s="182"/>
    </row>
    <row r="65" spans="1:7" ht="15" customHeight="1" x14ac:dyDescent="0.2">
      <c r="A65" s="180">
        <v>7035</v>
      </c>
      <c r="B65" s="181"/>
      <c r="C65" s="181"/>
      <c r="D65" s="181">
        <f>'[4]7035'!L19</f>
        <v>1148403.8500000001</v>
      </c>
      <c r="E65" s="181">
        <f>'[4]7035'!M19</f>
        <v>1148403.8500000001</v>
      </c>
      <c r="F65" s="181"/>
      <c r="G65" s="182"/>
    </row>
    <row r="66" spans="1:7" ht="15" customHeight="1" x14ac:dyDescent="0.2">
      <c r="A66" s="180">
        <v>70312</v>
      </c>
      <c r="B66" s="181"/>
      <c r="C66" s="181"/>
      <c r="D66" s="181">
        <f>'[4]70312'!L19</f>
        <v>731.22</v>
      </c>
      <c r="E66" s="181">
        <f>'[4]70312'!M19</f>
        <v>731.22</v>
      </c>
      <c r="F66" s="181"/>
      <c r="G66" s="182"/>
    </row>
    <row r="67" spans="1:7" ht="15" customHeight="1" x14ac:dyDescent="0.2">
      <c r="A67" s="180">
        <v>713</v>
      </c>
      <c r="B67" s="181"/>
      <c r="C67" s="181"/>
      <c r="D67" s="181">
        <f>'[4]713'!J19</f>
        <v>58858.399999999994</v>
      </c>
      <c r="E67" s="181">
        <f>'[4]713'!K19</f>
        <v>58858.399999999994</v>
      </c>
      <c r="F67" s="181"/>
      <c r="G67" s="182"/>
    </row>
    <row r="68" spans="1:7" ht="15" customHeight="1" x14ac:dyDescent="0.2">
      <c r="A68" s="180">
        <v>718</v>
      </c>
      <c r="B68" s="181"/>
      <c r="C68" s="181"/>
      <c r="D68" s="181">
        <f>'[4]718'!L19</f>
        <v>876499.4</v>
      </c>
      <c r="E68" s="181">
        <f>'[4]718'!M19</f>
        <v>876499.4</v>
      </c>
      <c r="F68" s="181"/>
      <c r="G68" s="182"/>
    </row>
    <row r="69" spans="1:7" ht="15" customHeight="1" x14ac:dyDescent="0.2">
      <c r="A69" s="180">
        <v>746</v>
      </c>
      <c r="B69" s="181"/>
      <c r="C69" s="181"/>
      <c r="D69" s="181">
        <f>'[4]746'!L19</f>
        <v>6920.47</v>
      </c>
      <c r="E69" s="181">
        <f>'[4]746'!M19</f>
        <v>6920.47</v>
      </c>
      <c r="F69" s="181"/>
      <c r="G69" s="182"/>
    </row>
    <row r="70" spans="1:7" ht="15" customHeight="1" x14ac:dyDescent="0.2">
      <c r="A70" s="180">
        <v>791</v>
      </c>
      <c r="B70" s="181"/>
      <c r="C70" s="181"/>
      <c r="D70" s="181">
        <f>'[4]791'!M19</f>
        <v>5206304.97</v>
      </c>
      <c r="E70" s="181">
        <f>'[4]791'!N19</f>
        <v>5206304.97</v>
      </c>
      <c r="F70" s="181"/>
      <c r="G70" s="182"/>
    </row>
    <row r="71" spans="1:7" ht="15" customHeight="1" x14ac:dyDescent="0.2">
      <c r="A71" s="180">
        <v>903</v>
      </c>
      <c r="B71" s="181"/>
      <c r="C71" s="181"/>
      <c r="D71" s="181">
        <f>'[4]903'!L19</f>
        <v>3371994.71</v>
      </c>
      <c r="E71" s="181">
        <f>'[4]903'!M19</f>
        <v>3371994.71</v>
      </c>
      <c r="F71" s="181"/>
      <c r="G71" s="182"/>
    </row>
    <row r="72" spans="1:7" ht="15" customHeight="1" x14ac:dyDescent="0.2">
      <c r="A72" s="180">
        <v>91</v>
      </c>
      <c r="B72" s="181"/>
      <c r="C72" s="181"/>
      <c r="D72" s="181">
        <f>'[4]91'!N19</f>
        <v>646360.6</v>
      </c>
      <c r="E72" s="181">
        <f>'[4]91'!O19</f>
        <v>646360.6</v>
      </c>
      <c r="F72" s="181"/>
      <c r="G72" s="182"/>
    </row>
    <row r="73" spans="1:7" ht="15" customHeight="1" x14ac:dyDescent="0.2">
      <c r="A73" s="180">
        <v>92</v>
      </c>
      <c r="B73" s="181"/>
      <c r="C73" s="181"/>
      <c r="D73" s="181">
        <f>'[4]92'!O19</f>
        <v>1494640.5099999998</v>
      </c>
      <c r="E73" s="181">
        <f>'[4]92'!P19</f>
        <v>1494640.5099999998</v>
      </c>
      <c r="F73" s="181"/>
      <c r="G73" s="182"/>
    </row>
    <row r="74" spans="1:7" ht="15" customHeight="1" x14ac:dyDescent="0.2">
      <c r="A74" s="180">
        <v>943</v>
      </c>
      <c r="B74" s="181"/>
      <c r="C74" s="181"/>
      <c r="D74" s="181">
        <f>'[4]943'!L19</f>
        <v>2735</v>
      </c>
      <c r="E74" s="181">
        <f>'[4]943'!M19</f>
        <v>2735</v>
      </c>
      <c r="F74" s="181"/>
      <c r="G74" s="182"/>
    </row>
    <row r="75" spans="1:7" ht="15" customHeight="1" x14ac:dyDescent="0.2">
      <c r="A75" s="180">
        <v>948</v>
      </c>
      <c r="B75" s="181"/>
      <c r="C75" s="181"/>
      <c r="D75" s="181">
        <f>'[4]948'!L19</f>
        <v>0</v>
      </c>
      <c r="E75" s="181">
        <f>'[4]948'!M19</f>
        <v>0</v>
      </c>
      <c r="F75" s="181"/>
      <c r="G75" s="182"/>
    </row>
    <row r="76" spans="1:7" ht="15" customHeight="1" x14ac:dyDescent="0.2">
      <c r="A76" s="180">
        <v>9491</v>
      </c>
      <c r="B76" s="181"/>
      <c r="C76" s="181"/>
      <c r="D76" s="181">
        <f>'[4]949'!L19</f>
        <v>4259.17</v>
      </c>
      <c r="E76" s="181">
        <f>'[4]949'!M19</f>
        <v>4259.17</v>
      </c>
      <c r="F76" s="181"/>
      <c r="G76" s="182"/>
    </row>
    <row r="77" spans="1:7" ht="15" customHeight="1" x14ac:dyDescent="0.2">
      <c r="A77" s="180">
        <v>976</v>
      </c>
      <c r="B77" s="181"/>
      <c r="C77" s="181"/>
      <c r="D77" s="181">
        <f>'[4]976'!L19</f>
        <v>0</v>
      </c>
      <c r="E77" s="181">
        <f>'[4]976'!M19</f>
        <v>0</v>
      </c>
      <c r="F77" s="181"/>
      <c r="G77" s="182"/>
    </row>
    <row r="78" spans="1:7" ht="15" customHeight="1" thickBot="1" x14ac:dyDescent="0.25">
      <c r="A78" s="195">
        <v>98</v>
      </c>
      <c r="B78" s="196"/>
      <c r="C78" s="196"/>
      <c r="D78" s="196">
        <f>'[4]98'!L19</f>
        <v>20212.96</v>
      </c>
      <c r="E78" s="196">
        <f>'[4]98'!M19</f>
        <v>20212.96</v>
      </c>
      <c r="F78" s="196"/>
      <c r="G78" s="197"/>
    </row>
    <row r="79" spans="1:7" ht="18" customHeight="1" thickBot="1" x14ac:dyDescent="0.25">
      <c r="A79" s="184" t="s">
        <v>482</v>
      </c>
      <c r="B79" s="185">
        <f t="shared" ref="B79:G79" si="0">SUM(B11:B78)</f>
        <v>85572583.699999973</v>
      </c>
      <c r="C79" s="185">
        <f t="shared" si="0"/>
        <v>85572583.699999973</v>
      </c>
      <c r="D79" s="185">
        <f t="shared" si="0"/>
        <v>170151271.58999997</v>
      </c>
      <c r="E79" s="185">
        <f t="shared" si="0"/>
        <v>170151271.59000003</v>
      </c>
      <c r="F79" s="185">
        <f t="shared" si="0"/>
        <v>48688682.459999971</v>
      </c>
      <c r="G79" s="186">
        <f t="shared" si="0"/>
        <v>48688682.460000001</v>
      </c>
    </row>
    <row r="80" spans="1:7" ht="13.5" customHeight="1" x14ac:dyDescent="0.2">
      <c r="A80" s="187" t="s">
        <v>483</v>
      </c>
      <c r="C80" s="188">
        <f>B79-C79</f>
        <v>0</v>
      </c>
      <c r="D80" s="189"/>
      <c r="E80" s="188">
        <f>D79-E79</f>
        <v>0</v>
      </c>
      <c r="F80" s="189"/>
      <c r="G80" s="188">
        <f>F79-G79</f>
        <v>0</v>
      </c>
    </row>
    <row r="81" spans="1:5" ht="27.75" customHeight="1" x14ac:dyDescent="0.2">
      <c r="A81" s="177"/>
    </row>
    <row r="82" spans="1:5" ht="27" customHeight="1" x14ac:dyDescent="0.25">
      <c r="A82" s="177"/>
      <c r="B82" s="192" t="s">
        <v>382</v>
      </c>
      <c r="C82" s="192"/>
      <c r="D82" s="192"/>
      <c r="E82" s="192" t="s">
        <v>381</v>
      </c>
    </row>
    <row r="83" spans="1:5" ht="18.75" customHeight="1" x14ac:dyDescent="0.25">
      <c r="A83" s="177"/>
      <c r="B83" s="192"/>
      <c r="C83" s="192"/>
      <c r="D83" s="192"/>
      <c r="E83" s="192"/>
    </row>
    <row r="84" spans="1:5" ht="15.75" x14ac:dyDescent="0.25">
      <c r="A84" s="177"/>
      <c r="B84" s="192" t="s">
        <v>384</v>
      </c>
      <c r="C84" s="192"/>
      <c r="D84" s="192"/>
      <c r="E84" s="192" t="s">
        <v>385</v>
      </c>
    </row>
    <row r="85" spans="1:5" ht="15.75" x14ac:dyDescent="0.25">
      <c r="A85" s="177"/>
      <c r="B85" s="192"/>
      <c r="C85" s="192"/>
      <c r="D85" s="192"/>
      <c r="E85" s="192"/>
    </row>
    <row r="86" spans="1:5" ht="15.75" x14ac:dyDescent="0.25">
      <c r="B86" s="192" t="s">
        <v>386</v>
      </c>
      <c r="C86" s="192"/>
      <c r="D86" s="192"/>
      <c r="E86" s="192" t="s">
        <v>387</v>
      </c>
    </row>
    <row r="87" spans="1:5" ht="15.75" x14ac:dyDescent="0.25">
      <c r="B87" s="192"/>
      <c r="C87" s="192"/>
      <c r="D87" s="192"/>
      <c r="E87" s="192"/>
    </row>
    <row r="88" spans="1:5" ht="15.75" x14ac:dyDescent="0.25">
      <c r="B88" s="192" t="s">
        <v>388</v>
      </c>
      <c r="C88" s="192"/>
      <c r="D88" s="192"/>
      <c r="E88" s="192" t="s">
        <v>390</v>
      </c>
    </row>
    <row r="89" spans="1:5" ht="15.75" x14ac:dyDescent="0.25">
      <c r="B89" s="192"/>
      <c r="C89" s="192"/>
      <c r="D89" s="192"/>
      <c r="E89" s="192"/>
    </row>
    <row r="90" spans="1:5" ht="15.75" x14ac:dyDescent="0.25">
      <c r="B90" s="192"/>
      <c r="C90" s="192"/>
      <c r="D90" s="192"/>
      <c r="E90" s="192" t="s">
        <v>391</v>
      </c>
    </row>
    <row r="91" spans="1:5" ht="15.75" x14ac:dyDescent="0.25">
      <c r="B91" s="192"/>
      <c r="C91" s="192"/>
      <c r="D91" s="192"/>
      <c r="E91" s="192"/>
    </row>
    <row r="92" spans="1:5" ht="15.75" x14ac:dyDescent="0.25">
      <c r="B92" s="192"/>
      <c r="C92" s="192"/>
      <c r="D92" s="192"/>
      <c r="E92" s="192" t="s">
        <v>392</v>
      </c>
    </row>
    <row r="93" spans="1:5" ht="15.75" x14ac:dyDescent="0.25">
      <c r="B93" s="192"/>
      <c r="C93" s="192"/>
      <c r="D93" s="192"/>
      <c r="E93" s="192"/>
    </row>
    <row r="94" spans="1:5" ht="15.75" x14ac:dyDescent="0.25">
      <c r="B94" s="192"/>
      <c r="C94" s="192"/>
      <c r="D94" s="192"/>
      <c r="E94" s="192" t="s">
        <v>393</v>
      </c>
    </row>
    <row r="95" spans="1:5" ht="15.75" x14ac:dyDescent="0.25">
      <c r="B95" s="192"/>
      <c r="C95" s="192"/>
      <c r="D95" s="192"/>
      <c r="E95" s="192"/>
    </row>
    <row r="96" spans="1:5" ht="15.75" x14ac:dyDescent="0.25">
      <c r="B96" s="193"/>
      <c r="C96" s="194"/>
      <c r="D96" s="194"/>
      <c r="E96" s="194" t="s">
        <v>486</v>
      </c>
    </row>
  </sheetData>
  <mergeCells count="11">
    <mergeCell ref="E1:G1"/>
    <mergeCell ref="E2:G2"/>
    <mergeCell ref="E3:G3"/>
    <mergeCell ref="A4:G4"/>
    <mergeCell ref="B9:C9"/>
    <mergeCell ref="D9:E9"/>
    <mergeCell ref="A5:G5"/>
    <mergeCell ref="A9:A10"/>
    <mergeCell ref="F9:G9"/>
    <mergeCell ref="A6:G6"/>
    <mergeCell ref="A7:G7"/>
  </mergeCells>
  <phoneticPr fontId="11" type="noConversion"/>
  <pageMargins left="1.3779527559055118" right="0" top="0.78740157480314965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д1_10</vt:lpstr>
      <vt:lpstr>д2_11</vt:lpstr>
      <vt:lpstr>д3_15</vt:lpstr>
      <vt:lpstr>д4_20,22</vt:lpstr>
      <vt:lpstr>д5_31</vt:lpstr>
      <vt:lpstr>д6_баланс</vt:lpstr>
      <vt:lpstr>д1_10!Область_печати</vt:lpstr>
      <vt:lpstr>д2_11!Область_печати</vt:lpstr>
      <vt:lpstr>д3_15!Область_печати</vt:lpstr>
      <vt:lpstr>'д4_20,22'!Область_печати</vt:lpstr>
      <vt:lpstr>д5_31!Область_печати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Коля</dc:creator>
  <cp:lastModifiedBy>NVB</cp:lastModifiedBy>
  <cp:lastPrinted>2021-12-01T14:05:33Z</cp:lastPrinted>
  <dcterms:created xsi:type="dcterms:W3CDTF">2021-11-20T22:02:03Z</dcterms:created>
  <dcterms:modified xsi:type="dcterms:W3CDTF">2021-12-28T14:03:10Z</dcterms:modified>
</cp:coreProperties>
</file>