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7935"/>
  </bookViews>
  <sheets>
    <sheet name="Лист1" sheetId="1" r:id="rId1"/>
    <sheet name="Лист2" sheetId="2" r:id="rId2"/>
  </sheets>
  <definedNames>
    <definedName name="_xlnm.Print_Area" localSheetId="0">Лист1!$A$1:$H$111</definedName>
  </definedNames>
  <calcPr calcId="124519"/>
</workbook>
</file>

<file path=xl/calcChain.xml><?xml version="1.0" encoding="utf-8"?>
<calcChain xmlns="http://schemas.openxmlformats.org/spreadsheetml/2006/main">
  <c r="H109" i="1"/>
  <c r="G109"/>
  <c r="D109"/>
  <c r="E109"/>
  <c r="F109"/>
  <c r="D108"/>
  <c r="E108"/>
  <c r="F108"/>
  <c r="H108"/>
  <c r="C108"/>
  <c r="G107"/>
  <c r="G106"/>
  <c r="H99"/>
  <c r="G100"/>
  <c r="G101"/>
  <c r="G102"/>
  <c r="G103"/>
  <c r="G104"/>
  <c r="G99"/>
  <c r="E100"/>
  <c r="E101"/>
  <c r="E102"/>
  <c r="E103"/>
  <c r="E104"/>
  <c r="E105"/>
  <c r="E106"/>
  <c r="E107"/>
  <c r="E99"/>
  <c r="F96"/>
  <c r="G96"/>
  <c r="D92"/>
  <c r="D96" s="1"/>
  <c r="E92"/>
  <c r="E96" s="1"/>
  <c r="F92"/>
  <c r="C92"/>
  <c r="C96" s="1"/>
  <c r="C109" s="1"/>
  <c r="H88"/>
  <c r="H89"/>
  <c r="H90"/>
  <c r="H91"/>
  <c r="H93"/>
  <c r="H94"/>
  <c r="H92" s="1"/>
  <c r="H96" s="1"/>
  <c r="H95"/>
  <c r="H87"/>
  <c r="H13" i="2"/>
  <c r="H12"/>
  <c r="H11"/>
  <c r="H10"/>
  <c r="H9"/>
  <c r="H8"/>
  <c r="H7"/>
  <c r="H6"/>
  <c r="H5"/>
  <c r="H10" i="1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9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</calcChain>
</file>

<file path=xl/sharedStrings.xml><?xml version="1.0" encoding="utf-8"?>
<sst xmlns="http://schemas.openxmlformats.org/spreadsheetml/2006/main" count="231" uniqueCount="106">
  <si>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</si>
  <si>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</si>
  <si>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</si>
  <si>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</si>
  <si>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</si>
  <si>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</si>
  <si>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</si>
  <si>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Касові видатки за вказаний період</t>
  </si>
  <si>
    <t>% виконання на вказаний період</t>
  </si>
  <si>
    <t>% виконання на вказаний період (гр8/гр5*100)</t>
  </si>
  <si>
    <t>02</t>
  </si>
  <si>
    <t>Виконавчий комітет Семенівської селищної ради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</si>
  <si>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</si>
  <si>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</si>
  <si>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</si>
  <si>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</si>
  <si>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1000</t>
  </si>
  <si>
    <t>Освіта</t>
  </si>
  <si>
    <t>1010</t>
  </si>
  <si>
    <t>Надання дошкільної освіти</t>
  </si>
  <si>
    <t>2000</t>
  </si>
  <si>
    <t>Охорона здоров`я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</si>
  <si>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</si>
  <si>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</si>
  <si>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3000</t>
  </si>
  <si>
    <t>Соціальний захист та соціальне забезпечення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</si>
  <si>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</si>
  <si>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</t>
  </si>
  <si>
    <t>3121</t>
  </si>
  <si>
    <t>Утримання та забезпечення діяльності центрів соціальних служб для сім`ї, дітей та молоді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</si>
  <si>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</si>
  <si>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</si>
  <si>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</si>
  <si>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</si>
  <si>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</si>
  <si>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</si>
  <si>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4000</t>
  </si>
  <si>
    <t>Культура i мистецтво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</si>
  <si>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</si>
  <si>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</si>
  <si>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</si>
  <si>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</si>
  <si>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6000</t>
  </si>
  <si>
    <t>Житлово-комунальне господарство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</si>
  <si>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</si>
  <si>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</si>
  <si>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</si>
  <si>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</si>
  <si>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</si>
  <si>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</si>
  <si>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</si>
  <si>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</si>
  <si>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7442</t>
  </si>
  <si>
    <t>Утримання та розвиток інших об`єктів транспортної інфраструктури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</si>
  <si>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</si>
  <si>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</si>
  <si>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</si>
  <si>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</si>
  <si>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9000</t>
  </si>
  <si>
    <t>Міжбюджетні трансферти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</si>
  <si>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</si>
  <si>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</si>
  <si>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</si>
  <si>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</si>
  <si>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</si>
  <si>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</si>
  <si>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</si>
  <si>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</si>
  <si>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</si>
  <si>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</si>
  <si>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</si>
  <si>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</si>
  <si>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</si>
  <si>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</si>
  <si>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</si>
  <si>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</si>
  <si>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</si>
  <si>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</si>
  <si>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</si>
  <si>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</si>
  <si>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5000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</si>
  <si>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</si>
  <si>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</si>
  <si>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</si>
  <si>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 xml:space="preserve"> </t>
  </si>
  <si>
    <t xml:space="preserve">Усього </t>
  </si>
  <si>
    <t>Плата за послуги бюджетних установ</t>
  </si>
  <si>
    <t>тис.грн</t>
  </si>
  <si>
    <t>Виконання видаткової частини загального та спеціального фондів  за   2019 рік                                                                                                                                                         по  Семенівській селищній   раді</t>
  </si>
  <si>
    <t>Додаток № 2</t>
  </si>
  <si>
    <t>до рішення 53   сесії 1 скликання</t>
  </si>
  <si>
    <t>від  31.01.2020 року</t>
  </si>
  <si>
    <t xml:space="preserve">Відхилення  від  плану  за 2019 рік      (+; -) </t>
  </si>
  <si>
    <t>Капітальні видатки</t>
  </si>
  <si>
    <t>Поточні видатки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</si>
  <si>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</si>
  <si>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Будівництво1 інших об`єктів комунальної власності</t>
  </si>
  <si>
    <t>Реалізація інших заходів щодо соціально-економічного розвитку територій</t>
  </si>
  <si>
    <t>Субвенція з місцевого бюджету на співфінансування інвестиційних проектів</t>
  </si>
  <si>
    <t xml:space="preserve">Спеціальний фонд </t>
  </si>
  <si>
    <t>Інші кошти спеціального фонду</t>
  </si>
  <si>
    <t>Інші джерела власних надходжень</t>
  </si>
  <si>
    <t xml:space="preserve">Разом спеціальний фонд </t>
  </si>
  <si>
    <t>7691</t>
  </si>
  <si>
    <t xml:space="preserve">Секретар селищної ради                 </t>
  </si>
  <si>
    <t>Бардалим А.В.</t>
  </si>
</sst>
</file>

<file path=xl/styles.xml><?xml version="1.0" encoding="utf-8"?>
<styleSheet xmlns="http://schemas.openxmlformats.org/spreadsheetml/2006/main">
  <numFmts count="1">
    <numFmt numFmtId="164" formatCode="#0.00"/>
  </numFmts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9" fontId="7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 applyAlignment="1">
      <alignment wrapText="1"/>
    </xf>
    <xf numFmtId="0" fontId="4" fillId="0" borderId="0" xfId="3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6" fillId="0" borderId="0" xfId="0" applyFont="1"/>
    <xf numFmtId="2" fontId="6" fillId="0" borderId="0" xfId="0" applyNumberFormat="1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2" fontId="5" fillId="2" borderId="1" xfId="0" applyNumberFormat="1" applyFont="1" applyFill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1" fillId="2" borderId="1" xfId="0" quotePrefix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0" xfId="0"/>
    <xf numFmtId="0" fontId="1" fillId="2" borderId="1" xfId="0" quotePrefix="1" applyFont="1" applyFill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9" fontId="1" fillId="2" borderId="1" xfId="4" applyFont="1" applyFill="1" applyBorder="1" applyAlignment="1">
      <alignment vertical="center" wrapText="1"/>
    </xf>
    <xf numFmtId="9" fontId="0" fillId="0" borderId="1" xfId="4" applyFont="1" applyBorder="1" applyAlignment="1">
      <alignment vertical="center" wrapText="1"/>
    </xf>
    <xf numFmtId="0" fontId="8" fillId="0" borderId="0" xfId="0" applyFont="1" applyFill="1" applyBorder="1"/>
    <xf numFmtId="0" fontId="8" fillId="0" borderId="0" xfId="0" applyFont="1" applyAlignment="1">
      <alignment horizontal="center" vertical="center"/>
    </xf>
    <xf numFmtId="2" fontId="6" fillId="0" borderId="0" xfId="0" applyNumberFormat="1" applyFont="1"/>
    <xf numFmtId="0" fontId="1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3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оцентный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1"/>
  <sheetViews>
    <sheetView tabSelected="1" view="pageBreakPreview" topLeftCell="A37" zoomScaleSheetLayoutView="100" workbookViewId="0">
      <selection activeCell="A54" sqref="A54"/>
    </sheetView>
  </sheetViews>
  <sheetFormatPr defaultRowHeight="12.75"/>
  <cols>
    <col min="1" max="1" width="5.28515625" customWidth="1"/>
    <col min="2" max="2" width="35.42578125" style="6" customWidth="1"/>
    <col min="3" max="3" width="13.42578125" customWidth="1"/>
    <col min="4" max="4" width="12.85546875" customWidth="1"/>
    <col min="5" max="5" width="12.140625" customWidth="1"/>
    <col min="6" max="6" width="9.85546875" customWidth="1"/>
    <col min="7" max="7" width="10.42578125" customWidth="1"/>
    <col min="8" max="8" width="10.42578125" style="2" customWidth="1"/>
  </cols>
  <sheetData>
    <row r="1" spans="1:9" s="4" customFormat="1">
      <c r="B1" s="6"/>
      <c r="F1" s="34" t="s">
        <v>89</v>
      </c>
      <c r="G1" s="34"/>
      <c r="H1" s="34"/>
    </row>
    <row r="2" spans="1:9" s="4" customFormat="1">
      <c r="B2" s="6"/>
      <c r="F2" s="34" t="s">
        <v>90</v>
      </c>
      <c r="G2" s="34"/>
      <c r="H2" s="34"/>
    </row>
    <row r="3" spans="1:9" s="4" customFormat="1">
      <c r="B3" s="6"/>
      <c r="F3" s="34" t="s">
        <v>91</v>
      </c>
      <c r="G3" s="34"/>
      <c r="H3" s="34"/>
    </row>
    <row r="5" spans="1:9" ht="33.75" customHeight="1">
      <c r="A5" s="36" t="s">
        <v>88</v>
      </c>
      <c r="B5" s="36"/>
      <c r="C5" s="36"/>
      <c r="D5" s="36"/>
      <c r="E5" s="36"/>
      <c r="F5" s="36"/>
      <c r="G5" s="36"/>
      <c r="H5" s="36"/>
      <c r="I5" s="3"/>
    </row>
    <row r="6" spans="1:9">
      <c r="A6" s="35"/>
      <c r="B6" s="35"/>
      <c r="C6" s="35"/>
      <c r="D6" s="35"/>
      <c r="E6" s="35"/>
      <c r="F6" s="35"/>
      <c r="G6" s="6"/>
      <c r="H6" s="7"/>
    </row>
    <row r="7" spans="1:9">
      <c r="A7" s="6"/>
      <c r="C7" s="6"/>
      <c r="D7" s="6"/>
      <c r="E7" s="6"/>
      <c r="F7" s="6"/>
      <c r="G7" s="6" t="s">
        <v>87</v>
      </c>
      <c r="H7" s="7"/>
    </row>
    <row r="8" spans="1:9" s="1" customFormat="1" ht="63.75">
      <c r="A8" s="8" t="s">
        <v>1</v>
      </c>
      <c r="B8" s="8" t="s">
        <v>2</v>
      </c>
      <c r="C8" s="8" t="s">
        <v>3</v>
      </c>
      <c r="D8" s="8" t="s">
        <v>4</v>
      </c>
      <c r="E8" s="8" t="s">
        <v>6</v>
      </c>
      <c r="F8" s="8" t="s">
        <v>7</v>
      </c>
      <c r="G8" s="8" t="s">
        <v>8</v>
      </c>
      <c r="H8" s="8" t="s">
        <v>92</v>
      </c>
    </row>
    <row r="9" spans="1:9">
      <c r="A9" s="9" t="s">
        <v>10</v>
      </c>
      <c r="B9" s="10" t="s">
        <v>0</v>
      </c>
      <c r="C9" s="11">
        <v>41334.015999999996</v>
      </c>
      <c r="D9" s="11">
        <v>44143.927000000003</v>
      </c>
      <c r="E9" s="11">
        <v>43862.32778</v>
      </c>
      <c r="F9" s="11">
        <v>43862.32778</v>
      </c>
      <c r="G9" s="11">
        <f t="shared" ref="G9:G49" si="0">IF(D9=0,0,(E9/D9)*100)</f>
        <v>99.362088424983114</v>
      </c>
      <c r="H9" s="11">
        <f>E9-D9</f>
        <v>-281.5992200000037</v>
      </c>
    </row>
    <row r="10" spans="1:9">
      <c r="A10" s="9" t="s">
        <v>12</v>
      </c>
      <c r="B10" s="10" t="s">
        <v>13</v>
      </c>
      <c r="C10" s="11">
        <v>15934.8</v>
      </c>
      <c r="D10" s="11">
        <v>15275.099</v>
      </c>
      <c r="E10" s="11">
        <v>15205.022340000005</v>
      </c>
      <c r="F10" s="11">
        <v>15205.022340000005</v>
      </c>
      <c r="G10" s="11">
        <f t="shared" si="0"/>
        <v>99.541235968421589</v>
      </c>
      <c r="H10" s="11">
        <f t="shared" ref="H10:H49" si="1">E10-D10</f>
        <v>-70.076659999995172</v>
      </c>
    </row>
    <row r="11" spans="1:9" ht="63.75">
      <c r="A11" s="12" t="s">
        <v>14</v>
      </c>
      <c r="B11" s="13" t="s">
        <v>15</v>
      </c>
      <c r="C11" s="14">
        <v>15934.8</v>
      </c>
      <c r="D11" s="14">
        <v>15275.099</v>
      </c>
      <c r="E11" s="14">
        <v>15205.022340000005</v>
      </c>
      <c r="F11" s="14">
        <v>15205.022340000005</v>
      </c>
      <c r="G11" s="14">
        <f t="shared" si="0"/>
        <v>99.541235968421589</v>
      </c>
      <c r="H11" s="11">
        <f t="shared" si="1"/>
        <v>-70.076659999995172</v>
      </c>
    </row>
    <row r="12" spans="1:9">
      <c r="A12" s="9" t="s">
        <v>16</v>
      </c>
      <c r="B12" s="10" t="s">
        <v>17</v>
      </c>
      <c r="C12" s="11">
        <v>8681.4549999999999</v>
      </c>
      <c r="D12" s="11">
        <v>8246.9110000000001</v>
      </c>
      <c r="E12" s="11">
        <v>8209.3319800000008</v>
      </c>
      <c r="F12" s="11">
        <v>8209.3319800000008</v>
      </c>
      <c r="G12" s="11">
        <f t="shared" si="0"/>
        <v>99.544326111922402</v>
      </c>
      <c r="H12" s="11">
        <f t="shared" si="1"/>
        <v>-37.579019999999218</v>
      </c>
    </row>
    <row r="13" spans="1:9">
      <c r="A13" s="12" t="s">
        <v>18</v>
      </c>
      <c r="B13" s="13" t="s">
        <v>19</v>
      </c>
      <c r="C13" s="14">
        <v>8681.4549999999999</v>
      </c>
      <c r="D13" s="14">
        <v>8246.9110000000001</v>
      </c>
      <c r="E13" s="14">
        <v>8209.3319800000008</v>
      </c>
      <c r="F13" s="14">
        <v>8209.3319800000008</v>
      </c>
      <c r="G13" s="14">
        <f t="shared" si="0"/>
        <v>99.544326111922402</v>
      </c>
      <c r="H13" s="11">
        <f t="shared" si="1"/>
        <v>-37.579019999999218</v>
      </c>
    </row>
    <row r="14" spans="1:9">
      <c r="A14" s="9" t="s">
        <v>20</v>
      </c>
      <c r="B14" s="10" t="s">
        <v>21</v>
      </c>
      <c r="C14" s="11">
        <v>258.036</v>
      </c>
      <c r="D14" s="11">
        <v>64.480999999999995</v>
      </c>
      <c r="E14" s="11">
        <v>64.480999999999995</v>
      </c>
      <c r="F14" s="11">
        <v>64.480999999999995</v>
      </c>
      <c r="G14" s="11">
        <f t="shared" si="0"/>
        <v>100</v>
      </c>
      <c r="H14" s="11">
        <f t="shared" si="1"/>
        <v>0</v>
      </c>
    </row>
    <row r="15" spans="1:9" ht="38.25">
      <c r="A15" s="12" t="s">
        <v>22</v>
      </c>
      <c r="B15" s="13" t="s">
        <v>23</v>
      </c>
      <c r="C15" s="14">
        <v>258.036</v>
      </c>
      <c r="D15" s="14">
        <v>64.480999999999995</v>
      </c>
      <c r="E15" s="14">
        <v>64.480999999999995</v>
      </c>
      <c r="F15" s="14">
        <v>64.480999999999995</v>
      </c>
      <c r="G15" s="14">
        <f t="shared" si="0"/>
        <v>100</v>
      </c>
      <c r="H15" s="11">
        <f t="shared" si="1"/>
        <v>0</v>
      </c>
    </row>
    <row r="16" spans="1:9" ht="25.5">
      <c r="A16" s="9" t="s">
        <v>24</v>
      </c>
      <c r="B16" s="10" t="s">
        <v>25</v>
      </c>
      <c r="C16" s="11">
        <v>3777.817</v>
      </c>
      <c r="D16" s="11">
        <v>2710.8520000000003</v>
      </c>
      <c r="E16" s="11">
        <v>2694.6275500000006</v>
      </c>
      <c r="F16" s="11">
        <v>2694.6275500000006</v>
      </c>
      <c r="G16" s="11">
        <f t="shared" si="0"/>
        <v>99.40149997122677</v>
      </c>
      <c r="H16" s="11">
        <f t="shared" si="1"/>
        <v>-16.224449999999706</v>
      </c>
    </row>
    <row r="17" spans="1:8" ht="89.25">
      <c r="A17" s="12" t="s">
        <v>26</v>
      </c>
      <c r="B17" s="13" t="s">
        <v>27</v>
      </c>
      <c r="C17" s="14">
        <v>1515.213</v>
      </c>
      <c r="D17" s="14">
        <v>1237.2730000000001</v>
      </c>
      <c r="E17" s="14">
        <v>1237.2730000000001</v>
      </c>
      <c r="F17" s="14">
        <v>1237.2730000000001</v>
      </c>
      <c r="G17" s="14">
        <f t="shared" si="0"/>
        <v>100</v>
      </c>
      <c r="H17" s="11">
        <f t="shared" si="1"/>
        <v>0</v>
      </c>
    </row>
    <row r="18" spans="1:8" ht="38.25">
      <c r="A18" s="12" t="s">
        <v>28</v>
      </c>
      <c r="B18" s="13" t="s">
        <v>29</v>
      </c>
      <c r="C18" s="14">
        <v>1655.3230000000001</v>
      </c>
      <c r="D18" s="14">
        <v>914.73699999999985</v>
      </c>
      <c r="E18" s="14">
        <v>909.68811000000005</v>
      </c>
      <c r="F18" s="14">
        <v>909.68811000000005</v>
      </c>
      <c r="G18" s="14">
        <f t="shared" si="0"/>
        <v>99.448050095273317</v>
      </c>
      <c r="H18" s="11">
        <f t="shared" si="1"/>
        <v>-5.0488899999998011</v>
      </c>
    </row>
    <row r="19" spans="1:8" ht="51">
      <c r="A19" s="12" t="s">
        <v>30</v>
      </c>
      <c r="B19" s="13" t="s">
        <v>31</v>
      </c>
      <c r="C19" s="14">
        <v>125.09400000000001</v>
      </c>
      <c r="D19" s="14">
        <v>125.09400000000001</v>
      </c>
      <c r="E19" s="14">
        <v>125.09400000000001</v>
      </c>
      <c r="F19" s="14">
        <v>125.09400000000001</v>
      </c>
      <c r="G19" s="14">
        <f t="shared" si="0"/>
        <v>100</v>
      </c>
      <c r="H19" s="11">
        <f t="shared" si="1"/>
        <v>0</v>
      </c>
    </row>
    <row r="20" spans="1:8" ht="25.5">
      <c r="A20" s="12" t="s">
        <v>32</v>
      </c>
      <c r="B20" s="13" t="s">
        <v>33</v>
      </c>
      <c r="C20" s="14">
        <v>122.187</v>
      </c>
      <c r="D20" s="14">
        <v>122.187</v>
      </c>
      <c r="E20" s="14">
        <v>113.77107000000001</v>
      </c>
      <c r="F20" s="14">
        <v>113.77107000000001</v>
      </c>
      <c r="G20" s="14">
        <f t="shared" si="0"/>
        <v>93.112254167792003</v>
      </c>
      <c r="H20" s="11">
        <f t="shared" si="1"/>
        <v>-8.4159299999999888</v>
      </c>
    </row>
    <row r="21" spans="1:8" ht="25.5">
      <c r="A21" s="12" t="s">
        <v>34</v>
      </c>
      <c r="B21" s="13" t="s">
        <v>35</v>
      </c>
      <c r="C21" s="14">
        <v>360</v>
      </c>
      <c r="D21" s="14">
        <v>311.56100000000004</v>
      </c>
      <c r="E21" s="14">
        <v>308.80137000000002</v>
      </c>
      <c r="F21" s="14">
        <v>308.80137000000002</v>
      </c>
      <c r="G21" s="14">
        <f t="shared" si="0"/>
        <v>99.11425691919078</v>
      </c>
      <c r="H21" s="11">
        <f t="shared" si="1"/>
        <v>-2.7596300000000156</v>
      </c>
    </row>
    <row r="22" spans="1:8">
      <c r="A22" s="9" t="s">
        <v>36</v>
      </c>
      <c r="B22" s="10" t="s">
        <v>37</v>
      </c>
      <c r="C22" s="11">
        <v>2230.9940000000001</v>
      </c>
      <c r="D22" s="11">
        <v>2691.6579999999999</v>
      </c>
      <c r="E22" s="11">
        <v>2671.06315</v>
      </c>
      <c r="F22" s="11">
        <v>2671.06315</v>
      </c>
      <c r="G22" s="11">
        <f t="shared" si="0"/>
        <v>99.234863790273508</v>
      </c>
      <c r="H22" s="11">
        <f t="shared" si="1"/>
        <v>-20.594849999999951</v>
      </c>
    </row>
    <row r="23" spans="1:8">
      <c r="A23" s="12" t="s">
        <v>38</v>
      </c>
      <c r="B23" s="13" t="s">
        <v>39</v>
      </c>
      <c r="C23" s="14">
        <v>775.49700000000007</v>
      </c>
      <c r="D23" s="14">
        <v>631.947</v>
      </c>
      <c r="E23" s="14">
        <v>628.03769</v>
      </c>
      <c r="F23" s="14">
        <v>628.03769</v>
      </c>
      <c r="G23" s="14">
        <f t="shared" si="0"/>
        <v>99.381386413734063</v>
      </c>
      <c r="H23" s="11">
        <f t="shared" si="1"/>
        <v>-3.9093100000000049</v>
      </c>
    </row>
    <row r="24" spans="1:8" ht="38.25">
      <c r="A24" s="12" t="s">
        <v>40</v>
      </c>
      <c r="B24" s="13" t="s">
        <v>41</v>
      </c>
      <c r="C24" s="14">
        <v>1455.4969999999998</v>
      </c>
      <c r="D24" s="14">
        <v>2059.7110000000002</v>
      </c>
      <c r="E24" s="14">
        <v>2043.0254600000003</v>
      </c>
      <c r="F24" s="14">
        <v>2043.0254600000003</v>
      </c>
      <c r="G24" s="14">
        <f t="shared" si="0"/>
        <v>99.189908681363548</v>
      </c>
      <c r="H24" s="11">
        <f t="shared" si="1"/>
        <v>-16.685539999999946</v>
      </c>
    </row>
    <row r="25" spans="1:8">
      <c r="A25" s="9" t="s">
        <v>42</v>
      </c>
      <c r="B25" s="10" t="s">
        <v>43</v>
      </c>
      <c r="C25" s="11">
        <v>4212.8680000000004</v>
      </c>
      <c r="D25" s="11">
        <v>5726.1480000000001</v>
      </c>
      <c r="E25" s="11">
        <v>5665.5453300000008</v>
      </c>
      <c r="F25" s="11">
        <v>5665.5453300000008</v>
      </c>
      <c r="G25" s="11">
        <f t="shared" si="0"/>
        <v>98.941650303135731</v>
      </c>
      <c r="H25" s="11">
        <f t="shared" si="1"/>
        <v>-60.602669999999307</v>
      </c>
    </row>
    <row r="26" spans="1:8" ht="51">
      <c r="A26" s="12" t="s">
        <v>44</v>
      </c>
      <c r="B26" s="13" t="s">
        <v>45</v>
      </c>
      <c r="C26" s="14">
        <v>2420.018</v>
      </c>
      <c r="D26" s="14">
        <v>3892.0250000000001</v>
      </c>
      <c r="E26" s="14">
        <v>3892.0250000000001</v>
      </c>
      <c r="F26" s="14">
        <v>3892.0250000000001</v>
      </c>
      <c r="G26" s="14">
        <f t="shared" si="0"/>
        <v>100</v>
      </c>
      <c r="H26" s="11">
        <f t="shared" si="1"/>
        <v>0</v>
      </c>
    </row>
    <row r="27" spans="1:8" ht="25.5">
      <c r="A27" s="12" t="s">
        <v>46</v>
      </c>
      <c r="B27" s="13" t="s">
        <v>47</v>
      </c>
      <c r="C27" s="14">
        <v>1792.85</v>
      </c>
      <c r="D27" s="14">
        <v>1813.3240000000001</v>
      </c>
      <c r="E27" s="14">
        <v>1752.7940500000002</v>
      </c>
      <c r="F27" s="14">
        <v>1752.7940500000002</v>
      </c>
      <c r="G27" s="14">
        <f t="shared" si="0"/>
        <v>96.661934105543196</v>
      </c>
      <c r="H27" s="11">
        <f t="shared" si="1"/>
        <v>-60.529949999999872</v>
      </c>
    </row>
    <row r="28" spans="1:8" ht="25.5">
      <c r="A28" s="12" t="s">
        <v>48</v>
      </c>
      <c r="B28" s="13" t="s">
        <v>49</v>
      </c>
      <c r="C28" s="14">
        <v>0</v>
      </c>
      <c r="D28" s="14">
        <v>20.798999999999999</v>
      </c>
      <c r="E28" s="14">
        <v>20.726279999999999</v>
      </c>
      <c r="F28" s="14">
        <v>20.726279999999999</v>
      </c>
      <c r="G28" s="14">
        <f t="shared" si="0"/>
        <v>99.65036780614453</v>
      </c>
      <c r="H28" s="11">
        <f t="shared" si="1"/>
        <v>-7.272000000000034E-2</v>
      </c>
    </row>
    <row r="29" spans="1:8">
      <c r="A29" s="9" t="s">
        <v>50</v>
      </c>
      <c r="B29" s="10" t="s">
        <v>51</v>
      </c>
      <c r="C29" s="11">
        <v>10</v>
      </c>
      <c r="D29" s="11">
        <v>140.46699999999998</v>
      </c>
      <c r="E29" s="11">
        <v>140.46677</v>
      </c>
      <c r="F29" s="11">
        <v>140.46677</v>
      </c>
      <c r="G29" s="11">
        <f t="shared" si="0"/>
        <v>99.999836260473998</v>
      </c>
      <c r="H29" s="11">
        <f t="shared" si="1"/>
        <v>-2.2999999998774001E-4</v>
      </c>
    </row>
    <row r="30" spans="1:8" ht="25.5">
      <c r="A30" s="12" t="s">
        <v>52</v>
      </c>
      <c r="B30" s="13" t="s">
        <v>53</v>
      </c>
      <c r="C30" s="14">
        <v>0</v>
      </c>
      <c r="D30" s="14">
        <v>104.566</v>
      </c>
      <c r="E30" s="14">
        <v>104.56598</v>
      </c>
      <c r="F30" s="14">
        <v>104.56598</v>
      </c>
      <c r="G30" s="14">
        <f t="shared" si="0"/>
        <v>99.99998087332402</v>
      </c>
      <c r="H30" s="11">
        <f t="shared" si="1"/>
        <v>-2.0000000006348273E-5</v>
      </c>
    </row>
    <row r="31" spans="1:8" ht="25.5">
      <c r="A31" s="12" t="s">
        <v>54</v>
      </c>
      <c r="B31" s="13" t="s">
        <v>55</v>
      </c>
      <c r="C31" s="14">
        <v>10</v>
      </c>
      <c r="D31" s="14">
        <v>26.07</v>
      </c>
      <c r="E31" s="14">
        <v>26.07</v>
      </c>
      <c r="F31" s="14">
        <v>26.07</v>
      </c>
      <c r="G31" s="14">
        <f t="shared" si="0"/>
        <v>100</v>
      </c>
      <c r="H31" s="11">
        <f t="shared" si="1"/>
        <v>0</v>
      </c>
    </row>
    <row r="32" spans="1:8" ht="25.5">
      <c r="A32" s="12" t="s">
        <v>56</v>
      </c>
      <c r="B32" s="13" t="s">
        <v>57</v>
      </c>
      <c r="C32" s="14">
        <v>0</v>
      </c>
      <c r="D32" s="14">
        <v>9.8309999999999995</v>
      </c>
      <c r="E32" s="14">
        <v>9.8307900000000004</v>
      </c>
      <c r="F32" s="14">
        <v>9.8307900000000004</v>
      </c>
      <c r="G32" s="14">
        <f t="shared" si="0"/>
        <v>99.997863899908452</v>
      </c>
      <c r="H32" s="11">
        <f t="shared" si="1"/>
        <v>-2.0999999999915531E-4</v>
      </c>
    </row>
    <row r="33" spans="1:8">
      <c r="A33" s="9" t="s">
        <v>58</v>
      </c>
      <c r="B33" s="10" t="s">
        <v>59</v>
      </c>
      <c r="C33" s="11">
        <v>6228.0460000000003</v>
      </c>
      <c r="D33" s="11">
        <v>9288.3110000000015</v>
      </c>
      <c r="E33" s="11">
        <v>9211.7896600000004</v>
      </c>
      <c r="F33" s="11">
        <v>9211.7896600000004</v>
      </c>
      <c r="G33" s="11">
        <f t="shared" si="0"/>
        <v>99.17615441601815</v>
      </c>
      <c r="H33" s="11">
        <f t="shared" si="1"/>
        <v>-76.521340000001146</v>
      </c>
    </row>
    <row r="34" spans="1:8" ht="76.5">
      <c r="A34" s="12" t="s">
        <v>60</v>
      </c>
      <c r="B34" s="13" t="s">
        <v>61</v>
      </c>
      <c r="C34" s="14">
        <v>1074.1200000000001</v>
      </c>
      <c r="D34" s="14">
        <v>1074.1200000000001</v>
      </c>
      <c r="E34" s="14">
        <v>1074.1200000000001</v>
      </c>
      <c r="F34" s="14">
        <v>1074.1200000000001</v>
      </c>
      <c r="G34" s="14">
        <f t="shared" si="0"/>
        <v>100</v>
      </c>
      <c r="H34" s="11">
        <f t="shared" si="1"/>
        <v>0</v>
      </c>
    </row>
    <row r="35" spans="1:8" ht="51">
      <c r="A35" s="12" t="s">
        <v>62</v>
      </c>
      <c r="B35" s="13" t="s">
        <v>63</v>
      </c>
      <c r="C35" s="14">
        <v>1862.6000000000001</v>
      </c>
      <c r="D35" s="14">
        <v>1862.6000000000001</v>
      </c>
      <c r="E35" s="14">
        <v>1862.6000000000001</v>
      </c>
      <c r="F35" s="14">
        <v>1862.6000000000001</v>
      </c>
      <c r="G35" s="14">
        <f t="shared" si="0"/>
        <v>100</v>
      </c>
      <c r="H35" s="11">
        <f t="shared" si="1"/>
        <v>0</v>
      </c>
    </row>
    <row r="36" spans="1:8">
      <c r="A36" s="12" t="s">
        <v>64</v>
      </c>
      <c r="B36" s="13" t="s">
        <v>65</v>
      </c>
      <c r="C36" s="14">
        <v>3291.326</v>
      </c>
      <c r="D36" s="14">
        <v>6351.5910000000003</v>
      </c>
      <c r="E36" s="14">
        <v>6275.0696600000001</v>
      </c>
      <c r="F36" s="14">
        <v>6275.0696600000001</v>
      </c>
      <c r="G36" s="14">
        <f t="shared" si="0"/>
        <v>98.795241381253916</v>
      </c>
      <c r="H36" s="11">
        <f t="shared" si="1"/>
        <v>-76.521340000000237</v>
      </c>
    </row>
    <row r="37" spans="1:8">
      <c r="A37" s="9" t="s">
        <v>66</v>
      </c>
      <c r="B37" s="10" t="s">
        <v>67</v>
      </c>
      <c r="C37" s="11">
        <v>30774.320999999996</v>
      </c>
      <c r="D37" s="11">
        <v>34924.415390000009</v>
      </c>
      <c r="E37" s="11">
        <v>33717.380670000006</v>
      </c>
      <c r="F37" s="11">
        <v>33717.380670000006</v>
      </c>
      <c r="G37" s="11">
        <f t="shared" si="0"/>
        <v>96.543865640924608</v>
      </c>
      <c r="H37" s="11">
        <f t="shared" si="1"/>
        <v>-1207.0347200000033</v>
      </c>
    </row>
    <row r="38" spans="1:8">
      <c r="A38" s="9" t="s">
        <v>12</v>
      </c>
      <c r="B38" s="10" t="s">
        <v>13</v>
      </c>
      <c r="C38" s="11">
        <v>553.00000000000011</v>
      </c>
      <c r="D38" s="11">
        <v>563.16277000000014</v>
      </c>
      <c r="E38" s="11">
        <v>557.73914000000002</v>
      </c>
      <c r="F38" s="11">
        <v>557.73914000000002</v>
      </c>
      <c r="G38" s="11">
        <f t="shared" si="0"/>
        <v>99.036933851291323</v>
      </c>
      <c r="H38" s="11">
        <f t="shared" si="1"/>
        <v>-5.4236300000001165</v>
      </c>
    </row>
    <row r="39" spans="1:8" ht="51">
      <c r="A39" s="12" t="s">
        <v>68</v>
      </c>
      <c r="B39" s="13" t="s">
        <v>69</v>
      </c>
      <c r="C39" s="14">
        <v>553.00000000000011</v>
      </c>
      <c r="D39" s="14">
        <v>563.16277000000014</v>
      </c>
      <c r="E39" s="14">
        <v>557.73914000000002</v>
      </c>
      <c r="F39" s="14">
        <v>557.73914000000002</v>
      </c>
      <c r="G39" s="14">
        <f t="shared" si="0"/>
        <v>99.036933851291323</v>
      </c>
      <c r="H39" s="11">
        <f t="shared" si="1"/>
        <v>-5.4236300000001165</v>
      </c>
    </row>
    <row r="40" spans="1:8">
      <c r="A40" s="9" t="s">
        <v>16</v>
      </c>
      <c r="B40" s="10" t="s">
        <v>17</v>
      </c>
      <c r="C40" s="11">
        <v>29398.615999999995</v>
      </c>
      <c r="D40" s="11">
        <v>33637.575560000005</v>
      </c>
      <c r="E40" s="11">
        <v>32458.703410000013</v>
      </c>
      <c r="F40" s="11">
        <v>32458.703410000013</v>
      </c>
      <c r="G40" s="11">
        <f t="shared" si="0"/>
        <v>96.495371231802324</v>
      </c>
      <c r="H40" s="11">
        <f t="shared" si="1"/>
        <v>-1178.872149999992</v>
      </c>
    </row>
    <row r="41" spans="1:8" ht="76.5">
      <c r="A41" s="12" t="s">
        <v>70</v>
      </c>
      <c r="B41" s="13" t="s">
        <v>71</v>
      </c>
      <c r="C41" s="14">
        <v>26023.406999999999</v>
      </c>
      <c r="D41" s="14">
        <v>30187.854390000008</v>
      </c>
      <c r="E41" s="14">
        <v>29017.699040000007</v>
      </c>
      <c r="F41" s="14">
        <v>29017.699040000007</v>
      </c>
      <c r="G41" s="14">
        <f t="shared" si="0"/>
        <v>96.123754491184954</v>
      </c>
      <c r="H41" s="11">
        <f t="shared" si="1"/>
        <v>-1170.1553500000009</v>
      </c>
    </row>
    <row r="42" spans="1:8" ht="25.5">
      <c r="A42" s="12" t="s">
        <v>72</v>
      </c>
      <c r="B42" s="13" t="s">
        <v>73</v>
      </c>
      <c r="C42" s="14">
        <v>1087.7540000000001</v>
      </c>
      <c r="D42" s="14">
        <v>988.61498000000006</v>
      </c>
      <c r="E42" s="14">
        <v>985.54571999999996</v>
      </c>
      <c r="F42" s="14">
        <v>985.54571999999996</v>
      </c>
      <c r="G42" s="14">
        <f t="shared" si="0"/>
        <v>99.689539399858162</v>
      </c>
      <c r="H42" s="11">
        <f t="shared" si="1"/>
        <v>-3.0692600000000994</v>
      </c>
    </row>
    <row r="43" spans="1:8" ht="25.5">
      <c r="A43" s="12" t="s">
        <v>74</v>
      </c>
      <c r="B43" s="13" t="s">
        <v>75</v>
      </c>
      <c r="C43" s="14">
        <v>2276.5949999999998</v>
      </c>
      <c r="D43" s="14">
        <v>2455.6761899999997</v>
      </c>
      <c r="E43" s="14">
        <v>2450.0286499999997</v>
      </c>
      <c r="F43" s="14">
        <v>2450.0286499999997</v>
      </c>
      <c r="G43" s="14">
        <f t="shared" si="0"/>
        <v>99.770020981471504</v>
      </c>
      <c r="H43" s="11">
        <f t="shared" si="1"/>
        <v>-5.6475399999999354</v>
      </c>
    </row>
    <row r="44" spans="1:8">
      <c r="A44" s="12" t="s">
        <v>76</v>
      </c>
      <c r="B44" s="13" t="s">
        <v>77</v>
      </c>
      <c r="C44" s="14">
        <v>10.86</v>
      </c>
      <c r="D44" s="14">
        <v>5.43</v>
      </c>
      <c r="E44" s="14">
        <v>5.43</v>
      </c>
      <c r="F44" s="14">
        <v>5.43</v>
      </c>
      <c r="G44" s="14">
        <f t="shared" si="0"/>
        <v>100</v>
      </c>
      <c r="H44" s="11">
        <f t="shared" si="1"/>
        <v>0</v>
      </c>
    </row>
    <row r="45" spans="1:8" ht="25.5">
      <c r="A45" s="9" t="s">
        <v>24</v>
      </c>
      <c r="B45" s="10" t="s">
        <v>25</v>
      </c>
      <c r="C45" s="11">
        <v>90.025000000000006</v>
      </c>
      <c r="D45" s="11">
        <v>179.12135000000001</v>
      </c>
      <c r="E45" s="11">
        <v>179.12070000000003</v>
      </c>
      <c r="F45" s="11">
        <v>179.12070000000003</v>
      </c>
      <c r="G45" s="11">
        <f t="shared" si="0"/>
        <v>99.99963711751839</v>
      </c>
      <c r="H45" s="11">
        <f t="shared" si="1"/>
        <v>-6.499999999789452E-4</v>
      </c>
    </row>
    <row r="46" spans="1:8" ht="63.75">
      <c r="A46" s="12" t="s">
        <v>78</v>
      </c>
      <c r="B46" s="13" t="s">
        <v>79</v>
      </c>
      <c r="C46" s="14">
        <v>90.025000000000006</v>
      </c>
      <c r="D46" s="14">
        <v>179.12135000000001</v>
      </c>
      <c r="E46" s="14">
        <v>179.12070000000003</v>
      </c>
      <c r="F46" s="14">
        <v>179.12070000000003</v>
      </c>
      <c r="G46" s="14">
        <f t="shared" si="0"/>
        <v>99.99963711751839</v>
      </c>
      <c r="H46" s="11">
        <f t="shared" si="1"/>
        <v>-6.499999999789452E-4</v>
      </c>
    </row>
    <row r="47" spans="1:8">
      <c r="A47" s="9" t="s">
        <v>80</v>
      </c>
      <c r="B47" s="10" t="s">
        <v>81</v>
      </c>
      <c r="C47" s="11">
        <v>732.68</v>
      </c>
      <c r="D47" s="11">
        <v>544.55570999999998</v>
      </c>
      <c r="E47" s="11">
        <v>521.81741999999997</v>
      </c>
      <c r="F47" s="11">
        <v>521.81741999999997</v>
      </c>
      <c r="G47" s="11">
        <f t="shared" si="0"/>
        <v>95.824432728838701</v>
      </c>
      <c r="H47" s="11">
        <f t="shared" si="1"/>
        <v>-22.738290000000006</v>
      </c>
    </row>
    <row r="48" spans="1:8" ht="38.25">
      <c r="A48" s="12" t="s">
        <v>82</v>
      </c>
      <c r="B48" s="13" t="s">
        <v>83</v>
      </c>
      <c r="C48" s="14">
        <v>732.68</v>
      </c>
      <c r="D48" s="14">
        <v>544.55570999999998</v>
      </c>
      <c r="E48" s="14">
        <v>521.81741999999997</v>
      </c>
      <c r="F48" s="14">
        <v>521.81741999999997</v>
      </c>
      <c r="G48" s="14">
        <f t="shared" si="0"/>
        <v>95.824432728838701</v>
      </c>
      <c r="H48" s="11">
        <f t="shared" si="1"/>
        <v>-22.738290000000006</v>
      </c>
    </row>
    <row r="49" spans="1:10">
      <c r="A49" s="9" t="s">
        <v>84</v>
      </c>
      <c r="B49" s="10" t="s">
        <v>85</v>
      </c>
      <c r="C49" s="11">
        <v>72108.337</v>
      </c>
      <c r="D49" s="11">
        <v>79068.342390000078</v>
      </c>
      <c r="E49" s="11">
        <v>77579.708450000006</v>
      </c>
      <c r="F49" s="11">
        <v>77579.708450000006</v>
      </c>
      <c r="G49" s="11">
        <f t="shared" si="0"/>
        <v>98.117281967721709</v>
      </c>
      <c r="H49" s="11">
        <f t="shared" si="1"/>
        <v>-1488.6339400000725</v>
      </c>
    </row>
    <row r="50" spans="1:10" s="16" customFormat="1">
      <c r="A50" s="35" t="s">
        <v>100</v>
      </c>
      <c r="B50" s="35"/>
      <c r="C50" s="35"/>
      <c r="D50" s="35"/>
      <c r="E50" s="35"/>
      <c r="F50" s="35"/>
      <c r="G50" s="11"/>
      <c r="H50" s="11"/>
    </row>
    <row r="51" spans="1:10" s="5" customFormat="1" ht="63.75">
      <c r="A51" s="17" t="s">
        <v>1</v>
      </c>
      <c r="B51" s="8" t="s">
        <v>99</v>
      </c>
      <c r="C51" s="17" t="s">
        <v>3</v>
      </c>
      <c r="D51" s="17" t="s">
        <v>5</v>
      </c>
      <c r="E51" s="17" t="s">
        <v>6</v>
      </c>
      <c r="F51" s="17" t="s">
        <v>7</v>
      </c>
      <c r="G51" s="17" t="s">
        <v>8</v>
      </c>
      <c r="H51" s="8" t="s">
        <v>92</v>
      </c>
    </row>
    <row r="52" spans="1:10" s="5" customFormat="1">
      <c r="A52" s="18" t="s">
        <v>12</v>
      </c>
      <c r="B52" s="10" t="s">
        <v>13</v>
      </c>
      <c r="C52" s="22">
        <v>50</v>
      </c>
      <c r="D52" s="22">
        <v>40.734000000000002</v>
      </c>
      <c r="E52" s="22">
        <v>40.734000000000002</v>
      </c>
      <c r="F52" s="22">
        <v>40.734000000000002</v>
      </c>
      <c r="G52" s="22">
        <v>100</v>
      </c>
      <c r="H52" s="22">
        <v>100</v>
      </c>
    </row>
    <row r="53" spans="1:10">
      <c r="A53" s="18" t="s">
        <v>24</v>
      </c>
      <c r="B53" s="10" t="s">
        <v>93</v>
      </c>
      <c r="C53" s="22">
        <v>50</v>
      </c>
      <c r="D53" s="22">
        <v>40.734000000000002</v>
      </c>
      <c r="E53" s="22">
        <v>40.734000000000002</v>
      </c>
      <c r="F53" s="22">
        <v>40.734000000000002</v>
      </c>
      <c r="G53" s="22">
        <v>100</v>
      </c>
      <c r="H53" s="22">
        <v>100</v>
      </c>
      <c r="I53" s="5"/>
      <c r="J53" s="5"/>
    </row>
    <row r="54" spans="1:10" ht="63.75">
      <c r="A54" s="19">
        <v>150</v>
      </c>
      <c r="B54" s="13" t="s">
        <v>15</v>
      </c>
      <c r="C54" s="23">
        <v>50</v>
      </c>
      <c r="D54" s="23">
        <v>40.734000000000002</v>
      </c>
      <c r="E54" s="23">
        <v>40.734000000000002</v>
      </c>
      <c r="F54" s="23">
        <v>40.734000000000002</v>
      </c>
      <c r="G54" s="23">
        <v>100</v>
      </c>
      <c r="H54" s="23">
        <v>100</v>
      </c>
      <c r="I54" s="5"/>
      <c r="J54" s="5"/>
    </row>
    <row r="55" spans="1:10">
      <c r="A55" s="18" t="s">
        <v>16</v>
      </c>
      <c r="B55" s="10" t="s">
        <v>17</v>
      </c>
      <c r="C55" s="22">
        <v>198.77500000000001</v>
      </c>
      <c r="D55" s="22">
        <v>4886.0846099999999</v>
      </c>
      <c r="E55" s="22">
        <v>4724.8863700000002</v>
      </c>
      <c r="F55" s="22">
        <v>4724.8863700000002</v>
      </c>
      <c r="G55" s="22">
        <v>96.700870884018528</v>
      </c>
      <c r="H55" s="22">
        <v>96.700870884018528</v>
      </c>
      <c r="I55" s="5"/>
      <c r="J55" s="5"/>
    </row>
    <row r="56" spans="1:10">
      <c r="A56" s="18" t="s">
        <v>24</v>
      </c>
      <c r="B56" s="10" t="s">
        <v>93</v>
      </c>
      <c r="C56" s="22">
        <v>198.77500000000001</v>
      </c>
      <c r="D56" s="22">
        <v>4886.0846099999999</v>
      </c>
      <c r="E56" s="22">
        <v>4724.8863700000002</v>
      </c>
      <c r="F56" s="22">
        <v>4724.8863700000002</v>
      </c>
      <c r="G56" s="22">
        <v>96.700870884018528</v>
      </c>
      <c r="H56" s="22">
        <v>96.700870884018528</v>
      </c>
      <c r="I56" s="5"/>
      <c r="J56" s="5"/>
    </row>
    <row r="57" spans="1:10">
      <c r="A57" s="19">
        <v>1010</v>
      </c>
      <c r="B57" s="13" t="s">
        <v>19</v>
      </c>
      <c r="C57" s="23">
        <v>100</v>
      </c>
      <c r="D57" s="23">
        <v>694.77300000000002</v>
      </c>
      <c r="E57" s="23">
        <v>694.77001000000007</v>
      </c>
      <c r="F57" s="23">
        <v>694.77001000000007</v>
      </c>
      <c r="G57" s="23">
        <v>99.999569643610215</v>
      </c>
      <c r="H57" s="23">
        <v>99.999569643610215</v>
      </c>
      <c r="I57" s="5"/>
      <c r="J57" s="5"/>
    </row>
    <row r="58" spans="1:10" ht="76.5">
      <c r="A58" s="19">
        <v>1020</v>
      </c>
      <c r="B58" s="13" t="s">
        <v>71</v>
      </c>
      <c r="C58" s="23">
        <v>98.775000000000006</v>
      </c>
      <c r="D58" s="23">
        <v>4191.3116099999997</v>
      </c>
      <c r="E58" s="23">
        <v>4030.11636</v>
      </c>
      <c r="F58" s="23">
        <v>4030.11636</v>
      </c>
      <c r="G58" s="23">
        <v>96.154061902355195</v>
      </c>
      <c r="H58" s="23">
        <v>96.154061902355195</v>
      </c>
      <c r="I58" s="5"/>
      <c r="J58" s="5"/>
    </row>
    <row r="59" spans="1:10" ht="25.5">
      <c r="A59" s="18" t="s">
        <v>24</v>
      </c>
      <c r="B59" s="10" t="s">
        <v>25</v>
      </c>
      <c r="C59" s="22">
        <v>0</v>
      </c>
      <c r="D59" s="22">
        <v>15</v>
      </c>
      <c r="E59" s="22">
        <v>15</v>
      </c>
      <c r="F59" s="22">
        <v>15</v>
      </c>
      <c r="G59" s="22">
        <v>100</v>
      </c>
      <c r="H59" s="22">
        <v>100</v>
      </c>
      <c r="I59" s="5"/>
      <c r="J59" s="5"/>
    </row>
    <row r="60" spans="1:10">
      <c r="A60" s="18" t="s">
        <v>24</v>
      </c>
      <c r="B60" s="10" t="s">
        <v>93</v>
      </c>
      <c r="C60" s="22">
        <v>0</v>
      </c>
      <c r="D60" s="22">
        <v>15</v>
      </c>
      <c r="E60" s="22">
        <v>15</v>
      </c>
      <c r="F60" s="22">
        <v>15</v>
      </c>
      <c r="G60" s="22">
        <v>100</v>
      </c>
      <c r="H60" s="22">
        <v>100</v>
      </c>
      <c r="I60" s="5"/>
      <c r="J60" s="5"/>
    </row>
    <row r="61" spans="1:10" ht="38.25">
      <c r="A61" s="26">
        <v>3121</v>
      </c>
      <c r="B61" s="13" t="s">
        <v>29</v>
      </c>
      <c r="C61" s="23">
        <v>0</v>
      </c>
      <c r="D61" s="23">
        <v>15</v>
      </c>
      <c r="E61" s="23">
        <v>15</v>
      </c>
      <c r="F61" s="23">
        <v>15</v>
      </c>
      <c r="G61" s="23">
        <v>100</v>
      </c>
      <c r="H61" s="23">
        <v>100</v>
      </c>
      <c r="I61" s="5"/>
      <c r="J61" s="5"/>
    </row>
    <row r="62" spans="1:10">
      <c r="A62" s="18" t="s">
        <v>36</v>
      </c>
      <c r="B62" s="10" t="s">
        <v>37</v>
      </c>
      <c r="C62" s="22">
        <v>0</v>
      </c>
      <c r="D62" s="22">
        <v>939.68700000000001</v>
      </c>
      <c r="E62" s="22">
        <v>939.68379000000004</v>
      </c>
      <c r="F62" s="22">
        <v>939.68379000000004</v>
      </c>
      <c r="G62" s="22">
        <v>99.999658396891732</v>
      </c>
      <c r="H62" s="22">
        <v>99.999658396891732</v>
      </c>
      <c r="I62" s="5"/>
      <c r="J62" s="5"/>
    </row>
    <row r="63" spans="1:10">
      <c r="A63" s="18" t="s">
        <v>24</v>
      </c>
      <c r="B63" s="10" t="s">
        <v>93</v>
      </c>
      <c r="C63" s="22">
        <v>0</v>
      </c>
      <c r="D63" s="22">
        <v>939.68700000000001</v>
      </c>
      <c r="E63" s="22">
        <v>939.68379000000004</v>
      </c>
      <c r="F63" s="22">
        <v>939.68379000000004</v>
      </c>
      <c r="G63" s="22">
        <v>99.999658396891732</v>
      </c>
      <c r="H63" s="22">
        <v>99.999658396891732</v>
      </c>
      <c r="I63" s="5"/>
      <c r="J63" s="5"/>
    </row>
    <row r="64" spans="1:10" ht="38.25">
      <c r="A64" s="26">
        <v>4060</v>
      </c>
      <c r="B64" s="13" t="s">
        <v>41</v>
      </c>
      <c r="C64" s="23">
        <v>0</v>
      </c>
      <c r="D64" s="23">
        <v>939.68700000000001</v>
      </c>
      <c r="E64" s="23">
        <v>939.68379000000004</v>
      </c>
      <c r="F64" s="23">
        <v>939.68379000000004</v>
      </c>
      <c r="G64" s="23">
        <v>99.999658396891732</v>
      </c>
      <c r="H64" s="23">
        <v>99.999658396891732</v>
      </c>
      <c r="I64" s="5"/>
      <c r="J64" s="5"/>
    </row>
    <row r="65" spans="1:10">
      <c r="A65" s="18" t="s">
        <v>42</v>
      </c>
      <c r="B65" s="10" t="s">
        <v>43</v>
      </c>
      <c r="C65" s="22">
        <v>300</v>
      </c>
      <c r="D65" s="22">
        <v>1843.9540000000002</v>
      </c>
      <c r="E65" s="22">
        <v>1843.7006599999997</v>
      </c>
      <c r="F65" s="22">
        <v>1843.7006599999997</v>
      </c>
      <c r="G65" s="22">
        <v>99.986261045557512</v>
      </c>
      <c r="H65" s="22">
        <v>99.986261045557512</v>
      </c>
      <c r="I65" s="5"/>
      <c r="J65" s="5"/>
    </row>
    <row r="66" spans="1:10">
      <c r="A66" s="18" t="s">
        <v>24</v>
      </c>
      <c r="B66" s="10" t="s">
        <v>93</v>
      </c>
      <c r="C66" s="22">
        <v>300</v>
      </c>
      <c r="D66" s="22">
        <v>1843.9540000000002</v>
      </c>
      <c r="E66" s="22">
        <v>1843.7006599999997</v>
      </c>
      <c r="F66" s="22">
        <v>1843.7006599999997</v>
      </c>
      <c r="G66" s="22">
        <v>99.986261045557512</v>
      </c>
      <c r="H66" s="22">
        <v>99.986261045557512</v>
      </c>
      <c r="I66" s="5"/>
      <c r="J66" s="5"/>
    </row>
    <row r="67" spans="1:10" ht="51">
      <c r="A67" s="19">
        <v>6020</v>
      </c>
      <c r="B67" s="13" t="s">
        <v>45</v>
      </c>
      <c r="C67" s="23">
        <v>0</v>
      </c>
      <c r="D67" s="23">
        <v>26.206</v>
      </c>
      <c r="E67" s="23">
        <v>26.206</v>
      </c>
      <c r="F67" s="23">
        <v>26.206</v>
      </c>
      <c r="G67" s="23">
        <v>100</v>
      </c>
      <c r="H67" s="23">
        <v>100</v>
      </c>
      <c r="I67" s="5"/>
      <c r="J67" s="5"/>
    </row>
    <row r="68" spans="1:10" ht="25.5">
      <c r="A68" s="19">
        <v>6030</v>
      </c>
      <c r="B68" s="13" t="s">
        <v>47</v>
      </c>
      <c r="C68" s="23">
        <v>300</v>
      </c>
      <c r="D68" s="23">
        <v>1780.0509999999999</v>
      </c>
      <c r="E68" s="23">
        <v>1780.0096599999997</v>
      </c>
      <c r="F68" s="23">
        <v>1780.0096599999997</v>
      </c>
      <c r="G68" s="23">
        <v>99.997677594630701</v>
      </c>
      <c r="H68" s="23">
        <v>99.997677594630701</v>
      </c>
      <c r="I68" s="5"/>
      <c r="J68" s="5"/>
    </row>
    <row r="69" spans="1:10" ht="25.5">
      <c r="A69" s="19">
        <v>6090</v>
      </c>
      <c r="B69" s="13" t="s">
        <v>49</v>
      </c>
      <c r="C69" s="23">
        <v>0</v>
      </c>
      <c r="D69" s="23">
        <v>37.697000000000003</v>
      </c>
      <c r="E69" s="23">
        <v>37.484999999999999</v>
      </c>
      <c r="F69" s="23">
        <v>37.484999999999999</v>
      </c>
      <c r="G69" s="23">
        <v>99.437621030851247</v>
      </c>
      <c r="H69" s="23">
        <v>99.437621030851247</v>
      </c>
      <c r="I69" s="5"/>
      <c r="J69" s="5"/>
    </row>
    <row r="70" spans="1:10">
      <c r="A70" s="18" t="s">
        <v>50</v>
      </c>
      <c r="B70" s="10" t="s">
        <v>51</v>
      </c>
      <c r="C70" s="22">
        <v>650</v>
      </c>
      <c r="D70" s="22">
        <v>4049.0768299999995</v>
      </c>
      <c r="E70" s="22">
        <v>4045.4957999999997</v>
      </c>
      <c r="F70" s="22">
        <v>4045.4957999999997</v>
      </c>
      <c r="G70" s="22">
        <v>99.911559346726449</v>
      </c>
      <c r="H70" s="22">
        <v>99.911559346726449</v>
      </c>
      <c r="I70" s="5"/>
      <c r="J70" s="5"/>
    </row>
    <row r="71" spans="1:10">
      <c r="A71" s="18" t="s">
        <v>20</v>
      </c>
      <c r="B71" s="10" t="s">
        <v>94</v>
      </c>
      <c r="C71" s="22">
        <v>0</v>
      </c>
      <c r="D71" s="22">
        <v>1598.35214</v>
      </c>
      <c r="E71" s="22">
        <v>1598.35214</v>
      </c>
      <c r="F71" s="22">
        <v>1598.35214</v>
      </c>
      <c r="G71" s="22">
        <v>100</v>
      </c>
      <c r="H71" s="22">
        <v>100</v>
      </c>
      <c r="I71" s="5"/>
      <c r="J71" s="5"/>
    </row>
    <row r="72" spans="1:10" ht="89.25">
      <c r="A72" s="19">
        <v>7691</v>
      </c>
      <c r="B72" s="13" t="s">
        <v>95</v>
      </c>
      <c r="C72" s="23">
        <v>0</v>
      </c>
      <c r="D72" s="23">
        <v>1386.7571499999999</v>
      </c>
      <c r="E72" s="23">
        <v>1386.7571499999999</v>
      </c>
      <c r="F72" s="23">
        <v>1386.7571499999999</v>
      </c>
      <c r="G72" s="23">
        <v>100</v>
      </c>
      <c r="H72" s="23">
        <v>100</v>
      </c>
      <c r="I72" s="5"/>
      <c r="J72" s="5"/>
    </row>
    <row r="73" spans="1:10" ht="89.25">
      <c r="A73" s="19">
        <v>7691</v>
      </c>
      <c r="B73" s="13" t="s">
        <v>95</v>
      </c>
      <c r="C73" s="23">
        <v>0</v>
      </c>
      <c r="D73" s="23">
        <v>211.59499</v>
      </c>
      <c r="E73" s="23">
        <v>211.59499</v>
      </c>
      <c r="F73" s="23">
        <v>211.59499</v>
      </c>
      <c r="G73" s="23">
        <v>100</v>
      </c>
      <c r="H73" s="23">
        <v>100</v>
      </c>
      <c r="I73" s="5"/>
      <c r="J73" s="5"/>
    </row>
    <row r="74" spans="1:10">
      <c r="A74" s="18" t="s">
        <v>24</v>
      </c>
      <c r="B74" s="10" t="s">
        <v>93</v>
      </c>
      <c r="C74" s="22">
        <v>650</v>
      </c>
      <c r="D74" s="22">
        <v>2450.72469</v>
      </c>
      <c r="E74" s="22">
        <v>2447.1436600000002</v>
      </c>
      <c r="F74" s="22">
        <v>2447.1436600000002</v>
      </c>
      <c r="G74" s="22">
        <v>99.853878731682428</v>
      </c>
      <c r="H74" s="22">
        <v>99.853878731682428</v>
      </c>
      <c r="I74" s="5"/>
      <c r="J74" s="5"/>
    </row>
    <row r="75" spans="1:10" ht="25.5">
      <c r="A75" s="19">
        <v>7330</v>
      </c>
      <c r="B75" s="13" t="s">
        <v>96</v>
      </c>
      <c r="C75" s="23">
        <v>650</v>
      </c>
      <c r="D75" s="23">
        <v>671.154</v>
      </c>
      <c r="E75" s="23">
        <v>671.08572000000004</v>
      </c>
      <c r="F75" s="23">
        <v>671.08572000000004</v>
      </c>
      <c r="G75" s="23">
        <v>99.989826477976735</v>
      </c>
      <c r="H75" s="23">
        <v>99.989826477976735</v>
      </c>
      <c r="I75" s="5"/>
      <c r="J75" s="5"/>
    </row>
    <row r="76" spans="1:10" ht="25.5">
      <c r="A76" s="19">
        <v>7370</v>
      </c>
      <c r="B76" s="13" t="s">
        <v>97</v>
      </c>
      <c r="C76" s="23">
        <v>0</v>
      </c>
      <c r="D76" s="23">
        <v>39.276000000000003</v>
      </c>
      <c r="E76" s="23">
        <v>39.275160000000007</v>
      </c>
      <c r="F76" s="23">
        <v>39.275160000000007</v>
      </c>
      <c r="G76" s="23">
        <v>99.99786128933701</v>
      </c>
      <c r="H76" s="23">
        <v>99.99786128933701</v>
      </c>
      <c r="I76" s="5"/>
      <c r="J76" s="5"/>
    </row>
    <row r="77" spans="1:10" ht="25.5">
      <c r="A77" s="19">
        <v>7442</v>
      </c>
      <c r="B77" s="13" t="s">
        <v>53</v>
      </c>
      <c r="C77" s="23">
        <v>0</v>
      </c>
      <c r="D77" s="23">
        <v>1322.1770000000001</v>
      </c>
      <c r="E77" s="23">
        <v>1318.6650900000002</v>
      </c>
      <c r="F77" s="23">
        <v>1318.6650900000002</v>
      </c>
      <c r="G77" s="23">
        <v>99.734384276840387</v>
      </c>
      <c r="H77" s="23">
        <v>99.734384276840387</v>
      </c>
      <c r="I77" s="5"/>
      <c r="J77" s="5"/>
    </row>
    <row r="78" spans="1:10" ht="89.25">
      <c r="A78" s="19">
        <v>7691</v>
      </c>
      <c r="B78" s="13" t="s">
        <v>95</v>
      </c>
      <c r="C78" s="23">
        <v>0</v>
      </c>
      <c r="D78" s="23">
        <v>99.071680000000001</v>
      </c>
      <c r="E78" s="23">
        <v>99.071680000000001</v>
      </c>
      <c r="F78" s="23">
        <v>99.071680000000001</v>
      </c>
      <c r="G78" s="23">
        <v>100</v>
      </c>
      <c r="H78" s="23">
        <v>100</v>
      </c>
      <c r="I78" s="5"/>
      <c r="J78" s="5"/>
    </row>
    <row r="79" spans="1:10" ht="89.25">
      <c r="A79" s="26" t="s">
        <v>103</v>
      </c>
      <c r="B79" s="13" t="s">
        <v>95</v>
      </c>
      <c r="C79" s="23">
        <v>0</v>
      </c>
      <c r="D79" s="23">
        <v>319.04601000000002</v>
      </c>
      <c r="E79" s="23">
        <v>319.04601000000002</v>
      </c>
      <c r="F79" s="23">
        <v>319.04601000000002</v>
      </c>
      <c r="G79" s="23">
        <v>100</v>
      </c>
      <c r="H79" s="23">
        <v>100</v>
      </c>
      <c r="I79" s="5"/>
      <c r="J79" s="5"/>
    </row>
    <row r="80" spans="1:10">
      <c r="A80" s="18" t="s">
        <v>58</v>
      </c>
      <c r="B80" s="10" t="s">
        <v>59</v>
      </c>
      <c r="C80" s="22">
        <v>0</v>
      </c>
      <c r="D80" s="22">
        <v>414.87900000000002</v>
      </c>
      <c r="E80" s="22">
        <v>414.69900000000001</v>
      </c>
      <c r="F80" s="22">
        <v>414.69900000000001</v>
      </c>
      <c r="G80" s="22">
        <v>99.956613856088154</v>
      </c>
      <c r="H80" s="22">
        <v>99.956613856088154</v>
      </c>
      <c r="I80" s="5"/>
      <c r="J80" s="5"/>
    </row>
    <row r="81" spans="1:10">
      <c r="A81" s="18" t="s">
        <v>24</v>
      </c>
      <c r="B81" s="10" t="s">
        <v>93</v>
      </c>
      <c r="C81" s="22">
        <v>0</v>
      </c>
      <c r="D81" s="22">
        <v>414.87900000000002</v>
      </c>
      <c r="E81" s="22">
        <v>414.69900000000001</v>
      </c>
      <c r="F81" s="22">
        <v>414.69900000000001</v>
      </c>
      <c r="G81" s="22">
        <v>99.956613856088154</v>
      </c>
      <c r="H81" s="22">
        <v>99.956613856088154</v>
      </c>
      <c r="I81" s="5"/>
      <c r="J81" s="5"/>
    </row>
    <row r="82" spans="1:10" ht="25.5">
      <c r="A82" s="19">
        <v>9750</v>
      </c>
      <c r="B82" s="13" t="s">
        <v>98</v>
      </c>
      <c r="C82" s="23">
        <v>0</v>
      </c>
      <c r="D82" s="23">
        <v>41.256</v>
      </c>
      <c r="E82" s="23">
        <v>41.076000000000001</v>
      </c>
      <c r="F82" s="23">
        <v>41.076000000000001</v>
      </c>
      <c r="G82" s="23">
        <v>99.563699825479929</v>
      </c>
      <c r="H82" s="23">
        <v>99.563699825479929</v>
      </c>
      <c r="I82" s="5"/>
      <c r="J82" s="5"/>
    </row>
    <row r="83" spans="1:10">
      <c r="A83" s="19">
        <v>9770</v>
      </c>
      <c r="B83" s="13" t="s">
        <v>65</v>
      </c>
      <c r="C83" s="23">
        <v>0</v>
      </c>
      <c r="D83" s="23">
        <v>373.62299999999999</v>
      </c>
      <c r="E83" s="23">
        <v>373.62299999999999</v>
      </c>
      <c r="F83" s="23">
        <v>373.62299999999999</v>
      </c>
      <c r="G83" s="23">
        <v>100</v>
      </c>
      <c r="H83" s="23">
        <v>100</v>
      </c>
      <c r="I83" s="5"/>
      <c r="J83" s="5"/>
    </row>
    <row r="84" spans="1:10">
      <c r="A84" s="18" t="s">
        <v>84</v>
      </c>
      <c r="B84" s="10" t="s">
        <v>85</v>
      </c>
      <c r="C84" s="22">
        <v>1198.7750000000001</v>
      </c>
      <c r="D84" s="22">
        <v>12189.415440000002</v>
      </c>
      <c r="E84" s="22">
        <v>12024.199620000003</v>
      </c>
      <c r="F84" s="22">
        <v>12024.199620000003</v>
      </c>
      <c r="G84" s="22">
        <v>98.644596036510194</v>
      </c>
      <c r="H84" s="22">
        <v>98.644596036510194</v>
      </c>
      <c r="I84" s="5"/>
      <c r="J84" s="5"/>
    </row>
    <row r="85" spans="1:10">
      <c r="A85" s="35" t="s">
        <v>86</v>
      </c>
      <c r="B85" s="35"/>
      <c r="C85" s="35"/>
      <c r="D85" s="35"/>
      <c r="E85" s="35"/>
      <c r="F85" s="35"/>
      <c r="G85" s="6" t="s">
        <v>87</v>
      </c>
      <c r="H85" s="7"/>
    </row>
    <row r="86" spans="1:10" ht="63.75">
      <c r="A86" s="8" t="s">
        <v>1</v>
      </c>
      <c r="B86" s="8" t="s">
        <v>2</v>
      </c>
      <c r="C86" s="8" t="s">
        <v>3</v>
      </c>
      <c r="D86" s="8" t="s">
        <v>5</v>
      </c>
      <c r="E86" s="8" t="s">
        <v>6</v>
      </c>
      <c r="F86" s="8" t="s">
        <v>7</v>
      </c>
      <c r="G86" s="8" t="s">
        <v>8</v>
      </c>
      <c r="H86" s="8" t="s">
        <v>92</v>
      </c>
    </row>
    <row r="87" spans="1:10" ht="25.5">
      <c r="A87" s="20" t="s">
        <v>10</v>
      </c>
      <c r="B87" s="10" t="s">
        <v>11</v>
      </c>
      <c r="C87" s="22">
        <v>400</v>
      </c>
      <c r="D87" s="22">
        <v>710.71801000000005</v>
      </c>
      <c r="E87" s="22">
        <v>699.71554000000015</v>
      </c>
      <c r="F87" s="22">
        <v>699.71554000000015</v>
      </c>
      <c r="G87" s="22">
        <v>98.451921881084743</v>
      </c>
      <c r="H87" s="22">
        <f>F87-D87</f>
        <v>-11.002469999999903</v>
      </c>
    </row>
    <row r="88" spans="1:10" ht="63.75">
      <c r="A88" s="21">
        <v>150</v>
      </c>
      <c r="B88" s="13" t="s">
        <v>15</v>
      </c>
      <c r="C88" s="23">
        <v>0</v>
      </c>
      <c r="D88" s="23">
        <v>9.6673899999999993</v>
      </c>
      <c r="E88" s="23">
        <v>9.6673899999999993</v>
      </c>
      <c r="F88" s="23">
        <v>9.6673899999999993</v>
      </c>
      <c r="G88" s="23">
        <v>100</v>
      </c>
      <c r="H88" s="22">
        <f t="shared" ref="H88:H95" si="2">F88-D88</f>
        <v>0</v>
      </c>
    </row>
    <row r="89" spans="1:10">
      <c r="A89" s="21">
        <v>1010</v>
      </c>
      <c r="B89" s="13" t="s">
        <v>19</v>
      </c>
      <c r="C89" s="23">
        <v>350</v>
      </c>
      <c r="D89" s="23">
        <v>419.63037000000008</v>
      </c>
      <c r="E89" s="23">
        <v>408.62790000000001</v>
      </c>
      <c r="F89" s="23">
        <v>408.62790000000001</v>
      </c>
      <c r="G89" s="23">
        <v>97.378056788406411</v>
      </c>
      <c r="H89" s="22">
        <f t="shared" si="2"/>
        <v>-11.002470000000073</v>
      </c>
    </row>
    <row r="90" spans="1:10">
      <c r="A90" s="21">
        <v>4030</v>
      </c>
      <c r="B90" s="13" t="s">
        <v>39</v>
      </c>
      <c r="C90" s="23">
        <v>0</v>
      </c>
      <c r="D90" s="23">
        <v>1.7094000000000003</v>
      </c>
      <c r="E90" s="23">
        <v>1.7094</v>
      </c>
      <c r="F90" s="23">
        <v>1.7094</v>
      </c>
      <c r="G90" s="23">
        <v>99.999999999999986</v>
      </c>
      <c r="H90" s="22">
        <f t="shared" si="2"/>
        <v>0</v>
      </c>
    </row>
    <row r="91" spans="1:10" ht="25.5">
      <c r="A91" s="21">
        <v>6030</v>
      </c>
      <c r="B91" s="13" t="s">
        <v>47</v>
      </c>
      <c r="C91" s="23">
        <v>50</v>
      </c>
      <c r="D91" s="23">
        <v>279.71084999999999</v>
      </c>
      <c r="E91" s="23">
        <v>279.71085000000005</v>
      </c>
      <c r="F91" s="23">
        <v>279.71085000000005</v>
      </c>
      <c r="G91" s="23">
        <v>100.00000000000003</v>
      </c>
      <c r="H91" s="22">
        <f t="shared" si="2"/>
        <v>0</v>
      </c>
    </row>
    <row r="92" spans="1:10">
      <c r="A92" s="20" t="s">
        <v>66</v>
      </c>
      <c r="B92" s="10" t="s">
        <v>67</v>
      </c>
      <c r="C92" s="22">
        <f>C93+C94+C95</f>
        <v>0</v>
      </c>
      <c r="D92" s="22">
        <f t="shared" ref="D92:H92" si="3">D93+D94+D95</f>
        <v>136.91999999999999</v>
      </c>
      <c r="E92" s="22">
        <f t="shared" si="3"/>
        <v>136.91639999999998</v>
      </c>
      <c r="F92" s="22">
        <f t="shared" si="3"/>
        <v>136.91639999999998</v>
      </c>
      <c r="G92" s="22">
        <v>100</v>
      </c>
      <c r="H92" s="22">
        <f t="shared" si="3"/>
        <v>-3.5999999999951626E-3</v>
      </c>
    </row>
    <row r="93" spans="1:10" ht="76.5">
      <c r="A93" s="21">
        <v>1020</v>
      </c>
      <c r="B93" s="13" t="s">
        <v>71</v>
      </c>
      <c r="C93" s="23">
        <v>0</v>
      </c>
      <c r="D93" s="23">
        <v>62.43</v>
      </c>
      <c r="E93" s="23">
        <v>62.426810000000003</v>
      </c>
      <c r="F93" s="23">
        <v>62.426810000000003</v>
      </c>
      <c r="G93" s="23">
        <v>100.00000000000003</v>
      </c>
      <c r="H93" s="22">
        <f t="shared" si="2"/>
        <v>-3.1899999999964734E-3</v>
      </c>
    </row>
    <row r="94" spans="1:10" ht="25.5">
      <c r="A94" s="21">
        <v>1161</v>
      </c>
      <c r="B94" s="13" t="s">
        <v>75</v>
      </c>
      <c r="C94" s="23">
        <v>0</v>
      </c>
      <c r="D94" s="23">
        <v>66.08</v>
      </c>
      <c r="E94" s="23">
        <v>66.078710000000001</v>
      </c>
      <c r="F94" s="23">
        <v>66.078710000000001</v>
      </c>
      <c r="G94" s="23">
        <v>100.00000000000003</v>
      </c>
      <c r="H94" s="22">
        <f t="shared" si="2"/>
        <v>-1.2899999999973488E-3</v>
      </c>
    </row>
    <row r="95" spans="1:10" ht="38.25">
      <c r="A95" s="21">
        <v>5031</v>
      </c>
      <c r="B95" s="13" t="s">
        <v>83</v>
      </c>
      <c r="C95" s="23">
        <v>0</v>
      </c>
      <c r="D95" s="23">
        <v>8.41</v>
      </c>
      <c r="E95" s="23">
        <v>8.4108799999999988</v>
      </c>
      <c r="F95" s="23">
        <v>8.4108799999999988</v>
      </c>
      <c r="G95" s="23">
        <v>100.00000000000003</v>
      </c>
      <c r="H95" s="22">
        <f t="shared" si="2"/>
        <v>8.7999999999865963E-4</v>
      </c>
    </row>
    <row r="96" spans="1:10">
      <c r="A96" s="20" t="s">
        <v>84</v>
      </c>
      <c r="B96" s="10" t="s">
        <v>85</v>
      </c>
      <c r="C96" s="22">
        <f>C92+C87</f>
        <v>400</v>
      </c>
      <c r="D96" s="22">
        <f t="shared" ref="D96:H96" si="4">D92+D87</f>
        <v>847.63801000000001</v>
      </c>
      <c r="E96" s="22">
        <f t="shared" si="4"/>
        <v>836.6319400000001</v>
      </c>
      <c r="F96" s="22">
        <f t="shared" si="4"/>
        <v>836.6319400000001</v>
      </c>
      <c r="G96" s="22">
        <f t="shared" si="4"/>
        <v>198.45192188108473</v>
      </c>
      <c r="H96" s="22">
        <f t="shared" si="4"/>
        <v>-11.006069999999898</v>
      </c>
    </row>
    <row r="97" spans="1:9">
      <c r="A97" s="32" t="s">
        <v>101</v>
      </c>
      <c r="B97" s="32"/>
      <c r="C97" s="32"/>
      <c r="D97" s="32"/>
      <c r="E97" s="32"/>
      <c r="F97" s="32"/>
      <c r="G97" s="32"/>
      <c r="H97" s="32"/>
    </row>
    <row r="98" spans="1:9" s="24" customFormat="1" ht="63.75">
      <c r="A98" s="8" t="s">
        <v>1</v>
      </c>
      <c r="B98" s="8" t="s">
        <v>2</v>
      </c>
      <c r="C98" s="8" t="s">
        <v>3</v>
      </c>
      <c r="D98" s="8" t="s">
        <v>5</v>
      </c>
      <c r="E98" s="8" t="s">
        <v>6</v>
      </c>
      <c r="F98" s="8" t="s">
        <v>7</v>
      </c>
      <c r="G98" s="8" t="s">
        <v>8</v>
      </c>
      <c r="H98" s="8" t="s">
        <v>92</v>
      </c>
    </row>
    <row r="99" spans="1:9" ht="25.5">
      <c r="A99" s="25" t="s">
        <v>10</v>
      </c>
      <c r="B99" s="10" t="s">
        <v>11</v>
      </c>
      <c r="C99" s="22">
        <v>0</v>
      </c>
      <c r="D99" s="22">
        <v>1444.0843699999998</v>
      </c>
      <c r="E99" s="22">
        <f>F99</f>
        <v>1444.08437</v>
      </c>
      <c r="F99" s="22">
        <v>1444.08437</v>
      </c>
      <c r="G99" s="27">
        <f>F99/D99</f>
        <v>1.0000000000000002</v>
      </c>
      <c r="H99" s="22">
        <f>F99-D99</f>
        <v>0</v>
      </c>
    </row>
    <row r="100" spans="1:9" ht="63.75">
      <c r="A100" s="26">
        <v>150</v>
      </c>
      <c r="B100" s="13" t="s">
        <v>15</v>
      </c>
      <c r="C100" s="23">
        <v>0</v>
      </c>
      <c r="D100" s="23">
        <v>1209.9643099999998</v>
      </c>
      <c r="E100" s="23">
        <f t="shared" ref="E100:E107" si="5">F100</f>
        <v>1209.9643100000001</v>
      </c>
      <c r="F100" s="23">
        <v>1209.9643100000001</v>
      </c>
      <c r="G100" s="28">
        <f t="shared" ref="G100:G107" si="6">F100/D100</f>
        <v>1.0000000000000002</v>
      </c>
      <c r="H100" s="23">
        <v>0</v>
      </c>
    </row>
    <row r="101" spans="1:9">
      <c r="A101" s="26">
        <v>1010</v>
      </c>
      <c r="B101" s="13" t="s">
        <v>19</v>
      </c>
      <c r="C101" s="23">
        <v>0</v>
      </c>
      <c r="D101" s="23">
        <v>10.074</v>
      </c>
      <c r="E101" s="23">
        <f t="shared" si="5"/>
        <v>10.074</v>
      </c>
      <c r="F101" s="23">
        <v>10.074</v>
      </c>
      <c r="G101" s="28">
        <f t="shared" si="6"/>
        <v>1</v>
      </c>
      <c r="H101" s="23">
        <v>0</v>
      </c>
    </row>
    <row r="102" spans="1:9" ht="25.5">
      <c r="A102" s="26">
        <v>3210</v>
      </c>
      <c r="B102" s="13" t="s">
        <v>33</v>
      </c>
      <c r="C102" s="23">
        <v>0</v>
      </c>
      <c r="D102" s="23">
        <v>113.77106000000001</v>
      </c>
      <c r="E102" s="23">
        <f t="shared" si="5"/>
        <v>113.77106000000001</v>
      </c>
      <c r="F102" s="23">
        <v>113.77106000000001</v>
      </c>
      <c r="G102" s="28">
        <f t="shared" si="6"/>
        <v>1</v>
      </c>
      <c r="H102" s="23">
        <v>0</v>
      </c>
    </row>
    <row r="103" spans="1:9">
      <c r="A103" s="26">
        <v>4030</v>
      </c>
      <c r="B103" s="13" t="s">
        <v>39</v>
      </c>
      <c r="C103" s="23">
        <v>0</v>
      </c>
      <c r="D103" s="23">
        <v>85.272999999999996</v>
      </c>
      <c r="E103" s="23">
        <f t="shared" si="5"/>
        <v>85.272999999999996</v>
      </c>
      <c r="F103" s="23">
        <v>85.272999999999996</v>
      </c>
      <c r="G103" s="28">
        <f t="shared" si="6"/>
        <v>1</v>
      </c>
      <c r="H103" s="23">
        <v>0</v>
      </c>
    </row>
    <row r="104" spans="1:9" ht="38.25">
      <c r="A104" s="26">
        <v>4060</v>
      </c>
      <c r="B104" s="13" t="s">
        <v>41</v>
      </c>
      <c r="C104" s="23">
        <v>0</v>
      </c>
      <c r="D104" s="23">
        <v>25.001999999999999</v>
      </c>
      <c r="E104" s="23">
        <f t="shared" si="5"/>
        <v>25.001999999999999</v>
      </c>
      <c r="F104" s="23">
        <v>25.001999999999999</v>
      </c>
      <c r="G104" s="28">
        <f t="shared" si="6"/>
        <v>1</v>
      </c>
      <c r="H104" s="23">
        <v>0</v>
      </c>
    </row>
    <row r="105" spans="1:9">
      <c r="A105" s="25" t="s">
        <v>66</v>
      </c>
      <c r="B105" s="10" t="s">
        <v>67</v>
      </c>
      <c r="C105" s="22">
        <v>0</v>
      </c>
      <c r="D105" s="22">
        <v>0</v>
      </c>
      <c r="E105" s="22">
        <f t="shared" si="5"/>
        <v>3579.5804300000004</v>
      </c>
      <c r="F105" s="22">
        <v>3579.5804300000004</v>
      </c>
      <c r="G105" s="27">
        <v>1</v>
      </c>
      <c r="H105" s="22">
        <v>0</v>
      </c>
    </row>
    <row r="106" spans="1:9" ht="76.5">
      <c r="A106" s="26">
        <v>1020</v>
      </c>
      <c r="B106" s="13" t="s">
        <v>71</v>
      </c>
      <c r="C106" s="23">
        <v>0</v>
      </c>
      <c r="D106" s="23">
        <v>3169.87</v>
      </c>
      <c r="E106" s="23">
        <f t="shared" si="5"/>
        <v>3169.8704300000004</v>
      </c>
      <c r="F106" s="23">
        <v>3169.8704300000004</v>
      </c>
      <c r="G106" s="28">
        <f t="shared" si="6"/>
        <v>1.000000135652251</v>
      </c>
      <c r="H106" s="23">
        <v>0</v>
      </c>
    </row>
    <row r="107" spans="1:9" ht="25.5">
      <c r="A107" s="26">
        <v>1161</v>
      </c>
      <c r="B107" s="13" t="s">
        <v>75</v>
      </c>
      <c r="C107" s="23">
        <v>0</v>
      </c>
      <c r="D107" s="23">
        <v>409.71</v>
      </c>
      <c r="E107" s="23">
        <f t="shared" si="5"/>
        <v>409.71000000000004</v>
      </c>
      <c r="F107" s="23">
        <v>409.71000000000004</v>
      </c>
      <c r="G107" s="28">
        <f t="shared" si="6"/>
        <v>1.0000000000000002</v>
      </c>
      <c r="H107" s="23">
        <v>0</v>
      </c>
    </row>
    <row r="108" spans="1:9">
      <c r="A108" s="25" t="s">
        <v>84</v>
      </c>
      <c r="B108" s="10" t="s">
        <v>85</v>
      </c>
      <c r="C108" s="22">
        <f>C107+C106+C104+C103+C102+C101+C100</f>
        <v>0</v>
      </c>
      <c r="D108" s="22">
        <f t="shared" ref="D108:H108" si="7">D107+D106+D104+D103+D102+D101+D100</f>
        <v>5023.6643700000004</v>
      </c>
      <c r="E108" s="22">
        <f t="shared" si="7"/>
        <v>5023.6648000000005</v>
      </c>
      <c r="F108" s="22">
        <f t="shared" si="7"/>
        <v>5023.6648000000005</v>
      </c>
      <c r="G108" s="27">
        <v>1</v>
      </c>
      <c r="H108" s="22">
        <f t="shared" si="7"/>
        <v>0</v>
      </c>
    </row>
    <row r="109" spans="1:9">
      <c r="A109" s="25" t="s">
        <v>84</v>
      </c>
      <c r="B109" s="10" t="s">
        <v>102</v>
      </c>
      <c r="C109" s="22">
        <f>C108+C96+C84</f>
        <v>1598.7750000000001</v>
      </c>
      <c r="D109" s="22">
        <f t="shared" ref="D109:F109" si="8">D108+D96+D84</f>
        <v>18060.717820000002</v>
      </c>
      <c r="E109" s="22">
        <f t="shared" si="8"/>
        <v>17884.496360000005</v>
      </c>
      <c r="F109" s="22">
        <f t="shared" si="8"/>
        <v>17884.496360000005</v>
      </c>
      <c r="G109" s="27">
        <f>F109/D109</f>
        <v>0.99024283188761997</v>
      </c>
      <c r="H109" s="22">
        <f>F109-D109</f>
        <v>-176.22145999999702</v>
      </c>
    </row>
    <row r="111" spans="1:9" ht="18.75">
      <c r="A111" s="6"/>
      <c r="B111" s="29" t="s">
        <v>104</v>
      </c>
      <c r="C111" s="30"/>
      <c r="D111" s="30"/>
      <c r="E111" s="30"/>
      <c r="F111" s="33" t="s">
        <v>105</v>
      </c>
      <c r="G111" s="33"/>
      <c r="H111" s="31"/>
      <c r="I111" s="6"/>
    </row>
  </sheetData>
  <mergeCells count="9">
    <mergeCell ref="A97:H97"/>
    <mergeCell ref="F111:G111"/>
    <mergeCell ref="F1:H1"/>
    <mergeCell ref="F2:H2"/>
    <mergeCell ref="F3:H3"/>
    <mergeCell ref="A85:F85"/>
    <mergeCell ref="A50:F50"/>
    <mergeCell ref="A6:F6"/>
    <mergeCell ref="A5:H5"/>
  </mergeCells>
  <pageMargins left="0.73" right="0.2" top="0.39370078740157483" bottom="0.39370078740157483" header="0.2" footer="0"/>
  <pageSetup paperSize="9" scale="92" fitToHeight="500" orientation="portrait" verticalDpi="0" r:id="rId1"/>
  <rowBreaks count="4" manualBreakCount="4">
    <brk id="28" max="7" man="1"/>
    <brk id="49" max="7" man="1"/>
    <brk id="73" max="7" man="1"/>
    <brk id="8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3:H16"/>
  <sheetViews>
    <sheetView workbookViewId="0">
      <selection activeCell="A3" sqref="A3:H13"/>
    </sheetView>
  </sheetViews>
  <sheetFormatPr defaultRowHeight="12.75"/>
  <sheetData>
    <row r="3" spans="1:8">
      <c r="A3" s="35" t="s">
        <v>86</v>
      </c>
      <c r="B3" s="35"/>
      <c r="C3" s="35"/>
      <c r="D3" s="35"/>
      <c r="E3" s="35"/>
      <c r="F3" s="35"/>
      <c r="G3" s="6" t="s">
        <v>87</v>
      </c>
      <c r="H3" s="7"/>
    </row>
    <row r="4" spans="1:8" ht="89.25">
      <c r="A4" s="8" t="s">
        <v>1</v>
      </c>
      <c r="B4" s="8" t="s">
        <v>2</v>
      </c>
      <c r="C4" s="8" t="s">
        <v>3</v>
      </c>
      <c r="D4" s="8" t="s">
        <v>5</v>
      </c>
      <c r="E4" s="8" t="s">
        <v>6</v>
      </c>
      <c r="F4" s="8" t="s">
        <v>7</v>
      </c>
      <c r="G4" s="8" t="s">
        <v>8</v>
      </c>
      <c r="H4" s="15" t="s">
        <v>9</v>
      </c>
    </row>
    <row r="5" spans="1:8" ht="89.25">
      <c r="A5" s="9" t="s">
        <v>10</v>
      </c>
      <c r="B5" s="10" t="s">
        <v>11</v>
      </c>
      <c r="C5" s="11">
        <v>400</v>
      </c>
      <c r="D5" s="11">
        <v>710.71801000000005</v>
      </c>
      <c r="E5" s="11">
        <v>699.72</v>
      </c>
      <c r="F5" s="11">
        <v>699.71554000000015</v>
      </c>
      <c r="G5" s="11">
        <v>98.5</v>
      </c>
      <c r="H5" s="11">
        <f t="shared" ref="H5:H12" si="0">E5-D5</f>
        <v>-10.998010000000022</v>
      </c>
    </row>
    <row r="6" spans="1:8" ht="38.25">
      <c r="A6" s="9" t="s">
        <v>12</v>
      </c>
      <c r="B6" s="10" t="s">
        <v>13</v>
      </c>
      <c r="C6" s="11">
        <v>0</v>
      </c>
      <c r="D6" s="11">
        <v>9.6673899999999993</v>
      </c>
      <c r="E6" s="11">
        <v>9.67</v>
      </c>
      <c r="F6" s="11">
        <v>9.6673899999999993</v>
      </c>
      <c r="G6" s="11">
        <v>100</v>
      </c>
      <c r="H6" s="11">
        <f t="shared" si="0"/>
        <v>2.6100000000006673E-3</v>
      </c>
    </row>
    <row r="7" spans="1:8" ht="318.75">
      <c r="A7" s="12" t="s">
        <v>14</v>
      </c>
      <c r="B7" s="13" t="s">
        <v>15</v>
      </c>
      <c r="C7" s="14">
        <v>0</v>
      </c>
      <c r="D7" s="14">
        <v>9.6673899999999993</v>
      </c>
      <c r="E7" s="14">
        <v>9.67</v>
      </c>
      <c r="F7" s="14">
        <v>9.6673899999999993</v>
      </c>
      <c r="G7" s="14">
        <v>100</v>
      </c>
      <c r="H7" s="11">
        <f t="shared" si="0"/>
        <v>2.6100000000006673E-3</v>
      </c>
    </row>
    <row r="8" spans="1:8">
      <c r="A8" s="9" t="s">
        <v>16</v>
      </c>
      <c r="B8" s="10" t="s">
        <v>17</v>
      </c>
      <c r="C8" s="11">
        <v>350</v>
      </c>
      <c r="D8" s="11">
        <v>419.63037000000008</v>
      </c>
      <c r="E8" s="11">
        <v>408.63</v>
      </c>
      <c r="F8" s="11">
        <v>408.62790000000001</v>
      </c>
      <c r="G8" s="11">
        <v>97.4</v>
      </c>
      <c r="H8" s="11">
        <f t="shared" si="0"/>
        <v>-11.000370000000089</v>
      </c>
    </row>
    <row r="9" spans="1:8" ht="38.25">
      <c r="A9" s="12" t="s">
        <v>18</v>
      </c>
      <c r="B9" s="13" t="s">
        <v>19</v>
      </c>
      <c r="C9" s="14">
        <v>350</v>
      </c>
      <c r="D9" s="14">
        <v>419.63037000000008</v>
      </c>
      <c r="E9" s="14">
        <v>408.63</v>
      </c>
      <c r="F9" s="14">
        <v>408.62790000000001</v>
      </c>
      <c r="G9" s="14">
        <v>97.4</v>
      </c>
      <c r="H9" s="11">
        <f t="shared" si="0"/>
        <v>-11.000370000000089</v>
      </c>
    </row>
    <row r="10" spans="1:8" ht="51">
      <c r="A10" s="9" t="s">
        <v>36</v>
      </c>
      <c r="B10" s="10" t="s">
        <v>37</v>
      </c>
      <c r="C10" s="11">
        <v>0</v>
      </c>
      <c r="D10" s="11">
        <v>1.7094000000000003</v>
      </c>
      <c r="E10" s="11">
        <v>1.71</v>
      </c>
      <c r="F10" s="11">
        <v>1.7094</v>
      </c>
      <c r="G10" s="11">
        <v>100</v>
      </c>
      <c r="H10" s="11">
        <f t="shared" si="0"/>
        <v>5.9999999999971187E-4</v>
      </c>
    </row>
    <row r="11" spans="1:8" ht="51">
      <c r="A11" s="12" t="s">
        <v>38</v>
      </c>
      <c r="B11" s="13" t="s">
        <v>39</v>
      </c>
      <c r="C11" s="14">
        <v>0</v>
      </c>
      <c r="D11" s="14">
        <v>1.7094000000000003</v>
      </c>
      <c r="E11" s="14">
        <v>1.71</v>
      </c>
      <c r="F11" s="14">
        <v>1.7094</v>
      </c>
      <c r="G11" s="14">
        <v>100</v>
      </c>
      <c r="H11" s="11">
        <f t="shared" si="0"/>
        <v>5.9999999999971187E-4</v>
      </c>
    </row>
    <row r="12" spans="1:8" ht="63.75">
      <c r="A12" s="9" t="s">
        <v>42</v>
      </c>
      <c r="B12" s="10" t="s">
        <v>43</v>
      </c>
      <c r="C12" s="11">
        <v>50</v>
      </c>
      <c r="D12" s="11">
        <v>279.71084999999999</v>
      </c>
      <c r="E12" s="11">
        <v>279.70999999999998</v>
      </c>
      <c r="F12" s="11">
        <v>279.71085000000005</v>
      </c>
      <c r="G12" s="11">
        <v>100</v>
      </c>
      <c r="H12" s="11">
        <f t="shared" si="0"/>
        <v>-8.5000000001400622E-4</v>
      </c>
    </row>
    <row r="13" spans="1:8" ht="76.5">
      <c r="A13" s="12" t="s">
        <v>46</v>
      </c>
      <c r="B13" s="13" t="s">
        <v>47</v>
      </c>
      <c r="C13" s="14">
        <v>50</v>
      </c>
      <c r="D13" s="14">
        <v>279.71084999999999</v>
      </c>
      <c r="E13" s="14">
        <v>279.70999999999998</v>
      </c>
      <c r="F13" s="14">
        <v>279.70999999999998</v>
      </c>
      <c r="G13" s="14">
        <v>100</v>
      </c>
      <c r="H13" s="11">
        <f>F13-E13</f>
        <v>0</v>
      </c>
    </row>
    <row r="14" spans="1:8">
      <c r="A14" s="6"/>
      <c r="B14" s="6"/>
      <c r="C14" s="6"/>
      <c r="D14" s="6"/>
      <c r="E14" s="6"/>
      <c r="F14" s="6"/>
      <c r="G14" s="6"/>
      <c r="H14" s="7"/>
    </row>
    <row r="15" spans="1:8">
      <c r="H15" s="2"/>
    </row>
    <row r="16" spans="1:8">
      <c r="H16" s="2"/>
    </row>
  </sheetData>
  <mergeCells count="1"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BUH01</dc:creator>
  <cp:lastModifiedBy>Женя</cp:lastModifiedBy>
  <cp:lastPrinted>2020-01-22T07:43:53Z</cp:lastPrinted>
  <dcterms:created xsi:type="dcterms:W3CDTF">2020-01-21T12:42:49Z</dcterms:created>
  <dcterms:modified xsi:type="dcterms:W3CDTF">2020-01-24T09:54:18Z</dcterms:modified>
</cp:coreProperties>
</file>