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60" windowHeight="11325"/>
  </bookViews>
  <sheets>
    <sheet name="Table 1" sheetId="1" r:id="rId1"/>
    <sheet name="Table 2" sheetId="2" r:id="rId2"/>
    <sheet name="Table 3" sheetId="3" r:id="rId3"/>
    <sheet name="Table 4" sheetId="4" r:id="rId4"/>
    <sheet name="Table 5" sheetId="5" r:id="rId5"/>
  </sheets>
  <calcPr calcId="145621"/>
</workbook>
</file>

<file path=xl/calcChain.xml><?xml version="1.0" encoding="utf-8"?>
<calcChain xmlns="http://schemas.openxmlformats.org/spreadsheetml/2006/main">
  <c r="K49" i="1" l="1"/>
  <c r="J49" i="1"/>
  <c r="I49" i="1"/>
  <c r="K45" i="1"/>
  <c r="L45" i="1"/>
  <c r="M45" i="1"/>
  <c r="J45" i="1"/>
  <c r="I44" i="1" l="1"/>
  <c r="I66" i="1"/>
  <c r="H44" i="1"/>
  <c r="G44" i="1"/>
  <c r="F44" i="1"/>
  <c r="M29" i="1"/>
  <c r="L29" i="1"/>
  <c r="K29" i="1"/>
  <c r="J29" i="1"/>
  <c r="I29" i="1" l="1"/>
  <c r="K66" i="1" l="1"/>
  <c r="L66" i="1"/>
  <c r="M66" i="1"/>
  <c r="J66" i="1"/>
  <c r="G71" i="1" l="1"/>
  <c r="H71" i="1"/>
  <c r="F71" i="1"/>
  <c r="F70" i="1"/>
  <c r="G70" i="1"/>
  <c r="H70" i="1"/>
  <c r="F66" i="1"/>
  <c r="F67" i="1" s="1"/>
  <c r="G78" i="1" l="1"/>
  <c r="H78" i="1"/>
  <c r="I78" i="1"/>
  <c r="J78" i="1"/>
  <c r="K78" i="1"/>
  <c r="L78" i="1"/>
  <c r="M78" i="1"/>
  <c r="F78" i="1"/>
  <c r="G66" i="1" l="1"/>
  <c r="H66" i="1"/>
  <c r="J51" i="1" l="1"/>
  <c r="K51" i="1"/>
  <c r="L51" i="1"/>
  <c r="M51" i="1"/>
  <c r="I51" i="1"/>
  <c r="G65" i="1" l="1"/>
  <c r="H65" i="1"/>
  <c r="F65" i="1"/>
  <c r="J30" i="1" l="1"/>
  <c r="J28" i="1" s="1"/>
  <c r="J65" i="1" s="1"/>
  <c r="J67" i="1" s="1"/>
  <c r="K30" i="1"/>
  <c r="K28" i="1" s="1"/>
  <c r="K65" i="1" s="1"/>
  <c r="K67" i="1" s="1"/>
  <c r="L30" i="1"/>
  <c r="L28" i="1" s="1"/>
  <c r="L65" i="1" s="1"/>
  <c r="L67" i="1" s="1"/>
  <c r="M30" i="1"/>
  <c r="M28" i="1" s="1"/>
  <c r="M65" i="1" s="1"/>
  <c r="M67" i="1" s="1"/>
  <c r="K34" i="1"/>
  <c r="L34" i="1"/>
  <c r="M34" i="1"/>
  <c r="J34" i="1"/>
  <c r="H51" i="1" l="1"/>
  <c r="G51" i="1"/>
  <c r="F51" i="1"/>
  <c r="H38" i="1"/>
  <c r="G38" i="1"/>
  <c r="I38" i="1" l="1"/>
  <c r="F38" i="1"/>
  <c r="H34" i="1"/>
  <c r="G34" i="1"/>
  <c r="I34" i="1"/>
  <c r="F34" i="1"/>
  <c r="H30" i="1" l="1"/>
  <c r="H28" i="1" s="1"/>
  <c r="F30" i="1"/>
  <c r="G30" i="1" l="1"/>
  <c r="G28" i="1" s="1"/>
  <c r="I30" i="1"/>
  <c r="F28" i="1"/>
  <c r="I28" i="1"/>
  <c r="I65" i="1" s="1"/>
  <c r="I67" i="1" s="1"/>
</calcChain>
</file>

<file path=xl/sharedStrings.xml><?xml version="1.0" encoding="utf-8"?>
<sst xmlns="http://schemas.openxmlformats.org/spreadsheetml/2006/main" count="215" uniqueCount="164">
  <si>
    <r>
      <rPr>
        <sz val="14"/>
        <rFont val="Times New Roman"/>
        <family val="1"/>
      </rPr>
      <t>Проект</t>
    </r>
  </si>
  <si>
    <r>
      <rPr>
        <sz val="14"/>
        <rFont val="Times New Roman"/>
        <family val="1"/>
      </rPr>
      <t>Уточнений</t>
    </r>
  </si>
  <si>
    <r>
      <rPr>
        <sz val="14"/>
        <rFont val="Times New Roman"/>
        <family val="1"/>
      </rPr>
      <t>Змінений</t>
    </r>
  </si>
  <si>
    <r>
      <rPr>
        <sz val="14"/>
        <rFont val="Times New Roman"/>
        <family val="1"/>
      </rPr>
      <t>зробити позначку "Х"</t>
    </r>
  </si>
  <si>
    <r>
      <rPr>
        <sz val="14"/>
        <rFont val="Times New Roman"/>
        <family val="1"/>
      </rPr>
      <t>дохід від операційної оренди активів</t>
    </r>
  </si>
  <si>
    <r>
      <rPr>
        <sz val="14"/>
        <rFont val="Times New Roman"/>
        <family val="1"/>
      </rPr>
      <t>дохід від реалізації необоротних активів</t>
    </r>
  </si>
  <si>
    <r>
      <rPr>
        <sz val="14"/>
        <rFont val="Times New Roman"/>
        <family val="1"/>
      </rPr>
      <t>Заробітна плата</t>
    </r>
  </si>
  <si>
    <r>
      <rPr>
        <sz val="14"/>
        <rFont val="Times New Roman"/>
        <family val="1"/>
      </rPr>
      <t>Нарахування на оплату праці</t>
    </r>
  </si>
  <si>
    <r>
      <rPr>
        <sz val="14"/>
        <rFont val="Times New Roman"/>
        <family val="1"/>
      </rPr>
      <t>Предмети, матеріали, обладнання та інвентар</t>
    </r>
  </si>
  <si>
    <r>
      <rPr>
        <sz val="14"/>
        <rFont val="Times New Roman"/>
        <family val="1"/>
      </rPr>
      <t>Медикаменти та перев'язувальні матеріали</t>
    </r>
  </si>
  <si>
    <r>
      <rPr>
        <sz val="14"/>
        <rFont val="Times New Roman"/>
        <family val="1"/>
      </rPr>
      <t>Продукти харчування</t>
    </r>
  </si>
  <si>
    <r>
      <rPr>
        <sz val="14"/>
        <rFont val="Times New Roman"/>
        <family val="1"/>
      </rPr>
      <t>Оплата послуг (крім комунальних)</t>
    </r>
  </si>
  <si>
    <r>
      <rPr>
        <sz val="14"/>
        <rFont val="Times New Roman"/>
        <family val="1"/>
      </rPr>
      <t>Видатки на відрядження</t>
    </r>
  </si>
  <si>
    <r>
      <rPr>
        <sz val="14"/>
        <rFont val="Times New Roman"/>
        <family val="1"/>
      </rPr>
      <t xml:space="preserve">Оплата комунальних послуг та енергоносіїв, </t>
    </r>
    <r>
      <rPr>
        <sz val="14"/>
        <color rgb="FF333399"/>
        <rFont val="Times New Roman"/>
        <family val="1"/>
      </rPr>
      <t>у т.ч.</t>
    </r>
    <r>
      <rPr>
        <sz val="14"/>
        <rFont val="Times New Roman"/>
        <family val="1"/>
      </rPr>
      <t>:</t>
    </r>
  </si>
  <si>
    <r>
      <rPr>
        <sz val="14"/>
        <rFont val="Times New Roman"/>
        <family val="1"/>
      </rPr>
      <t>Оплата теплопостачання</t>
    </r>
  </si>
  <si>
    <r>
      <rPr>
        <sz val="14"/>
        <rFont val="Times New Roman"/>
        <family val="1"/>
      </rPr>
      <t>Оплата водопостачання та водовідведення</t>
    </r>
  </si>
  <si>
    <r>
      <rPr>
        <sz val="14"/>
        <rFont val="Times New Roman"/>
        <family val="1"/>
      </rPr>
      <t>Оплата електроенергії</t>
    </r>
  </si>
  <si>
    <r>
      <rPr>
        <sz val="14"/>
        <rFont val="Times New Roman"/>
        <family val="1"/>
      </rPr>
      <t>Оплата природного газу</t>
    </r>
  </si>
  <si>
    <r>
      <rPr>
        <sz val="14"/>
        <rFont val="Times New Roman"/>
        <family val="1"/>
      </rPr>
      <t>Оплата інших енергоносіїв</t>
    </r>
  </si>
  <si>
    <r>
      <rPr>
        <sz val="14"/>
        <rFont val="Times New Roman"/>
        <family val="1"/>
      </rPr>
      <t>Оплата енергосервісу</t>
    </r>
  </si>
  <si>
    <r>
      <rPr>
        <sz val="14"/>
        <rFont val="Times New Roman"/>
        <family val="1"/>
      </rPr>
      <t xml:space="preserve">Окремі заходи по реалізації державних (регіональних) програм, не віднесені до
</t>
    </r>
    <r>
      <rPr>
        <sz val="14"/>
        <rFont val="Times New Roman"/>
        <family val="1"/>
      </rPr>
      <t>заходів розвитку</t>
    </r>
  </si>
  <si>
    <r>
      <rPr>
        <sz val="14"/>
        <rFont val="Times New Roman"/>
        <family val="1"/>
      </rPr>
      <t>Соціальне забезпечення</t>
    </r>
  </si>
  <si>
    <r>
      <rPr>
        <sz val="14"/>
        <rFont val="Times New Roman"/>
        <family val="1"/>
      </rPr>
      <t>Інші поточні видатки</t>
    </r>
  </si>
  <si>
    <r>
      <rPr>
        <sz val="14"/>
        <rFont val="Times New Roman"/>
        <family val="1"/>
      </rPr>
      <t>Придбання основного капіталу</t>
    </r>
  </si>
  <si>
    <r>
      <rPr>
        <sz val="14"/>
        <rFont val="Times New Roman"/>
        <family val="1"/>
      </rPr>
      <t>Доходи від інвестиційної діяльності, у т.ч.:</t>
    </r>
  </si>
  <si>
    <r>
      <rPr>
        <sz val="14"/>
        <rFont val="Times New Roman"/>
        <family val="1"/>
      </rPr>
      <t>доходи з місцевого бюджету цільового фінансування по капітальних видатках</t>
    </r>
  </si>
  <si>
    <r>
      <rPr>
        <sz val="14"/>
        <rFont val="Times New Roman"/>
        <family val="1"/>
      </rPr>
      <t>капітальне будівництво</t>
    </r>
  </si>
  <si>
    <r>
      <rPr>
        <sz val="14"/>
        <rFont val="Times New Roman"/>
        <family val="1"/>
      </rPr>
      <t>придбання (виготовлення) основних засобів</t>
    </r>
  </si>
  <si>
    <r>
      <rPr>
        <sz val="14"/>
        <rFont val="Times New Roman"/>
        <family val="1"/>
      </rPr>
      <t>придбання (виготовлення) інших необоротних матеріальних активів</t>
    </r>
  </si>
  <si>
    <r>
      <rPr>
        <sz val="14"/>
        <rFont val="Times New Roman"/>
        <family val="1"/>
      </rPr>
      <t>придбання (створення) нематеріальних активів</t>
    </r>
  </si>
  <si>
    <r>
      <rPr>
        <sz val="14"/>
        <rFont val="Times New Roman"/>
        <family val="1"/>
      </rPr>
      <t>капітальний ремонт</t>
    </r>
  </si>
  <si>
    <r>
      <rPr>
        <b/>
        <sz val="14"/>
        <color rgb="FF333399"/>
        <rFont val="Times New Roman"/>
        <family val="1"/>
      </rPr>
      <t xml:space="preserve">IV. </t>
    </r>
    <r>
      <rPr>
        <b/>
        <sz val="14"/>
        <rFont val="Times New Roman"/>
        <family val="1"/>
      </rPr>
      <t>Фінансова діяльність</t>
    </r>
  </si>
  <si>
    <r>
      <rPr>
        <sz val="14"/>
        <rFont val="Times New Roman"/>
        <family val="1"/>
      </rPr>
      <t>Доходи від фінансової діяльності за зобов’язаннями, у т. ч.:</t>
    </r>
  </si>
  <si>
    <r>
      <rPr>
        <sz val="14"/>
        <rFont val="Times New Roman"/>
        <family val="1"/>
      </rPr>
      <t>кредити</t>
    </r>
  </si>
  <si>
    <r>
      <rPr>
        <sz val="14"/>
        <rFont val="Times New Roman"/>
        <family val="1"/>
      </rPr>
      <t>позики</t>
    </r>
  </si>
  <si>
    <r>
      <rPr>
        <sz val="14"/>
        <rFont val="Times New Roman"/>
        <family val="1"/>
      </rPr>
      <t>депозити</t>
    </r>
  </si>
  <si>
    <r>
      <rPr>
        <sz val="14"/>
        <rFont val="Times New Roman"/>
        <family val="1"/>
      </rPr>
      <t>Інші надходження</t>
    </r>
  </si>
  <si>
    <r>
      <rPr>
        <sz val="14"/>
        <rFont val="Times New Roman"/>
        <family val="1"/>
      </rPr>
      <t>Витрати від фінансової діяльності за зобов’язаннями, у т. ч.:</t>
    </r>
  </si>
  <si>
    <r>
      <rPr>
        <sz val="14"/>
        <rFont val="Times New Roman"/>
        <family val="1"/>
      </rPr>
      <t>Інші витрати</t>
    </r>
  </si>
  <si>
    <r>
      <rPr>
        <b/>
        <sz val="14"/>
        <rFont val="Times New Roman"/>
        <family val="1"/>
      </rPr>
      <t xml:space="preserve">Керівник </t>
    </r>
    <r>
      <rPr>
        <sz val="14"/>
        <rFont val="Times New Roman"/>
        <family val="1"/>
      </rPr>
      <t>__</t>
    </r>
    <r>
      <rPr>
        <u/>
        <sz val="14"/>
        <rFont val="Times New Roman"/>
        <family val="1"/>
      </rPr>
      <t>      </t>
    </r>
    <r>
      <rPr>
        <sz val="14"/>
        <rFont val="Times New Roman"/>
        <family val="1"/>
      </rPr>
      <t xml:space="preserve">___________________
</t>
    </r>
    <r>
      <rPr>
        <sz val="12"/>
        <rFont val="Times New Roman"/>
        <family val="1"/>
      </rPr>
      <t>(посада)</t>
    </r>
  </si>
  <si>
    <r>
      <rPr>
        <sz val="14"/>
        <rFont val="Times New Roman"/>
        <family val="1"/>
      </rPr>
      <t>назва</t>
    </r>
  </si>
  <si>
    <r>
      <rPr>
        <sz val="14"/>
        <rFont val="Times New Roman"/>
        <family val="1"/>
      </rPr>
      <t>Інші доходи, у т.ч.:</t>
    </r>
  </si>
  <si>
    <r>
      <rPr>
        <b/>
        <sz val="14"/>
        <rFont val="Times New Roman"/>
        <family val="1"/>
      </rPr>
      <t>Видатки</t>
    </r>
  </si>
  <si>
    <r>
      <rPr>
        <b/>
        <sz val="14"/>
        <rFont val="Times New Roman"/>
        <family val="1"/>
      </rPr>
      <t>Капітальні інвестиції, у т.ч.:</t>
    </r>
  </si>
  <si>
    <r>
      <rPr>
        <sz val="14"/>
        <rFont val="Times New Roman"/>
        <family val="1"/>
      </rPr>
      <t>модернізація, модифікація (добудова, дообладнання, реконструкція) основних засобів</t>
    </r>
  </si>
  <si>
    <r>
      <rPr>
        <sz val="14"/>
        <rFont val="Times New Roman"/>
        <family val="1"/>
      </rPr>
      <t>Вартість основних засобів</t>
    </r>
  </si>
  <si>
    <r>
      <rPr>
        <b/>
        <sz val="14"/>
        <rFont val="Times New Roman"/>
        <family val="1"/>
      </rPr>
      <t>IV. Фінансова діяльність</t>
    </r>
  </si>
  <si>
    <r>
      <rPr>
        <sz val="14"/>
        <rFont val="Times New Roman"/>
        <family val="1"/>
      </rPr>
      <t>Керівник</t>
    </r>
  </si>
  <si>
    <r>
      <rPr>
        <sz val="14"/>
        <rFont val="Times New Roman"/>
        <family val="1"/>
      </rPr>
      <t>Лікарі</t>
    </r>
  </si>
  <si>
    <r>
      <rPr>
        <sz val="14"/>
        <rFont val="Times New Roman"/>
        <family val="1"/>
      </rPr>
      <t>Адміністративно-управлінський персонал</t>
    </r>
  </si>
  <si>
    <r>
      <rPr>
        <sz val="14"/>
        <rFont val="Times New Roman"/>
        <family val="1"/>
      </rPr>
      <t>Середній медичний персонал</t>
    </r>
  </si>
  <si>
    <r>
      <rPr>
        <sz val="14"/>
        <rFont val="Times New Roman"/>
        <family val="1"/>
      </rPr>
      <t>Молодший медичний персонал</t>
    </r>
  </si>
  <si>
    <r>
      <rPr>
        <sz val="14"/>
        <rFont val="Times New Roman"/>
        <family val="1"/>
      </rPr>
      <t>Інший персонал</t>
    </r>
  </si>
  <si>
    <r>
      <rPr>
        <sz val="14"/>
        <rFont val="Times New Roman"/>
        <family val="1"/>
      </rPr>
      <t>Середньомісячні витрати на оплату праці одного працівника, у т.ч.:</t>
    </r>
  </si>
  <si>
    <r>
      <rPr>
        <sz val="14"/>
        <rFont val="Times New Roman"/>
        <family val="1"/>
      </rPr>
      <t>Заборгованість за заробітною платою, у т.ч.:</t>
    </r>
  </si>
  <si>
    <r>
      <rPr>
        <sz val="14"/>
        <rFont val="Times New Roman"/>
        <family val="1"/>
      </rPr>
      <t xml:space="preserve">_________________________
</t>
    </r>
    <r>
      <rPr>
        <sz val="12"/>
        <rFont val="Times New Roman"/>
        <family val="1"/>
      </rPr>
      <t>(підпис)                                                                                                                                                                                               (ініціали, прізвище)</t>
    </r>
  </si>
  <si>
    <r>
      <rPr>
        <b/>
        <sz val="14"/>
        <rFont val="Times New Roman"/>
        <family val="1"/>
      </rPr>
      <t>Директор Департаменту                                                                                                                                                                                                                                                 В.П. Лисак</t>
    </r>
  </si>
  <si>
    <t>86.10</t>
  </si>
  <si>
    <t>х</t>
  </si>
  <si>
    <t>Фонд оплати праці, у т.ч.: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</si>
  <si>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</si>
  <si>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</si>
  <si>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</si>
  <si>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</si>
  <si>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</si>
  <si>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</si>
  <si>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Середньомісячні витрати на оплату праці одного працівника, у т.ч.:</t>
  </si>
  <si>
    <t>VII. Дані про персонал та оплата праці</t>
  </si>
  <si>
    <t>V. Коефіцієнтний аналіз</t>
  </si>
  <si>
    <t>Валова рентабельність</t>
  </si>
  <si>
    <t>Коефіцієнт відношення капітальних інвестицій до амортизації</t>
  </si>
  <si>
    <r>
      <rPr>
        <sz val="14"/>
        <rFont val="Times New Roman"/>
        <family val="1"/>
        <charset val="204"/>
      </rPr>
      <t>Коефіцієнт відношення капітальних інвестицій до чистого доходу від реалізації
продукції (товарів, робіт, послуг)</t>
    </r>
  </si>
  <si>
    <t>Коефіцієнт зносу основних засобів</t>
  </si>
  <si>
    <t>VІ. Звіт про фінансовий стан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</si>
  <si>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</si>
  <si>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</si>
  <si>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</si>
  <si>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</si>
  <si>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</si>
  <si>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Інші видатки, у т.ч.</t>
  </si>
  <si>
    <t>назва</t>
  </si>
  <si>
    <t>Резервний фонд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</si>
  <si>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</si>
  <si>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</si>
  <si>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</si>
  <si>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</si>
  <si>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</si>
  <si>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</si>
  <si>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</si>
  <si>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</si>
  <si>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</si>
  <si>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</si>
  <si>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</si>
  <si>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</si>
  <si>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</si>
  <si>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</si>
  <si>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</si>
  <si>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</si>
  <si>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r>
      <rPr>
        <sz val="14"/>
        <rFont val="Times New Roman"/>
        <family val="1"/>
        <charset val="204"/>
      </rPr>
      <t>модернізація, модифікація (добудова, дообладнання, реконструкція) основних
засобів</t>
    </r>
  </si>
  <si>
    <t>капітальний ремонт</t>
  </si>
  <si>
    <t>Вартість основних засобів</t>
  </si>
  <si>
    <t>I. Формування фінансових результатів</t>
  </si>
  <si>
    <t>Доходи</t>
  </si>
  <si>
    <t>Дохід (виручка) від реалізації продукції (товарів, робіт, послуг)</t>
  </si>
  <si>
    <t>Дохід з місцевого бюджету за програмою підтримки</t>
  </si>
  <si>
    <t>Видатки</t>
  </si>
  <si>
    <t>Коди</t>
  </si>
  <si>
    <t>за ЄДРПОУ</t>
  </si>
  <si>
    <t>за КОПФГ</t>
  </si>
  <si>
    <t>за КОАТУУ</t>
  </si>
  <si>
    <t>Орган державного управління</t>
  </si>
  <si>
    <t>за СПОДУ</t>
  </si>
  <si>
    <t>за ЗКГНГ</t>
  </si>
  <si>
    <t>Вид економічної діяльності</t>
  </si>
  <si>
    <t>за КВЕД</t>
  </si>
  <si>
    <t>Стандарти звітності П(с)БОУ</t>
  </si>
  <si>
    <t>Стандарти звітності МСФЗ</t>
  </si>
  <si>
    <t>Найменування показника</t>
  </si>
  <si>
    <t>Код рядка</t>
  </si>
  <si>
    <r>
      <rPr>
        <sz val="14"/>
        <rFont val="Times New Roman"/>
        <family val="1"/>
      </rPr>
      <t>Факт
минулого року</t>
    </r>
  </si>
  <si>
    <t>Фінансовий план поточного року (затверджений зі змінами)</t>
  </si>
  <si>
    <t>Прогноз на поточний рік</t>
  </si>
  <si>
    <t>Плановий рік (усього)</t>
  </si>
  <si>
    <t>І</t>
  </si>
  <si>
    <t>ІІ</t>
  </si>
  <si>
    <t>ІІІ</t>
  </si>
  <si>
    <t>ІV</t>
  </si>
  <si>
    <t>Організаційно-правова форма                                                                          Комунальне підприємство</t>
  </si>
  <si>
    <t>Територія                                                                                                          смт. Семенівка</t>
  </si>
  <si>
    <t>Галузь                                                                                                                Охорона здоров'я, фізична культура і соціальне забезпечення</t>
  </si>
  <si>
    <t>Форма власності                                                                                                Комунальна</t>
  </si>
  <si>
    <t>Місцезнаходження                                                                                            38200, Полтавська обл., Кременчуцький р-н, смт. Семенівка, вул. Шевченка, 78</t>
  </si>
  <si>
    <t>Х</t>
  </si>
  <si>
    <t>_________________________</t>
  </si>
  <si>
    <t xml:space="preserve">               (підпис)</t>
  </si>
  <si>
    <t xml:space="preserve">(ініціали, прізвище)    </t>
  </si>
  <si>
    <t>кошти Семенівської ОТГ</t>
  </si>
  <si>
    <t>кошти Оболонської ОТГ</t>
  </si>
  <si>
    <t>кошти районного бюджету</t>
  </si>
  <si>
    <t>Кошти НСЗУ</t>
  </si>
  <si>
    <r>
      <t xml:space="preserve">Одиниця виміру                                                                                                 </t>
    </r>
    <r>
      <rPr>
        <vertAlign val="superscript"/>
        <sz val="16"/>
        <rFont val="Times New Roman"/>
        <family val="1"/>
      </rPr>
      <t>грн.</t>
    </r>
  </si>
  <si>
    <t>Рік                                                                                                                      2022</t>
  </si>
  <si>
    <t>Енергоносії всього:</t>
  </si>
  <si>
    <t>Капітальні інвестиції всього:</t>
  </si>
  <si>
    <t xml:space="preserve">  </t>
  </si>
  <si>
    <t>Директор</t>
  </si>
  <si>
    <t>Т.МАЗАНЬКО</t>
  </si>
  <si>
    <t xml:space="preserve">                                     (посада)</t>
  </si>
  <si>
    <t>Телефон                                                                                                            (05341)91749</t>
  </si>
  <si>
    <t>Прізвище та ініціали керівника                                                                         Мазанько Тамара Михайлівна</t>
  </si>
  <si>
    <r>
      <rPr>
        <b/>
        <sz val="14"/>
        <rFont val="Times New Roman"/>
        <family val="1"/>
      </rPr>
      <t xml:space="preserve">ФІНАНСОВИЙ ПЛАН ПІДПРИЄМСТВА НА  </t>
    </r>
    <r>
      <rPr>
        <b/>
        <u/>
        <sz val="14"/>
        <rFont val="Times New Roman"/>
        <family val="1"/>
      </rPr>
      <t>2022</t>
    </r>
    <r>
      <rPr>
        <sz val="14"/>
        <rFont val="Times New Roman"/>
        <family val="1"/>
      </rPr>
      <t xml:space="preserve"> </t>
    </r>
    <r>
      <rPr>
        <b/>
        <sz val="14"/>
        <rFont val="Times New Roman"/>
        <family val="1"/>
      </rPr>
      <t xml:space="preserve">рік                                                                                                </t>
    </r>
  </si>
  <si>
    <t>У тому числі за кварталами планового року</t>
  </si>
  <si>
    <t>дата                                                                                                                                                                                                                           дата</t>
  </si>
  <si>
    <t>(посада керівника органу управління підприємством)                                                                                                                                                           особи)___________________________</t>
  </si>
  <si>
    <t xml:space="preserve"> ____________________________М. П. (підпис, ініціал, прізвище)</t>
  </si>
  <si>
    <r>
      <t xml:space="preserve">________________________________________М. П. (підпис, ініціал, прізвище)                                                                                                                                                                           </t>
    </r>
    <r>
      <rPr>
        <u/>
        <sz val="14"/>
        <rFont val="Times New Roman"/>
        <family val="1"/>
      </rPr>
      <t>прізвище)______</t>
    </r>
  </si>
  <si>
    <t>ПОГОДЖЕНО:______________________________________________________</t>
  </si>
  <si>
    <t xml:space="preserve">                      (посада уповноваженої особи)</t>
  </si>
  <si>
    <t>дата</t>
  </si>
  <si>
    <t>________________________________________________________</t>
  </si>
  <si>
    <r>
      <t>ЗАТВЕРДЖЕНО:</t>
    </r>
    <r>
      <rPr>
        <b/>
        <sz val="14"/>
        <rFont val="Times New Roman"/>
        <family val="1"/>
        <charset val="204"/>
      </rPr>
      <t>________________________________________</t>
    </r>
  </si>
  <si>
    <t>Назва підприємства Комунальне підприємство "Семенівський центр первинної медико-санітарної допомоги" Семенівської селищної ради та Оболонської сільської ради</t>
  </si>
  <si>
    <t>Середня кількість працівників (штатних працівників, зовнішніх сумісників та
працівників, що працюють за цивільно-правовими договорами), у т.ч.:</t>
  </si>
  <si>
    <t>Заборгованість за заробітною платою, у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</si>
</sst>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color rgb="FF000000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2"/>
    </font>
    <font>
      <sz val="14"/>
      <name val="Times New Roman"/>
      <family val="1"/>
    </font>
    <font>
      <b/>
      <sz val="14"/>
      <name val="Times New Roman"/>
      <family val="1"/>
    </font>
    <font>
      <sz val="16"/>
      <name val="Times New Roman"/>
      <family val="1"/>
    </font>
    <font>
      <u/>
      <sz val="14"/>
      <name val="Times New Roman"/>
      <family val="1"/>
    </font>
    <font>
      <sz val="14"/>
      <color rgb="FF333399"/>
      <name val="Times New Roman"/>
      <family val="1"/>
    </font>
    <font>
      <b/>
      <sz val="14"/>
      <color rgb="FF333399"/>
      <name val="Times New Roman"/>
      <family val="1"/>
    </font>
    <font>
      <sz val="12"/>
      <name val="Times New Roman"/>
      <family val="1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2"/>
    </font>
    <font>
      <sz val="10"/>
      <name val="Times New Roman"/>
      <family val="1"/>
    </font>
    <font>
      <vertAlign val="superscript"/>
      <sz val="16"/>
      <name val="Times New Roman"/>
      <family val="1"/>
    </font>
    <font>
      <b/>
      <u/>
      <sz val="14"/>
      <name val="Times New Roman"/>
      <family val="1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right" vertical="top" indent="6" shrinkToFi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indent="2"/>
    </xf>
    <xf numFmtId="0" fontId="12" fillId="0" borderId="1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15" fillId="0" borderId="3" xfId="0" applyNumberFormat="1" applyFont="1" applyFill="1" applyBorder="1" applyAlignment="1">
      <alignment horizontal="center" vertical="top" shrinkToFit="1"/>
    </xf>
    <xf numFmtId="0" fontId="12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center" wrapText="1"/>
    </xf>
    <xf numFmtId="1" fontId="15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 indent="6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wrapText="1"/>
    </xf>
    <xf numFmtId="0" fontId="0" fillId="0" borderId="13" xfId="0" applyFill="1" applyBorder="1" applyAlignment="1">
      <alignment horizontal="center"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1" fontId="2" fillId="0" borderId="11" xfId="0" applyNumberFormat="1" applyFont="1" applyFill="1" applyBorder="1" applyAlignment="1">
      <alignment horizontal="center" vertical="top" shrinkToFit="1"/>
    </xf>
    <xf numFmtId="1" fontId="2" fillId="0" borderId="13" xfId="0" applyNumberFormat="1" applyFont="1" applyFill="1" applyBorder="1" applyAlignment="1">
      <alignment horizontal="center" vertical="top" shrinkToFit="1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wrapText="1"/>
    </xf>
    <xf numFmtId="2" fontId="12" fillId="0" borderId="12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" fontId="3" fillId="0" borderId="17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1" fontId="3" fillId="0" borderId="18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1" fontId="3" fillId="0" borderId="3" xfId="0" applyNumberFormat="1" applyFont="1" applyFill="1" applyBorder="1" applyAlignment="1">
      <alignment horizontal="center" wrapText="1"/>
    </xf>
    <xf numFmtId="1" fontId="3" fillId="0" borderId="13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wrapText="1"/>
    </xf>
    <xf numFmtId="0" fontId="20" fillId="0" borderId="13" xfId="0" applyFont="1" applyFill="1" applyBorder="1" applyAlignment="1">
      <alignment horizontal="center" vertical="top"/>
    </xf>
    <xf numFmtId="0" fontId="20" fillId="0" borderId="13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top"/>
    </xf>
    <xf numFmtId="2" fontId="20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wrapText="1"/>
    </xf>
    <xf numFmtId="2" fontId="20" fillId="0" borderId="19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wrapText="1"/>
    </xf>
    <xf numFmtId="2" fontId="20" fillId="0" borderId="13" xfId="0" applyNumberFormat="1" applyFont="1" applyFill="1" applyBorder="1" applyAlignment="1">
      <alignment horizontal="center" vertical="top"/>
    </xf>
    <xf numFmtId="0" fontId="20" fillId="0" borderId="14" xfId="0" applyFont="1" applyFill="1" applyBorder="1" applyAlignment="1">
      <alignment horizontal="center" vertical="top"/>
    </xf>
    <xf numFmtId="0" fontId="20" fillId="0" borderId="17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 indent="2"/>
    </xf>
    <xf numFmtId="0" fontId="2" fillId="0" borderId="4" xfId="0" applyFont="1" applyFill="1" applyBorder="1" applyAlignment="1">
      <alignment horizontal="left" vertical="top" wrapText="1" indent="2"/>
    </xf>
    <xf numFmtId="0" fontId="2" fillId="0" borderId="3" xfId="0" applyFont="1" applyFill="1" applyBorder="1" applyAlignment="1">
      <alignment horizontal="left" vertical="top" wrapText="1" indent="2"/>
    </xf>
    <xf numFmtId="1" fontId="2" fillId="0" borderId="3" xfId="0" applyNumberFormat="1" applyFont="1" applyFill="1" applyBorder="1" applyAlignment="1">
      <alignment horizontal="center" vertical="top" shrinkToFit="1"/>
    </xf>
    <xf numFmtId="1" fontId="4" fillId="0" borderId="3" xfId="0" applyNumberFormat="1" applyFont="1" applyFill="1" applyBorder="1" applyAlignment="1">
      <alignment horizontal="center" vertical="top" shrinkToFi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 indent="2"/>
    </xf>
    <xf numFmtId="0" fontId="2" fillId="0" borderId="4" xfId="0" applyFont="1" applyFill="1" applyBorder="1" applyAlignment="1">
      <alignment horizontal="left" vertical="top" wrapText="1" indent="2"/>
    </xf>
    <xf numFmtId="0" fontId="2" fillId="0" borderId="3" xfId="0" applyFont="1" applyFill="1" applyBorder="1" applyAlignment="1">
      <alignment horizontal="left" vertical="top" wrapText="1" indent="2"/>
    </xf>
    <xf numFmtId="0" fontId="2" fillId="0" borderId="2" xfId="0" applyFont="1" applyFill="1" applyBorder="1" applyAlignment="1">
      <alignment horizontal="left" vertical="top" wrapText="1" indent="13"/>
    </xf>
    <xf numFmtId="0" fontId="2" fillId="0" borderId="3" xfId="0" applyFont="1" applyFill="1" applyBorder="1" applyAlignment="1">
      <alignment horizontal="left" vertical="top" wrapText="1" indent="13"/>
    </xf>
    <xf numFmtId="0" fontId="5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 indent="2"/>
    </xf>
    <xf numFmtId="0" fontId="5" fillId="0" borderId="12" xfId="0" applyFont="1" applyFill="1" applyBorder="1" applyAlignment="1">
      <alignment horizontal="left" vertical="center" wrapText="1" indent="2"/>
    </xf>
    <xf numFmtId="0" fontId="16" fillId="0" borderId="11" xfId="0" applyFont="1" applyFill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left" vertical="center" wrapText="1" indent="1"/>
    </xf>
    <xf numFmtId="0" fontId="5" fillId="0" borderId="12" xfId="0" applyFont="1" applyFill="1" applyBorder="1" applyAlignment="1">
      <alignment horizontal="left" vertical="center" wrapText="1" inden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" fontId="4" fillId="0" borderId="3" xfId="0" applyNumberFormat="1" applyFont="1" applyFill="1" applyBorder="1" applyAlignment="1">
      <alignment horizontal="center" vertical="top" shrinkToFit="1"/>
    </xf>
    <xf numFmtId="0" fontId="1" fillId="0" borderId="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top" wrapText="1" indent="2"/>
    </xf>
    <xf numFmtId="0" fontId="14" fillId="0" borderId="4" xfId="0" applyFont="1" applyFill="1" applyBorder="1" applyAlignment="1">
      <alignment horizontal="left" vertical="top" wrapText="1" indent="2"/>
    </xf>
    <xf numFmtId="0" fontId="14" fillId="0" borderId="3" xfId="0" applyFont="1" applyFill="1" applyBorder="1" applyAlignment="1">
      <alignment horizontal="left" vertical="top" wrapText="1" indent="2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 indent="26"/>
    </xf>
    <xf numFmtId="0" fontId="1" fillId="0" borderId="0" xfId="0" applyFont="1" applyFill="1" applyBorder="1" applyAlignment="1">
      <alignment horizontal="left" vertical="top" wrapText="1" indent="25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 indent="2"/>
    </xf>
    <xf numFmtId="0" fontId="2" fillId="0" borderId="21" xfId="0" applyFont="1" applyFill="1" applyBorder="1" applyAlignment="1">
      <alignment horizontal="left" vertical="top" wrapText="1" indent="2"/>
    </xf>
    <xf numFmtId="0" fontId="2" fillId="0" borderId="22" xfId="0" applyFont="1" applyFill="1" applyBorder="1" applyAlignment="1">
      <alignment horizontal="left" vertical="top" wrapText="1" indent="2"/>
    </xf>
    <xf numFmtId="0" fontId="2" fillId="0" borderId="14" xfId="0" applyFont="1" applyFill="1" applyBorder="1" applyAlignment="1">
      <alignment horizontal="left" vertical="top" wrapText="1" indent="2"/>
    </xf>
    <xf numFmtId="0" fontId="2" fillId="0" borderId="15" xfId="0" applyFont="1" applyFill="1" applyBorder="1" applyAlignment="1">
      <alignment horizontal="left" vertical="top" wrapText="1" indent="2"/>
    </xf>
    <xf numFmtId="0" fontId="2" fillId="0" borderId="16" xfId="0" applyFont="1" applyFill="1" applyBorder="1" applyAlignment="1">
      <alignment horizontal="left" vertical="top" wrapText="1" indent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70109</xdr:colOff>
      <xdr:row>24</xdr:row>
      <xdr:rowOff>217734</xdr:rowOff>
    </xdr:from>
    <xdr:ext cx="4185920" cy="11430"/>
    <xdr:grpSp>
      <xdr:nvGrpSpPr>
        <xdr:cNvPr id="22" name="Group 22"/>
        <xdr:cNvGrpSpPr/>
      </xdr:nvGrpSpPr>
      <xdr:grpSpPr>
        <a:xfrm>
          <a:off x="14659234" y="3970584"/>
          <a:ext cx="4185920" cy="11430"/>
          <a:chOff x="0" y="0"/>
          <a:chExt cx="4185920" cy="11430"/>
        </a:xfrm>
      </xdr:grpSpPr>
      <xdr:sp macro="" textlink="">
        <xdr:nvSpPr>
          <xdr:cNvPr id="23" name="Shape 23"/>
          <xdr:cNvSpPr/>
        </xdr:nvSpPr>
        <xdr:spPr>
          <a:xfrm>
            <a:off x="1396" y="1411"/>
            <a:ext cx="4183379" cy="0"/>
          </a:xfrm>
          <a:custGeom>
            <a:avLst/>
            <a:gdLst/>
            <a:ahLst/>
            <a:cxnLst/>
            <a:rect l="0" t="0" r="0" b="0"/>
            <a:pathLst>
              <a:path w="4183379">
                <a:moveTo>
                  <a:pt x="0" y="0"/>
                </a:moveTo>
                <a:lnTo>
                  <a:pt x="4183126" y="0"/>
                </a:lnTo>
              </a:path>
            </a:pathLst>
          </a:custGeom>
          <a:ln w="3175">
            <a:solidFill>
              <a:srgbClr val="000000"/>
            </a:solidFill>
          </a:ln>
        </xdr:spPr>
      </xdr:sp>
      <xdr:sp macro="" textlink="">
        <xdr:nvSpPr>
          <xdr:cNvPr id="24" name="Shape 24"/>
          <xdr:cNvSpPr/>
        </xdr:nvSpPr>
        <xdr:spPr>
          <a:xfrm>
            <a:off x="0" y="27"/>
            <a:ext cx="4185920" cy="11430"/>
          </a:xfrm>
          <a:custGeom>
            <a:avLst/>
            <a:gdLst/>
            <a:ahLst/>
            <a:cxnLst/>
            <a:rect l="0" t="0" r="0" b="0"/>
            <a:pathLst>
              <a:path w="4185920" h="11430">
                <a:moveTo>
                  <a:pt x="4185920" y="0"/>
                </a:moveTo>
                <a:lnTo>
                  <a:pt x="0" y="0"/>
                </a:lnTo>
                <a:lnTo>
                  <a:pt x="0" y="11289"/>
                </a:lnTo>
                <a:lnTo>
                  <a:pt x="4185920" y="11289"/>
                </a:lnTo>
                <a:lnTo>
                  <a:pt x="4185920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69989</xdr:colOff>
      <xdr:row>0</xdr:row>
      <xdr:rowOff>243971</xdr:rowOff>
    </xdr:from>
    <xdr:ext cx="6648450" cy="10160"/>
    <xdr:grpSp>
      <xdr:nvGrpSpPr>
        <xdr:cNvPr id="25" name="Group 25"/>
        <xdr:cNvGrpSpPr/>
      </xdr:nvGrpSpPr>
      <xdr:grpSpPr>
        <a:xfrm>
          <a:off x="69989" y="243971"/>
          <a:ext cx="6648450" cy="10160"/>
          <a:chOff x="0" y="0"/>
          <a:chExt cx="6648450" cy="10160"/>
        </a:xfrm>
      </xdr:grpSpPr>
      <xdr:sp macro="" textlink="">
        <xdr:nvSpPr>
          <xdr:cNvPr id="26" name="Shape 26"/>
          <xdr:cNvSpPr/>
        </xdr:nvSpPr>
        <xdr:spPr>
          <a:xfrm>
            <a:off x="1612" y="1621"/>
            <a:ext cx="6645275" cy="0"/>
          </a:xfrm>
          <a:custGeom>
            <a:avLst/>
            <a:gdLst/>
            <a:ahLst/>
            <a:cxnLst/>
            <a:rect l="0" t="0" r="0" b="0"/>
            <a:pathLst>
              <a:path w="6645275">
                <a:moveTo>
                  <a:pt x="0" y="0"/>
                </a:moveTo>
                <a:lnTo>
                  <a:pt x="6645173" y="0"/>
                </a:lnTo>
              </a:path>
            </a:pathLst>
          </a:custGeom>
          <a:ln w="3242">
            <a:solidFill>
              <a:srgbClr val="000000"/>
            </a:solidFill>
          </a:ln>
        </xdr:spPr>
      </xdr:sp>
      <xdr:sp macro="" textlink="">
        <xdr:nvSpPr>
          <xdr:cNvPr id="27" name="Shape 27"/>
          <xdr:cNvSpPr/>
        </xdr:nvSpPr>
        <xdr:spPr>
          <a:xfrm>
            <a:off x="0" y="21"/>
            <a:ext cx="6648450" cy="10160"/>
          </a:xfrm>
          <a:custGeom>
            <a:avLst/>
            <a:gdLst/>
            <a:ahLst/>
            <a:cxnLst/>
            <a:rect l="0" t="0" r="0" b="0"/>
            <a:pathLst>
              <a:path w="6648450" h="10160">
                <a:moveTo>
                  <a:pt x="6648450" y="0"/>
                </a:moveTo>
                <a:lnTo>
                  <a:pt x="0" y="0"/>
                </a:lnTo>
                <a:lnTo>
                  <a:pt x="0" y="9727"/>
                </a:lnTo>
                <a:lnTo>
                  <a:pt x="6648450" y="9727"/>
                </a:lnTo>
                <a:lnTo>
                  <a:pt x="6648450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  <xdr:oneCellAnchor>
    <xdr:from>
      <xdr:col>0</xdr:col>
      <xdr:colOff>69989</xdr:colOff>
      <xdr:row>1</xdr:row>
      <xdr:rowOff>243585</xdr:rowOff>
    </xdr:from>
    <xdr:ext cx="6648450" cy="10160"/>
    <xdr:grpSp>
      <xdr:nvGrpSpPr>
        <xdr:cNvPr id="28" name="Group 28"/>
        <xdr:cNvGrpSpPr/>
      </xdr:nvGrpSpPr>
      <xdr:grpSpPr>
        <a:xfrm>
          <a:off x="69989" y="497585"/>
          <a:ext cx="6648450" cy="10160"/>
          <a:chOff x="0" y="0"/>
          <a:chExt cx="6648450" cy="10160"/>
        </a:xfrm>
      </xdr:grpSpPr>
      <xdr:sp macro="" textlink="">
        <xdr:nvSpPr>
          <xdr:cNvPr id="29" name="Shape 29"/>
          <xdr:cNvSpPr/>
        </xdr:nvSpPr>
        <xdr:spPr>
          <a:xfrm>
            <a:off x="1612" y="1621"/>
            <a:ext cx="6645275" cy="0"/>
          </a:xfrm>
          <a:custGeom>
            <a:avLst/>
            <a:gdLst/>
            <a:ahLst/>
            <a:cxnLst/>
            <a:rect l="0" t="0" r="0" b="0"/>
            <a:pathLst>
              <a:path w="6645275">
                <a:moveTo>
                  <a:pt x="0" y="0"/>
                </a:moveTo>
                <a:lnTo>
                  <a:pt x="6645173" y="0"/>
                </a:lnTo>
              </a:path>
            </a:pathLst>
          </a:custGeom>
          <a:ln w="3242">
            <a:solidFill>
              <a:srgbClr val="000000"/>
            </a:solidFill>
          </a:ln>
        </xdr:spPr>
      </xdr:sp>
      <xdr:sp macro="" textlink="">
        <xdr:nvSpPr>
          <xdr:cNvPr id="30" name="Shape 30"/>
          <xdr:cNvSpPr/>
        </xdr:nvSpPr>
        <xdr:spPr>
          <a:xfrm>
            <a:off x="0" y="21"/>
            <a:ext cx="6648450" cy="10160"/>
          </a:xfrm>
          <a:custGeom>
            <a:avLst/>
            <a:gdLst/>
            <a:ahLst/>
            <a:cxnLst/>
            <a:rect l="0" t="0" r="0" b="0"/>
            <a:pathLst>
              <a:path w="6648450" h="10160">
                <a:moveTo>
                  <a:pt x="6648450" y="0"/>
                </a:moveTo>
                <a:lnTo>
                  <a:pt x="0" y="0"/>
                </a:lnTo>
                <a:lnTo>
                  <a:pt x="0" y="9727"/>
                </a:lnTo>
                <a:lnTo>
                  <a:pt x="6648450" y="9727"/>
                </a:lnTo>
                <a:lnTo>
                  <a:pt x="6648450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  <xdr:oneCellAnchor>
    <xdr:from>
      <xdr:col>0</xdr:col>
      <xdr:colOff>69989</xdr:colOff>
      <xdr:row>2</xdr:row>
      <xdr:rowOff>243585</xdr:rowOff>
    </xdr:from>
    <xdr:ext cx="6648450" cy="10160"/>
    <xdr:grpSp>
      <xdr:nvGrpSpPr>
        <xdr:cNvPr id="31" name="Group 31"/>
        <xdr:cNvGrpSpPr/>
      </xdr:nvGrpSpPr>
      <xdr:grpSpPr>
        <a:xfrm>
          <a:off x="69989" y="751585"/>
          <a:ext cx="6648450" cy="10160"/>
          <a:chOff x="0" y="0"/>
          <a:chExt cx="6648450" cy="10160"/>
        </a:xfrm>
      </xdr:grpSpPr>
      <xdr:sp macro="" textlink="">
        <xdr:nvSpPr>
          <xdr:cNvPr id="32" name="Shape 32"/>
          <xdr:cNvSpPr/>
        </xdr:nvSpPr>
        <xdr:spPr>
          <a:xfrm>
            <a:off x="1612" y="1621"/>
            <a:ext cx="6645275" cy="0"/>
          </a:xfrm>
          <a:custGeom>
            <a:avLst/>
            <a:gdLst/>
            <a:ahLst/>
            <a:cxnLst/>
            <a:rect l="0" t="0" r="0" b="0"/>
            <a:pathLst>
              <a:path w="6645275">
                <a:moveTo>
                  <a:pt x="0" y="0"/>
                </a:moveTo>
                <a:lnTo>
                  <a:pt x="6645173" y="0"/>
                </a:lnTo>
              </a:path>
            </a:pathLst>
          </a:custGeom>
          <a:ln w="3242">
            <a:solidFill>
              <a:srgbClr val="000000"/>
            </a:solidFill>
          </a:ln>
        </xdr:spPr>
      </xdr:sp>
      <xdr:sp macro="" textlink="">
        <xdr:nvSpPr>
          <xdr:cNvPr id="33" name="Shape 33"/>
          <xdr:cNvSpPr/>
        </xdr:nvSpPr>
        <xdr:spPr>
          <a:xfrm>
            <a:off x="0" y="21"/>
            <a:ext cx="6648450" cy="10160"/>
          </a:xfrm>
          <a:custGeom>
            <a:avLst/>
            <a:gdLst/>
            <a:ahLst/>
            <a:cxnLst/>
            <a:rect l="0" t="0" r="0" b="0"/>
            <a:pathLst>
              <a:path w="6648450" h="10160">
                <a:moveTo>
                  <a:pt x="6648450" y="0"/>
                </a:moveTo>
                <a:lnTo>
                  <a:pt x="0" y="0"/>
                </a:lnTo>
                <a:lnTo>
                  <a:pt x="0" y="9727"/>
                </a:lnTo>
                <a:lnTo>
                  <a:pt x="6648450" y="9727"/>
                </a:lnTo>
                <a:lnTo>
                  <a:pt x="6648450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72132</xdr:colOff>
      <xdr:row>45</xdr:row>
      <xdr:rowOff>220423</xdr:rowOff>
    </xdr:from>
    <xdr:ext cx="4235450" cy="10160"/>
    <xdr:grpSp>
      <xdr:nvGrpSpPr>
        <xdr:cNvPr id="34" name="Group 34"/>
        <xdr:cNvGrpSpPr/>
      </xdr:nvGrpSpPr>
      <xdr:grpSpPr>
        <a:xfrm>
          <a:off x="15518507" y="9132648"/>
          <a:ext cx="4235450" cy="10160"/>
          <a:chOff x="0" y="0"/>
          <a:chExt cx="4235450" cy="10160"/>
        </a:xfrm>
      </xdr:grpSpPr>
      <xdr:sp macro="" textlink="">
        <xdr:nvSpPr>
          <xdr:cNvPr id="35" name="Shape 35"/>
          <xdr:cNvSpPr/>
        </xdr:nvSpPr>
        <xdr:spPr>
          <a:xfrm>
            <a:off x="1650" y="1621"/>
            <a:ext cx="4232275" cy="0"/>
          </a:xfrm>
          <a:custGeom>
            <a:avLst/>
            <a:gdLst/>
            <a:ahLst/>
            <a:cxnLst/>
            <a:rect l="0" t="0" r="0" b="0"/>
            <a:pathLst>
              <a:path w="4232275">
                <a:moveTo>
                  <a:pt x="0" y="0"/>
                </a:moveTo>
                <a:lnTo>
                  <a:pt x="4232148" y="0"/>
                </a:lnTo>
              </a:path>
            </a:pathLst>
          </a:custGeom>
          <a:ln w="3242">
            <a:solidFill>
              <a:srgbClr val="000000"/>
            </a:solidFill>
          </a:ln>
        </xdr:spPr>
      </xdr:sp>
      <xdr:sp macro="" textlink="">
        <xdr:nvSpPr>
          <xdr:cNvPr id="36" name="Shape 36"/>
          <xdr:cNvSpPr/>
        </xdr:nvSpPr>
        <xdr:spPr>
          <a:xfrm>
            <a:off x="0" y="22"/>
            <a:ext cx="4235450" cy="10160"/>
          </a:xfrm>
          <a:custGeom>
            <a:avLst/>
            <a:gdLst/>
            <a:ahLst/>
            <a:cxnLst/>
            <a:rect l="0" t="0" r="0" b="0"/>
            <a:pathLst>
              <a:path w="4235450" h="10160">
                <a:moveTo>
                  <a:pt x="4235323" y="0"/>
                </a:moveTo>
                <a:lnTo>
                  <a:pt x="0" y="0"/>
                </a:lnTo>
                <a:lnTo>
                  <a:pt x="0" y="9726"/>
                </a:lnTo>
                <a:lnTo>
                  <a:pt x="4235323" y="9726"/>
                </a:lnTo>
                <a:lnTo>
                  <a:pt x="4235323" y="0"/>
                </a:lnTo>
                <a:close/>
              </a:path>
            </a:pathLst>
          </a:custGeom>
          <a:solidFill>
            <a:srgbClr val="000000"/>
          </a:solidFill>
        </xdr:spPr>
      </xdr:sp>
    </xdr:grp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7"/>
  <sheetViews>
    <sheetView tabSelected="1" zoomScale="51" zoomScaleNormal="51" workbookViewId="0">
      <selection activeCell="K135" sqref="K135"/>
    </sheetView>
  </sheetViews>
  <sheetFormatPr defaultRowHeight="12.75" x14ac:dyDescent="0.2"/>
  <cols>
    <col min="1" max="1" width="49.83203125" customWidth="1"/>
    <col min="2" max="2" width="26.6640625" customWidth="1"/>
    <col min="3" max="3" width="38" customWidth="1"/>
    <col min="4" max="4" width="5.83203125" customWidth="1"/>
    <col min="5" max="5" width="22.83203125" customWidth="1"/>
    <col min="6" max="6" width="21.33203125" customWidth="1"/>
    <col min="7" max="7" width="25.5" customWidth="1"/>
    <col min="8" max="8" width="21.83203125" customWidth="1"/>
    <col min="9" max="9" width="22.1640625" customWidth="1"/>
    <col min="10" max="10" width="21.1640625" customWidth="1"/>
    <col min="11" max="11" width="25.83203125" customWidth="1"/>
    <col min="12" max="12" width="24" customWidth="1"/>
    <col min="13" max="13" width="26.6640625" customWidth="1"/>
    <col min="14" max="14" width="2.6640625" customWidth="1"/>
    <col min="15" max="15" width="12.5" customWidth="1"/>
    <col min="16" max="16" width="12" customWidth="1"/>
    <col min="17" max="17" width="12.1640625" customWidth="1"/>
    <col min="18" max="19" width="13.33203125" customWidth="1"/>
    <col min="20" max="20" width="12" customWidth="1"/>
    <col min="21" max="21" width="10" customWidth="1"/>
    <col min="22" max="22" width="10.6640625" customWidth="1"/>
  </cols>
  <sheetData>
    <row r="1" spans="1:14" s="77" customFormat="1" ht="22.5" customHeight="1" x14ac:dyDescent="0.2">
      <c r="A1" s="170" t="s">
        <v>156</v>
      </c>
      <c r="B1" s="170"/>
      <c r="C1" s="170"/>
      <c r="D1" s="78"/>
      <c r="E1" s="78"/>
      <c r="F1" s="78"/>
      <c r="G1" s="78"/>
      <c r="H1" s="78"/>
      <c r="I1" s="78"/>
      <c r="J1" s="124" t="s">
        <v>160</v>
      </c>
      <c r="K1" s="124"/>
      <c r="L1" s="124"/>
      <c r="M1" s="124"/>
      <c r="N1" s="78"/>
    </row>
    <row r="2" spans="1:14" s="77" customFormat="1" ht="22.5" customHeight="1" x14ac:dyDescent="0.2">
      <c r="A2" s="124" t="s">
        <v>153</v>
      </c>
      <c r="B2" s="124"/>
      <c r="C2" s="124"/>
      <c r="D2" s="78"/>
      <c r="E2" s="78"/>
      <c r="F2" s="78"/>
      <c r="G2" s="78"/>
      <c r="H2" s="78"/>
      <c r="I2" s="78" t="s">
        <v>157</v>
      </c>
      <c r="J2" s="169" t="s">
        <v>159</v>
      </c>
      <c r="K2" s="169"/>
      <c r="L2" s="169"/>
      <c r="M2" s="169"/>
      <c r="N2" s="78"/>
    </row>
    <row r="3" spans="1:14" s="77" customFormat="1" ht="22.5" customHeight="1" x14ac:dyDescent="0.2">
      <c r="A3" s="124" t="s">
        <v>155</v>
      </c>
      <c r="B3" s="124"/>
      <c r="C3" s="124"/>
      <c r="D3" s="78"/>
      <c r="E3" s="78"/>
      <c r="F3" s="78"/>
      <c r="G3" s="78"/>
      <c r="H3" s="78"/>
      <c r="I3" s="78"/>
      <c r="J3" s="124" t="s">
        <v>154</v>
      </c>
      <c r="K3" s="124"/>
      <c r="L3" s="124"/>
      <c r="M3" s="124"/>
      <c r="N3" s="78"/>
    </row>
    <row r="4" spans="1:14" s="77" customFormat="1" ht="22.5" customHeight="1" x14ac:dyDescent="0.2">
      <c r="A4" s="124" t="s">
        <v>152</v>
      </c>
      <c r="B4" s="124"/>
      <c r="C4" s="124"/>
      <c r="D4" s="78"/>
      <c r="E4" s="78"/>
      <c r="F4" s="78"/>
      <c r="G4" s="78"/>
      <c r="H4" s="78"/>
      <c r="I4" s="78"/>
      <c r="J4" s="124" t="s">
        <v>158</v>
      </c>
      <c r="K4" s="124"/>
      <c r="L4" s="124"/>
      <c r="M4" s="124"/>
      <c r="N4" s="78"/>
    </row>
    <row r="5" spans="1:14" ht="19.5" customHeight="1" x14ac:dyDescent="0.2">
      <c r="A5" s="28" t="s">
        <v>0</v>
      </c>
      <c r="B5" s="35" t="s">
        <v>132</v>
      </c>
    </row>
    <row r="6" spans="1:14" ht="19.5" customHeight="1" x14ac:dyDescent="0.2">
      <c r="A6" s="33" t="s">
        <v>1</v>
      </c>
      <c r="B6" s="34"/>
    </row>
    <row r="7" spans="1:14" ht="19.5" customHeight="1" x14ac:dyDescent="0.3">
      <c r="A7" s="2" t="s">
        <v>2</v>
      </c>
      <c r="B7" s="10"/>
    </row>
    <row r="8" spans="1:14" ht="19.5" customHeight="1" x14ac:dyDescent="0.2">
      <c r="A8" s="107" t="s">
        <v>3</v>
      </c>
      <c r="B8" s="108"/>
    </row>
    <row r="9" spans="1:14" ht="19.5" customHeight="1" x14ac:dyDescent="0.2">
      <c r="A9" s="109" t="s">
        <v>141</v>
      </c>
      <c r="B9" s="110"/>
      <c r="C9" s="110"/>
      <c r="D9" s="110"/>
      <c r="E9" s="110"/>
      <c r="F9" s="110"/>
      <c r="G9" s="110"/>
      <c r="H9" s="110"/>
      <c r="I9" s="110"/>
      <c r="J9" s="111"/>
      <c r="K9" s="112" t="s">
        <v>106</v>
      </c>
      <c r="L9" s="113"/>
      <c r="M9" s="114"/>
      <c r="N9" s="21"/>
    </row>
    <row r="10" spans="1:14" ht="39.75" customHeight="1" x14ac:dyDescent="0.3">
      <c r="A10" s="115" t="s">
        <v>161</v>
      </c>
      <c r="B10" s="116"/>
      <c r="C10" s="116"/>
      <c r="D10" s="116"/>
      <c r="E10" s="116"/>
      <c r="F10" s="116"/>
      <c r="G10" s="116"/>
      <c r="H10" s="116"/>
      <c r="I10" s="116"/>
      <c r="J10" s="117"/>
      <c r="K10" s="115" t="s">
        <v>107</v>
      </c>
      <c r="L10" s="117"/>
      <c r="M10" s="22">
        <v>1999494</v>
      </c>
      <c r="N10" s="21"/>
    </row>
    <row r="11" spans="1:14" ht="22.5" customHeight="1" x14ac:dyDescent="0.3">
      <c r="A11" s="115" t="s">
        <v>127</v>
      </c>
      <c r="B11" s="116"/>
      <c r="C11" s="116"/>
      <c r="D11" s="116"/>
      <c r="E11" s="116"/>
      <c r="F11" s="116"/>
      <c r="G11" s="116"/>
      <c r="H11" s="116"/>
      <c r="I11" s="116"/>
      <c r="J11" s="117"/>
      <c r="K11" s="115" t="s">
        <v>108</v>
      </c>
      <c r="L11" s="117"/>
      <c r="M11" s="22">
        <v>430</v>
      </c>
      <c r="N11" s="21"/>
    </row>
    <row r="12" spans="1:14" ht="22.5" customHeight="1" x14ac:dyDescent="0.3">
      <c r="A12" s="115" t="s">
        <v>128</v>
      </c>
      <c r="B12" s="116"/>
      <c r="C12" s="116"/>
      <c r="D12" s="116"/>
      <c r="E12" s="116"/>
      <c r="F12" s="116"/>
      <c r="G12" s="116"/>
      <c r="H12" s="116"/>
      <c r="I12" s="116"/>
      <c r="J12" s="117"/>
      <c r="K12" s="115" t="s">
        <v>109</v>
      </c>
      <c r="L12" s="117"/>
      <c r="M12" s="22">
        <v>5324555100</v>
      </c>
      <c r="N12" s="21"/>
    </row>
    <row r="13" spans="1:14" ht="22.5" customHeight="1" x14ac:dyDescent="0.3">
      <c r="A13" s="115" t="s">
        <v>110</v>
      </c>
      <c r="B13" s="116"/>
      <c r="C13" s="116"/>
      <c r="D13" s="116"/>
      <c r="E13" s="116"/>
      <c r="F13" s="116"/>
      <c r="G13" s="116"/>
      <c r="H13" s="116"/>
      <c r="I13" s="116"/>
      <c r="J13" s="117"/>
      <c r="K13" s="115" t="s">
        <v>111</v>
      </c>
      <c r="L13" s="117"/>
      <c r="M13" s="22"/>
      <c r="N13" s="21"/>
    </row>
    <row r="14" spans="1:14" ht="22.5" customHeight="1" x14ac:dyDescent="0.3">
      <c r="A14" s="115" t="s">
        <v>129</v>
      </c>
      <c r="B14" s="116"/>
      <c r="C14" s="116"/>
      <c r="D14" s="116"/>
      <c r="E14" s="116"/>
      <c r="F14" s="116"/>
      <c r="G14" s="116"/>
      <c r="H14" s="116"/>
      <c r="I14" s="116"/>
      <c r="J14" s="117"/>
      <c r="K14" s="115" t="s">
        <v>112</v>
      </c>
      <c r="L14" s="117"/>
      <c r="M14" s="22"/>
      <c r="N14" s="21"/>
    </row>
    <row r="15" spans="1:14" ht="22.5" customHeight="1" x14ac:dyDescent="0.3">
      <c r="A15" s="115" t="s">
        <v>113</v>
      </c>
      <c r="B15" s="116"/>
      <c r="C15" s="116"/>
      <c r="D15" s="116"/>
      <c r="E15" s="116"/>
      <c r="F15" s="116"/>
      <c r="G15" s="116"/>
      <c r="H15" s="116"/>
      <c r="I15" s="116"/>
      <c r="J15" s="117"/>
      <c r="K15" s="115" t="s">
        <v>114</v>
      </c>
      <c r="L15" s="117"/>
      <c r="M15" s="22" t="s">
        <v>57</v>
      </c>
      <c r="N15" s="21"/>
    </row>
    <row r="16" spans="1:14" ht="22.5" customHeight="1" x14ac:dyDescent="0.2">
      <c r="A16" s="115" t="s">
        <v>140</v>
      </c>
      <c r="B16" s="116"/>
      <c r="C16" s="116"/>
      <c r="D16" s="116"/>
      <c r="E16" s="116"/>
      <c r="F16" s="116"/>
      <c r="G16" s="116"/>
      <c r="H16" s="116"/>
      <c r="I16" s="116"/>
      <c r="J16" s="117"/>
      <c r="K16" s="118"/>
      <c r="L16" s="119"/>
      <c r="M16" s="120"/>
      <c r="N16" s="21"/>
    </row>
    <row r="17" spans="1:22" ht="22.5" customHeight="1" x14ac:dyDescent="0.2">
      <c r="A17" s="115" t="s">
        <v>130</v>
      </c>
      <c r="B17" s="116"/>
      <c r="C17" s="116"/>
      <c r="D17" s="116"/>
      <c r="E17" s="116"/>
      <c r="F17" s="116"/>
      <c r="G17" s="116"/>
      <c r="H17" s="116"/>
      <c r="I17" s="116"/>
      <c r="J17" s="117"/>
      <c r="K17" s="121"/>
      <c r="L17" s="122"/>
      <c r="M17" s="123"/>
      <c r="N17" s="21"/>
    </row>
    <row r="18" spans="1:22" ht="22.5" customHeight="1" x14ac:dyDescent="0.3">
      <c r="A18" s="115">
        <v>216</v>
      </c>
      <c r="B18" s="116"/>
      <c r="C18" s="116"/>
      <c r="D18" s="116"/>
      <c r="E18" s="116"/>
      <c r="F18" s="116"/>
      <c r="G18" s="116"/>
      <c r="H18" s="116"/>
      <c r="I18" s="116"/>
      <c r="J18" s="117"/>
      <c r="K18" s="115" t="s">
        <v>115</v>
      </c>
      <c r="L18" s="117"/>
      <c r="M18" s="22" t="s">
        <v>58</v>
      </c>
      <c r="N18" s="21"/>
    </row>
    <row r="19" spans="1:22" ht="22.5" customHeight="1" x14ac:dyDescent="0.3">
      <c r="A19" s="115" t="s">
        <v>131</v>
      </c>
      <c r="B19" s="116"/>
      <c r="C19" s="116"/>
      <c r="D19" s="116"/>
      <c r="E19" s="116"/>
      <c r="F19" s="116"/>
      <c r="G19" s="116"/>
      <c r="H19" s="116"/>
      <c r="I19" s="116"/>
      <c r="J19" s="117"/>
      <c r="K19" s="115" t="s">
        <v>116</v>
      </c>
      <c r="L19" s="117"/>
      <c r="M19" s="22"/>
      <c r="N19" s="21"/>
    </row>
    <row r="20" spans="1:22" ht="22.5" customHeight="1" x14ac:dyDescent="0.2">
      <c r="A20" s="115" t="s">
        <v>148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7"/>
      <c r="N20" s="21"/>
    </row>
    <row r="21" spans="1:22" ht="22.5" customHeight="1" x14ac:dyDescent="0.2">
      <c r="A21" s="115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7"/>
      <c r="N21" s="21"/>
    </row>
    <row r="22" spans="1:22" ht="19.5" customHeight="1" x14ac:dyDescent="0.2">
      <c r="A22" s="124" t="s">
        <v>150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</row>
    <row r="23" spans="1:22" ht="48.95" customHeight="1" x14ac:dyDescent="0.2">
      <c r="A23" s="126" t="s">
        <v>117</v>
      </c>
      <c r="B23" s="127"/>
      <c r="C23" s="127"/>
      <c r="D23" s="128"/>
      <c r="E23" s="132" t="s">
        <v>118</v>
      </c>
      <c r="F23" s="134" t="s">
        <v>119</v>
      </c>
      <c r="G23" s="136" t="s">
        <v>120</v>
      </c>
      <c r="H23" s="138" t="s">
        <v>121</v>
      </c>
      <c r="I23" s="138" t="s">
        <v>122</v>
      </c>
      <c r="J23" s="140" t="s">
        <v>151</v>
      </c>
      <c r="K23" s="141"/>
      <c r="L23" s="141"/>
      <c r="M23" s="142"/>
      <c r="N23" s="21"/>
    </row>
    <row r="24" spans="1:22" ht="57.95" customHeight="1" x14ac:dyDescent="0.2">
      <c r="A24" s="129"/>
      <c r="B24" s="130"/>
      <c r="C24" s="130"/>
      <c r="D24" s="131"/>
      <c r="E24" s="133"/>
      <c r="F24" s="135"/>
      <c r="G24" s="137"/>
      <c r="H24" s="139"/>
      <c r="I24" s="139"/>
      <c r="J24" s="23" t="s">
        <v>123</v>
      </c>
      <c r="K24" s="23" t="s">
        <v>124</v>
      </c>
      <c r="L24" s="24" t="s">
        <v>125</v>
      </c>
      <c r="M24" s="23" t="s">
        <v>126</v>
      </c>
      <c r="N24" s="21"/>
    </row>
    <row r="25" spans="1:22" ht="19.5" customHeight="1" x14ac:dyDescent="0.2">
      <c r="A25" s="143">
        <v>1</v>
      </c>
      <c r="B25" s="144"/>
      <c r="C25" s="144"/>
      <c r="D25" s="145"/>
      <c r="E25" s="6">
        <v>2</v>
      </c>
      <c r="F25" s="6">
        <v>3</v>
      </c>
      <c r="G25" s="6">
        <v>4</v>
      </c>
      <c r="H25" s="6">
        <v>5</v>
      </c>
      <c r="I25" s="6">
        <v>6</v>
      </c>
      <c r="J25" s="6">
        <v>7</v>
      </c>
      <c r="K25" s="6">
        <v>8</v>
      </c>
      <c r="L25" s="7">
        <v>9</v>
      </c>
      <c r="M25" s="6">
        <v>10</v>
      </c>
    </row>
    <row r="26" spans="1:22" ht="19.5" customHeight="1" x14ac:dyDescent="0.2">
      <c r="A26" s="99" t="s">
        <v>101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46"/>
    </row>
    <row r="27" spans="1:22" ht="19.5" customHeight="1" x14ac:dyDescent="0.2">
      <c r="A27" s="99" t="s">
        <v>102</v>
      </c>
      <c r="B27" s="100"/>
      <c r="C27" s="100"/>
      <c r="D27" s="100"/>
      <c r="E27" s="100"/>
      <c r="F27" s="100"/>
      <c r="G27" s="100"/>
      <c r="H27" s="147"/>
      <c r="I27" s="100"/>
      <c r="J27" s="100"/>
      <c r="K27" s="100"/>
      <c r="L27" s="100"/>
      <c r="M27" s="146"/>
    </row>
    <row r="28" spans="1:22" ht="19.5" customHeight="1" x14ac:dyDescent="0.3">
      <c r="A28" s="97" t="s">
        <v>103</v>
      </c>
      <c r="B28" s="98"/>
      <c r="C28" s="98"/>
      <c r="D28" s="103"/>
      <c r="E28" s="13">
        <v>1010</v>
      </c>
      <c r="F28" s="49">
        <f>F29+F30</f>
        <v>14087908</v>
      </c>
      <c r="G28" s="49">
        <f t="shared" ref="G28:M28" si="0">G29+G30</f>
        <v>15992498</v>
      </c>
      <c r="H28" s="49">
        <f t="shared" si="0"/>
        <v>15992498</v>
      </c>
      <c r="I28" s="49">
        <f t="shared" si="0"/>
        <v>16796206</v>
      </c>
      <c r="J28" s="49">
        <f t="shared" si="0"/>
        <v>4199051</v>
      </c>
      <c r="K28" s="49">
        <f t="shared" si="0"/>
        <v>4199051</v>
      </c>
      <c r="L28" s="49">
        <f t="shared" si="0"/>
        <v>4199052</v>
      </c>
      <c r="M28" s="49">
        <f t="shared" si="0"/>
        <v>4199052</v>
      </c>
      <c r="O28" s="39"/>
      <c r="P28" s="39"/>
      <c r="Q28" s="39"/>
      <c r="R28" s="39"/>
      <c r="S28" s="39"/>
      <c r="T28" s="39"/>
      <c r="U28" s="39"/>
      <c r="V28" s="39"/>
    </row>
    <row r="29" spans="1:22" ht="19.5" customHeight="1" x14ac:dyDescent="0.3">
      <c r="A29" s="25" t="s">
        <v>139</v>
      </c>
      <c r="B29" s="26"/>
      <c r="C29" s="26"/>
      <c r="D29" s="27"/>
      <c r="E29" s="13">
        <v>1011</v>
      </c>
      <c r="F29" s="50">
        <v>11649700</v>
      </c>
      <c r="G29" s="51">
        <v>11652300</v>
      </c>
      <c r="H29" s="51">
        <v>11652300</v>
      </c>
      <c r="I29" s="52">
        <f>H29</f>
        <v>11652300</v>
      </c>
      <c r="J29" s="53">
        <f>3334428-421353</f>
        <v>2913075</v>
      </c>
      <c r="K29" s="53">
        <f>3334428-421353</f>
        <v>2913075</v>
      </c>
      <c r="L29" s="53">
        <f>3334429-421354</f>
        <v>2913075</v>
      </c>
      <c r="M29" s="53">
        <f>3334428-421353</f>
        <v>2913075</v>
      </c>
      <c r="O29" s="39"/>
      <c r="P29" s="39"/>
      <c r="Q29" s="39"/>
      <c r="R29" s="39"/>
      <c r="S29" s="39"/>
      <c r="T29" s="39"/>
      <c r="U29" s="39"/>
      <c r="V29" s="39"/>
    </row>
    <row r="30" spans="1:22" ht="19.5" customHeight="1" x14ac:dyDescent="0.3">
      <c r="A30" s="97" t="s">
        <v>104</v>
      </c>
      <c r="B30" s="98"/>
      <c r="C30" s="98"/>
      <c r="D30" s="103"/>
      <c r="E30" s="13">
        <v>1020</v>
      </c>
      <c r="F30" s="49">
        <f>F31+F32+F33</f>
        <v>2438208</v>
      </c>
      <c r="G30" s="49">
        <f t="shared" ref="G30:M30" si="1">G31+G32</f>
        <v>4340198</v>
      </c>
      <c r="H30" s="49">
        <f t="shared" si="1"/>
        <v>4340198</v>
      </c>
      <c r="I30" s="49">
        <f t="shared" si="1"/>
        <v>5143906</v>
      </c>
      <c r="J30" s="49">
        <f t="shared" si="1"/>
        <v>1285976</v>
      </c>
      <c r="K30" s="49">
        <f t="shared" si="1"/>
        <v>1285976</v>
      </c>
      <c r="L30" s="49">
        <f t="shared" si="1"/>
        <v>1285977</v>
      </c>
      <c r="M30" s="49">
        <f t="shared" si="1"/>
        <v>1285977</v>
      </c>
      <c r="O30" s="39"/>
      <c r="P30" s="39"/>
      <c r="Q30" s="39"/>
      <c r="R30" s="39"/>
      <c r="S30" s="39"/>
      <c r="T30" s="39"/>
      <c r="U30" s="39"/>
      <c r="V30" s="39"/>
    </row>
    <row r="31" spans="1:22" ht="19.5" customHeight="1" x14ac:dyDescent="0.3">
      <c r="A31" s="97" t="s">
        <v>136</v>
      </c>
      <c r="B31" s="98"/>
      <c r="C31" s="98"/>
      <c r="D31" s="103"/>
      <c r="E31" s="13">
        <v>1021</v>
      </c>
      <c r="F31" s="49">
        <v>922291</v>
      </c>
      <c r="G31" s="51">
        <v>2500000</v>
      </c>
      <c r="H31" s="51">
        <v>2500000</v>
      </c>
      <c r="I31" s="52">
        <v>3108580</v>
      </c>
      <c r="J31" s="53">
        <v>777145</v>
      </c>
      <c r="K31" s="53">
        <v>777145</v>
      </c>
      <c r="L31" s="53">
        <v>777145</v>
      </c>
      <c r="M31" s="53">
        <v>777145</v>
      </c>
      <c r="O31" s="39"/>
      <c r="P31" s="39"/>
      <c r="Q31" s="39"/>
      <c r="R31" s="39"/>
      <c r="S31" s="39"/>
      <c r="T31" s="39"/>
      <c r="U31" s="39"/>
      <c r="V31" s="39"/>
    </row>
    <row r="32" spans="1:22" ht="19.5" customHeight="1" x14ac:dyDescent="0.3">
      <c r="A32" s="94" t="s">
        <v>137</v>
      </c>
      <c r="B32" s="95"/>
      <c r="C32" s="95"/>
      <c r="D32" s="96"/>
      <c r="E32" s="13">
        <v>1022</v>
      </c>
      <c r="F32" s="49">
        <v>174003</v>
      </c>
      <c r="G32" s="51">
        <v>1840198</v>
      </c>
      <c r="H32" s="51">
        <v>1840198</v>
      </c>
      <c r="I32" s="52">
        <v>2035326</v>
      </c>
      <c r="J32" s="53">
        <v>508831</v>
      </c>
      <c r="K32" s="53">
        <v>508831</v>
      </c>
      <c r="L32" s="53">
        <v>508832</v>
      </c>
      <c r="M32" s="53">
        <v>508832</v>
      </c>
      <c r="O32" s="39"/>
      <c r="P32" s="39"/>
      <c r="Q32" s="39"/>
      <c r="R32" s="39"/>
      <c r="S32" s="39"/>
      <c r="T32" s="39"/>
      <c r="U32" s="39"/>
      <c r="V32" s="39"/>
    </row>
    <row r="33" spans="1:22" ht="19.5" customHeight="1" x14ac:dyDescent="0.3">
      <c r="A33" s="30" t="s">
        <v>138</v>
      </c>
      <c r="B33" s="31"/>
      <c r="C33" s="31"/>
      <c r="D33" s="32"/>
      <c r="E33" s="13"/>
      <c r="F33" s="49">
        <v>1341914</v>
      </c>
      <c r="G33" s="51">
        <v>0</v>
      </c>
      <c r="H33" s="51">
        <v>0</v>
      </c>
      <c r="I33" s="54">
        <v>0</v>
      </c>
      <c r="J33" s="53">
        <v>0</v>
      </c>
      <c r="K33" s="53">
        <v>0</v>
      </c>
      <c r="L33" s="53">
        <v>0</v>
      </c>
      <c r="M33" s="53">
        <v>0</v>
      </c>
      <c r="O33" s="39"/>
      <c r="P33" s="39"/>
      <c r="Q33" s="39"/>
      <c r="R33" s="39"/>
      <c r="S33" s="39"/>
      <c r="T33" s="39"/>
      <c r="U33" s="39"/>
      <c r="V33" s="39"/>
    </row>
    <row r="34" spans="1:22" ht="19.5" customHeight="1" x14ac:dyDescent="0.3">
      <c r="A34" s="97" t="s">
        <v>142</v>
      </c>
      <c r="B34" s="98"/>
      <c r="C34" s="98"/>
      <c r="D34" s="103"/>
      <c r="E34" s="13">
        <v>1030</v>
      </c>
      <c r="F34" s="49">
        <f>F35+F36+F37</f>
        <v>94752</v>
      </c>
      <c r="G34" s="49">
        <f t="shared" ref="G34:I34" si="2">G35+G36+G37</f>
        <v>554200</v>
      </c>
      <c r="H34" s="51">
        <f t="shared" si="2"/>
        <v>554200</v>
      </c>
      <c r="I34" s="55">
        <f t="shared" si="2"/>
        <v>627020</v>
      </c>
      <c r="J34" s="56">
        <f>J35+J36</f>
        <v>156755</v>
      </c>
      <c r="K34" s="56">
        <f t="shared" ref="K34:M34" si="3">K35+K36</f>
        <v>156755</v>
      </c>
      <c r="L34" s="56">
        <f t="shared" si="3"/>
        <v>156755</v>
      </c>
      <c r="M34" s="56">
        <f t="shared" si="3"/>
        <v>156755</v>
      </c>
      <c r="O34" s="39"/>
      <c r="P34" s="39"/>
      <c r="Q34" s="39"/>
      <c r="R34" s="39"/>
      <c r="S34" s="39"/>
      <c r="T34" s="39"/>
      <c r="U34" s="39"/>
      <c r="V34" s="39"/>
    </row>
    <row r="35" spans="1:22" ht="19.5" customHeight="1" x14ac:dyDescent="0.3">
      <c r="A35" s="97" t="s">
        <v>136</v>
      </c>
      <c r="B35" s="98"/>
      <c r="C35" s="98"/>
      <c r="D35" s="103"/>
      <c r="E35" s="13">
        <v>1031</v>
      </c>
      <c r="F35" s="49">
        <v>51000</v>
      </c>
      <c r="G35" s="51">
        <v>478200</v>
      </c>
      <c r="H35" s="51">
        <v>478200</v>
      </c>
      <c r="I35" s="57">
        <v>526020</v>
      </c>
      <c r="J35" s="56">
        <v>131505</v>
      </c>
      <c r="K35" s="53">
        <v>131505</v>
      </c>
      <c r="L35" s="53">
        <v>131505</v>
      </c>
      <c r="M35" s="53">
        <v>131505</v>
      </c>
      <c r="O35" s="39"/>
      <c r="P35" s="39"/>
      <c r="Q35" s="39"/>
      <c r="R35" s="39"/>
      <c r="S35" s="39"/>
      <c r="T35" s="39"/>
      <c r="U35" s="39"/>
      <c r="V35" s="39"/>
    </row>
    <row r="36" spans="1:22" ht="19.5" customHeight="1" x14ac:dyDescent="0.3">
      <c r="A36" s="94" t="s">
        <v>137</v>
      </c>
      <c r="B36" s="95"/>
      <c r="C36" s="95"/>
      <c r="D36" s="96"/>
      <c r="E36" s="13">
        <v>1032</v>
      </c>
      <c r="F36" s="49">
        <v>12000</v>
      </c>
      <c r="G36" s="51">
        <v>76000</v>
      </c>
      <c r="H36" s="51">
        <v>76000</v>
      </c>
      <c r="I36" s="57">
        <v>101000</v>
      </c>
      <c r="J36" s="56">
        <v>25250</v>
      </c>
      <c r="K36" s="53">
        <v>25250</v>
      </c>
      <c r="L36" s="53">
        <v>25250</v>
      </c>
      <c r="M36" s="53">
        <v>25250</v>
      </c>
      <c r="O36" s="39"/>
      <c r="P36" s="39"/>
      <c r="Q36" s="39"/>
      <c r="R36" s="39"/>
      <c r="S36" s="39"/>
      <c r="T36" s="39"/>
      <c r="U36" s="39"/>
      <c r="V36" s="39"/>
    </row>
    <row r="37" spans="1:22" ht="19.5" customHeight="1" x14ac:dyDescent="0.3">
      <c r="A37" s="36" t="s">
        <v>138</v>
      </c>
      <c r="B37" s="37"/>
      <c r="C37" s="37"/>
      <c r="D37" s="38"/>
      <c r="E37" s="13">
        <v>1033</v>
      </c>
      <c r="F37" s="49">
        <v>31752</v>
      </c>
      <c r="G37" s="51">
        <v>0</v>
      </c>
      <c r="H37" s="51">
        <v>0</v>
      </c>
      <c r="I37" s="57">
        <v>0</v>
      </c>
      <c r="J37" s="56">
        <v>0</v>
      </c>
      <c r="K37" s="53">
        <v>0</v>
      </c>
      <c r="L37" s="53">
        <v>0</v>
      </c>
      <c r="M37" s="53">
        <v>0</v>
      </c>
    </row>
    <row r="38" spans="1:22" ht="19.5" customHeight="1" x14ac:dyDescent="0.3">
      <c r="A38" s="36" t="s">
        <v>143</v>
      </c>
      <c r="B38" s="37"/>
      <c r="C38" s="37"/>
      <c r="D38" s="38"/>
      <c r="E38" s="42">
        <v>1040</v>
      </c>
      <c r="F38" s="58">
        <f>F39+F40+F41</f>
        <v>76000</v>
      </c>
      <c r="G38" s="58">
        <f>G39+G40+G41+G42</f>
        <v>126000</v>
      </c>
      <c r="H38" s="58">
        <f>H39+H40+H41+H42</f>
        <v>126000</v>
      </c>
      <c r="I38" s="58">
        <f t="shared" ref="I38" si="4">I39+I40+I41</f>
        <v>136000</v>
      </c>
      <c r="J38" s="58">
        <v>34000</v>
      </c>
      <c r="K38" s="58">
        <v>34000</v>
      </c>
      <c r="L38" s="58">
        <v>34000</v>
      </c>
      <c r="M38" s="58">
        <v>34000</v>
      </c>
    </row>
    <row r="39" spans="1:22" ht="19.5" customHeight="1" x14ac:dyDescent="0.3">
      <c r="A39" s="97" t="s">
        <v>136</v>
      </c>
      <c r="B39" s="98"/>
      <c r="C39" s="98"/>
      <c r="D39" s="98"/>
      <c r="E39" s="43">
        <v>1041</v>
      </c>
      <c r="F39" s="55">
        <v>0</v>
      </c>
      <c r="G39" s="55">
        <v>60458</v>
      </c>
      <c r="H39" s="55">
        <v>60458</v>
      </c>
      <c r="I39" s="55">
        <v>106000</v>
      </c>
      <c r="J39" s="55">
        <v>26500</v>
      </c>
      <c r="K39" s="55">
        <v>26500</v>
      </c>
      <c r="L39" s="55">
        <v>26500</v>
      </c>
      <c r="M39" s="55">
        <v>26500</v>
      </c>
    </row>
    <row r="40" spans="1:22" ht="19.5" customHeight="1" x14ac:dyDescent="0.3">
      <c r="A40" s="94" t="s">
        <v>137</v>
      </c>
      <c r="B40" s="95"/>
      <c r="C40" s="95"/>
      <c r="D40" s="95"/>
      <c r="E40" s="43">
        <v>1042</v>
      </c>
      <c r="F40" s="55">
        <v>25000</v>
      </c>
      <c r="G40" s="55">
        <v>0</v>
      </c>
      <c r="H40" s="55">
        <v>0</v>
      </c>
      <c r="I40" s="55">
        <v>30000</v>
      </c>
      <c r="J40" s="55">
        <v>7500</v>
      </c>
      <c r="K40" s="55">
        <v>7500</v>
      </c>
      <c r="L40" s="55">
        <v>7500</v>
      </c>
      <c r="M40" s="55">
        <v>7500</v>
      </c>
    </row>
    <row r="41" spans="1:22" ht="19.5" customHeight="1" x14ac:dyDescent="0.3">
      <c r="A41" s="36" t="s">
        <v>138</v>
      </c>
      <c r="B41" s="37"/>
      <c r="C41" s="37"/>
      <c r="D41" s="37"/>
      <c r="E41" s="43">
        <v>1043</v>
      </c>
      <c r="F41" s="55">
        <v>51000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</row>
    <row r="42" spans="1:22" ht="19.5" customHeight="1" x14ac:dyDescent="0.3">
      <c r="A42" s="40" t="s">
        <v>139</v>
      </c>
      <c r="B42" s="41"/>
      <c r="C42" s="41"/>
      <c r="D42" s="41"/>
      <c r="E42" s="43">
        <v>1044</v>
      </c>
      <c r="F42" s="55">
        <v>0</v>
      </c>
      <c r="G42" s="55">
        <v>65542</v>
      </c>
      <c r="H42" s="55">
        <v>65542</v>
      </c>
      <c r="I42" s="55"/>
      <c r="J42" s="55"/>
      <c r="K42" s="55"/>
      <c r="L42" s="55"/>
      <c r="M42" s="55"/>
    </row>
    <row r="43" spans="1:22" ht="19.5" customHeight="1" x14ac:dyDescent="0.2">
      <c r="A43" s="99" t="s">
        <v>105</v>
      </c>
      <c r="B43" s="100"/>
      <c r="C43" s="100"/>
      <c r="D43" s="100"/>
      <c r="E43" s="101"/>
      <c r="F43" s="101"/>
      <c r="G43" s="101"/>
      <c r="H43" s="101"/>
      <c r="I43" s="101"/>
      <c r="J43" s="101"/>
      <c r="K43" s="101"/>
      <c r="L43" s="101"/>
      <c r="M43" s="102"/>
    </row>
    <row r="44" spans="1:22" ht="19.5" customHeight="1" x14ac:dyDescent="0.3">
      <c r="A44" s="97" t="s">
        <v>6</v>
      </c>
      <c r="B44" s="98"/>
      <c r="C44" s="98"/>
      <c r="D44" s="103"/>
      <c r="E44" s="6">
        <v>1050</v>
      </c>
      <c r="F44" s="59">
        <f>8999690+438400</f>
        <v>9438090</v>
      </c>
      <c r="G44" s="60">
        <f>10931900+600000</f>
        <v>11531900</v>
      </c>
      <c r="H44" s="60">
        <f>10931900+600000</f>
        <v>11531900</v>
      </c>
      <c r="I44" s="76">
        <f>H44+640000-102532</f>
        <v>12069368</v>
      </c>
      <c r="J44" s="59">
        <v>3017342</v>
      </c>
      <c r="K44" s="59">
        <v>3017342</v>
      </c>
      <c r="L44" s="59">
        <v>3017342</v>
      </c>
      <c r="M44" s="59">
        <v>3017342</v>
      </c>
    </row>
    <row r="45" spans="1:22" ht="19.5" customHeight="1" x14ac:dyDescent="0.3">
      <c r="A45" s="97" t="s">
        <v>7</v>
      </c>
      <c r="B45" s="98"/>
      <c r="C45" s="98"/>
      <c r="D45" s="103"/>
      <c r="E45" s="6">
        <v>1060</v>
      </c>
      <c r="F45" s="59">
        <v>2096600</v>
      </c>
      <c r="G45" s="60">
        <v>2538200</v>
      </c>
      <c r="H45" s="60">
        <v>2538200</v>
      </c>
      <c r="I45" s="76">
        <v>2655260</v>
      </c>
      <c r="J45" s="59">
        <f>669454-5639</f>
        <v>663815</v>
      </c>
      <c r="K45" s="59">
        <f t="shared" ref="K45:M45" si="5">669454-5639</f>
        <v>663815</v>
      </c>
      <c r="L45" s="59">
        <f t="shared" si="5"/>
        <v>663815</v>
      </c>
      <c r="M45" s="59">
        <f t="shared" si="5"/>
        <v>663815</v>
      </c>
    </row>
    <row r="46" spans="1:22" ht="19.5" customHeight="1" x14ac:dyDescent="0.3">
      <c r="A46" s="97" t="s">
        <v>8</v>
      </c>
      <c r="B46" s="98"/>
      <c r="C46" s="98"/>
      <c r="D46" s="103"/>
      <c r="E46" s="6">
        <v>1070</v>
      </c>
      <c r="F46" s="59">
        <v>419600</v>
      </c>
      <c r="G46" s="60">
        <v>360000</v>
      </c>
      <c r="H46" s="75">
        <v>360000</v>
      </c>
      <c r="I46" s="76">
        <v>380000</v>
      </c>
      <c r="J46" s="59">
        <v>95000</v>
      </c>
      <c r="K46" s="59">
        <v>95000</v>
      </c>
      <c r="L46" s="59">
        <v>95000</v>
      </c>
      <c r="M46" s="59">
        <v>95000</v>
      </c>
    </row>
    <row r="47" spans="1:22" ht="19.5" customHeight="1" x14ac:dyDescent="0.3">
      <c r="A47" s="97" t="s">
        <v>9</v>
      </c>
      <c r="B47" s="98"/>
      <c r="C47" s="98"/>
      <c r="D47" s="103"/>
      <c r="E47" s="6">
        <v>1080</v>
      </c>
      <c r="F47" s="59">
        <v>203100</v>
      </c>
      <c r="G47" s="60">
        <v>470090</v>
      </c>
      <c r="H47" s="62">
        <v>470090</v>
      </c>
      <c r="I47" s="61">
        <v>520000</v>
      </c>
      <c r="J47" s="59">
        <v>130000</v>
      </c>
      <c r="K47" s="59">
        <v>130000</v>
      </c>
      <c r="L47" s="59">
        <v>130000</v>
      </c>
      <c r="M47" s="59">
        <v>130000</v>
      </c>
      <c r="O47" s="11"/>
    </row>
    <row r="48" spans="1:22" ht="19.5" customHeight="1" x14ac:dyDescent="0.3">
      <c r="A48" s="97" t="s">
        <v>10</v>
      </c>
      <c r="B48" s="98"/>
      <c r="C48" s="98"/>
      <c r="D48" s="103"/>
      <c r="E48" s="6">
        <v>1090</v>
      </c>
      <c r="F48" s="59">
        <v>0</v>
      </c>
      <c r="G48" s="60">
        <v>0</v>
      </c>
      <c r="H48" s="62">
        <v>0</v>
      </c>
      <c r="I48" s="61">
        <v>0</v>
      </c>
      <c r="J48" s="59">
        <v>0</v>
      </c>
      <c r="K48" s="59">
        <v>0</v>
      </c>
      <c r="L48" s="59">
        <v>0</v>
      </c>
      <c r="M48" s="59">
        <v>0</v>
      </c>
    </row>
    <row r="49" spans="1:16" ht="19.5" customHeight="1" x14ac:dyDescent="0.3">
      <c r="A49" s="97" t="s">
        <v>11</v>
      </c>
      <c r="B49" s="98"/>
      <c r="C49" s="98"/>
      <c r="D49" s="103"/>
      <c r="E49" s="6">
        <v>1100</v>
      </c>
      <c r="F49" s="59">
        <v>361300</v>
      </c>
      <c r="G49" s="60">
        <v>280000</v>
      </c>
      <c r="H49" s="62">
        <v>280000</v>
      </c>
      <c r="I49" s="61">
        <f>300000+22558</f>
        <v>322558</v>
      </c>
      <c r="J49" s="59">
        <f>75000+5639</f>
        <v>80639</v>
      </c>
      <c r="K49" s="59">
        <f t="shared" ref="K49" si="6">75000+5639</f>
        <v>80639</v>
      </c>
      <c r="L49" s="59">
        <v>80640</v>
      </c>
      <c r="M49" s="59">
        <v>80640</v>
      </c>
    </row>
    <row r="50" spans="1:16" ht="19.5" customHeight="1" x14ac:dyDescent="0.3">
      <c r="A50" s="97" t="s">
        <v>12</v>
      </c>
      <c r="B50" s="98"/>
      <c r="C50" s="98"/>
      <c r="D50" s="103"/>
      <c r="E50" s="6">
        <v>1110</v>
      </c>
      <c r="F50" s="59">
        <v>13700</v>
      </c>
      <c r="G50" s="60">
        <v>40000</v>
      </c>
      <c r="H50" s="62">
        <v>40000</v>
      </c>
      <c r="I50" s="61">
        <v>50000</v>
      </c>
      <c r="J50" s="59">
        <v>12500</v>
      </c>
      <c r="K50" s="59">
        <v>12500</v>
      </c>
      <c r="L50" s="59">
        <v>12500</v>
      </c>
      <c r="M50" s="59">
        <v>12500</v>
      </c>
    </row>
    <row r="51" spans="1:16" ht="19.5" customHeight="1" x14ac:dyDescent="0.3">
      <c r="A51" s="97" t="s">
        <v>13</v>
      </c>
      <c r="B51" s="98"/>
      <c r="C51" s="98"/>
      <c r="D51" s="103"/>
      <c r="E51" s="6">
        <v>1120</v>
      </c>
      <c r="F51" s="59">
        <f>F54+F55+F56</f>
        <v>505252</v>
      </c>
      <c r="G51" s="59">
        <f>G54+G55+G56</f>
        <v>554200</v>
      </c>
      <c r="H51" s="59">
        <f>H54+H55+H56</f>
        <v>554200</v>
      </c>
      <c r="I51" s="59">
        <f>I34</f>
        <v>627020</v>
      </c>
      <c r="J51" s="59">
        <f t="shared" ref="J51:M51" si="7">J34</f>
        <v>156755</v>
      </c>
      <c r="K51" s="59">
        <f t="shared" si="7"/>
        <v>156755</v>
      </c>
      <c r="L51" s="59">
        <f t="shared" si="7"/>
        <v>156755</v>
      </c>
      <c r="M51" s="59">
        <f t="shared" si="7"/>
        <v>156755</v>
      </c>
    </row>
    <row r="52" spans="1:16" ht="19.5" customHeight="1" x14ac:dyDescent="0.3">
      <c r="A52" s="104" t="s">
        <v>14</v>
      </c>
      <c r="B52" s="105"/>
      <c r="C52" s="105"/>
      <c r="D52" s="106"/>
      <c r="E52" s="6">
        <v>1121</v>
      </c>
      <c r="F52" s="59">
        <v>0</v>
      </c>
      <c r="G52" s="60">
        <v>0</v>
      </c>
      <c r="H52" s="62">
        <v>0</v>
      </c>
      <c r="I52" s="61"/>
      <c r="J52" s="59">
        <v>0</v>
      </c>
      <c r="K52" s="59">
        <v>0</v>
      </c>
      <c r="L52" s="59">
        <v>0</v>
      </c>
      <c r="M52" s="59">
        <v>0</v>
      </c>
    </row>
    <row r="53" spans="1:16" ht="19.5" customHeight="1" x14ac:dyDescent="0.3">
      <c r="A53" s="104" t="s">
        <v>15</v>
      </c>
      <c r="B53" s="105"/>
      <c r="C53" s="105"/>
      <c r="D53" s="106"/>
      <c r="E53" s="6">
        <v>1122</v>
      </c>
      <c r="F53" s="59">
        <v>0</v>
      </c>
      <c r="G53" s="60">
        <v>0</v>
      </c>
      <c r="H53" s="62">
        <v>0</v>
      </c>
      <c r="I53" s="61"/>
      <c r="J53" s="59">
        <v>0</v>
      </c>
      <c r="K53" s="59">
        <v>0</v>
      </c>
      <c r="L53" s="59">
        <v>0</v>
      </c>
      <c r="M53" s="59">
        <v>0</v>
      </c>
      <c r="P53" t="s">
        <v>144</v>
      </c>
    </row>
    <row r="54" spans="1:16" ht="19.5" customHeight="1" x14ac:dyDescent="0.3">
      <c r="A54" s="104" t="s">
        <v>16</v>
      </c>
      <c r="B54" s="105"/>
      <c r="C54" s="105"/>
      <c r="D54" s="106"/>
      <c r="E54" s="6">
        <v>1123</v>
      </c>
      <c r="F54" s="59">
        <v>94752</v>
      </c>
      <c r="G54" s="60">
        <v>108600</v>
      </c>
      <c r="H54" s="63">
        <v>108600</v>
      </c>
      <c r="I54" s="61">
        <v>119460</v>
      </c>
      <c r="J54" s="59">
        <v>29865</v>
      </c>
      <c r="K54" s="59">
        <v>29865</v>
      </c>
      <c r="L54" s="59">
        <v>29865</v>
      </c>
      <c r="M54" s="59">
        <v>29865</v>
      </c>
    </row>
    <row r="55" spans="1:16" ht="19.5" customHeight="1" x14ac:dyDescent="0.3">
      <c r="A55" s="104" t="s">
        <v>17</v>
      </c>
      <c r="B55" s="105"/>
      <c r="C55" s="105"/>
      <c r="D55" s="106"/>
      <c r="E55" s="6">
        <v>1124</v>
      </c>
      <c r="F55" s="59">
        <v>249134</v>
      </c>
      <c r="G55" s="60">
        <v>256600</v>
      </c>
      <c r="H55" s="63">
        <v>256600</v>
      </c>
      <c r="I55" s="61">
        <v>282260</v>
      </c>
      <c r="J55" s="59">
        <v>90754</v>
      </c>
      <c r="K55" s="59">
        <v>80744</v>
      </c>
      <c r="L55" s="59">
        <v>10000</v>
      </c>
      <c r="M55" s="59">
        <v>100762</v>
      </c>
    </row>
    <row r="56" spans="1:16" ht="19.5" customHeight="1" x14ac:dyDescent="0.3">
      <c r="A56" s="104" t="s">
        <v>18</v>
      </c>
      <c r="B56" s="105"/>
      <c r="C56" s="105"/>
      <c r="D56" s="106"/>
      <c r="E56" s="6">
        <v>1125</v>
      </c>
      <c r="F56" s="59">
        <v>161366</v>
      </c>
      <c r="G56" s="60">
        <v>189000</v>
      </c>
      <c r="H56" s="63">
        <v>189000</v>
      </c>
      <c r="I56" s="61">
        <v>225300</v>
      </c>
      <c r="J56" s="59">
        <v>36136</v>
      </c>
      <c r="K56" s="59">
        <v>46146</v>
      </c>
      <c r="L56" s="59">
        <v>116890</v>
      </c>
      <c r="M56" s="59">
        <v>26128</v>
      </c>
    </row>
    <row r="57" spans="1:16" ht="19.5" customHeight="1" x14ac:dyDescent="0.3">
      <c r="A57" s="104" t="s">
        <v>19</v>
      </c>
      <c r="B57" s="105"/>
      <c r="C57" s="105"/>
      <c r="D57" s="106"/>
      <c r="E57" s="6">
        <v>1126</v>
      </c>
      <c r="F57" s="59">
        <v>0</v>
      </c>
      <c r="G57" s="60">
        <v>0</v>
      </c>
      <c r="H57" s="62">
        <v>0</v>
      </c>
      <c r="I57" s="61"/>
      <c r="J57" s="59">
        <v>0</v>
      </c>
      <c r="K57" s="59">
        <v>0</v>
      </c>
      <c r="L57" s="59">
        <v>0</v>
      </c>
      <c r="M57" s="59">
        <v>0</v>
      </c>
    </row>
    <row r="58" spans="1:16" ht="39" customHeight="1" x14ac:dyDescent="0.3">
      <c r="A58" s="148" t="s">
        <v>20</v>
      </c>
      <c r="B58" s="149"/>
      <c r="C58" s="149"/>
      <c r="D58" s="150"/>
      <c r="E58" s="6">
        <v>1130</v>
      </c>
      <c r="F58" s="64">
        <v>0</v>
      </c>
      <c r="G58" s="65">
        <v>0</v>
      </c>
      <c r="H58" s="62">
        <v>0</v>
      </c>
      <c r="I58" s="61"/>
      <c r="J58" s="64">
        <v>0</v>
      </c>
      <c r="K58" s="64">
        <v>0</v>
      </c>
      <c r="L58" s="64">
        <v>0</v>
      </c>
      <c r="M58" s="64">
        <v>0</v>
      </c>
    </row>
    <row r="59" spans="1:16" ht="19.5" customHeight="1" x14ac:dyDescent="0.3">
      <c r="A59" s="97" t="s">
        <v>21</v>
      </c>
      <c r="B59" s="98"/>
      <c r="C59" s="98"/>
      <c r="D59" s="103"/>
      <c r="E59" s="6">
        <v>1140</v>
      </c>
      <c r="F59" s="59">
        <v>0</v>
      </c>
      <c r="G59" s="60">
        <v>0</v>
      </c>
      <c r="H59" s="62">
        <v>0</v>
      </c>
      <c r="I59" s="61">
        <v>0</v>
      </c>
      <c r="J59" s="59">
        <v>0</v>
      </c>
      <c r="K59" s="59">
        <v>0</v>
      </c>
      <c r="L59" s="59">
        <v>0</v>
      </c>
      <c r="M59" s="59">
        <v>0</v>
      </c>
    </row>
    <row r="60" spans="1:16" ht="19.5" customHeight="1" x14ac:dyDescent="0.3">
      <c r="A60" s="97" t="s">
        <v>22</v>
      </c>
      <c r="B60" s="98"/>
      <c r="C60" s="98"/>
      <c r="D60" s="103"/>
      <c r="E60" s="6">
        <v>1150</v>
      </c>
      <c r="F60" s="59">
        <v>0</v>
      </c>
      <c r="G60" s="60">
        <v>0</v>
      </c>
      <c r="H60" s="62">
        <v>0</v>
      </c>
      <c r="I60" s="61"/>
      <c r="J60" s="59">
        <v>0</v>
      </c>
      <c r="K60" s="59">
        <v>0</v>
      </c>
      <c r="L60" s="59">
        <v>0</v>
      </c>
      <c r="M60" s="59">
        <v>0</v>
      </c>
    </row>
    <row r="61" spans="1:16" ht="19.5" customHeight="1" x14ac:dyDescent="0.3">
      <c r="A61" s="97" t="s">
        <v>23</v>
      </c>
      <c r="B61" s="98"/>
      <c r="C61" s="98"/>
      <c r="D61" s="103"/>
      <c r="E61" s="6">
        <v>1160</v>
      </c>
      <c r="F61" s="59">
        <v>0</v>
      </c>
      <c r="G61" s="60">
        <v>0</v>
      </c>
      <c r="H61" s="62">
        <v>0</v>
      </c>
      <c r="I61" s="61"/>
      <c r="J61" s="59">
        <v>0</v>
      </c>
      <c r="K61" s="59">
        <v>0</v>
      </c>
      <c r="L61" s="59">
        <v>0</v>
      </c>
      <c r="M61" s="59">
        <v>0</v>
      </c>
    </row>
    <row r="62" spans="1:16" ht="19.5" customHeight="1" x14ac:dyDescent="0.3">
      <c r="A62" s="97" t="s">
        <v>79</v>
      </c>
      <c r="B62" s="98"/>
      <c r="C62" s="98"/>
      <c r="D62" s="103"/>
      <c r="E62" s="13">
        <v>1170</v>
      </c>
      <c r="F62" s="49">
        <v>21200</v>
      </c>
      <c r="G62" s="51">
        <v>30000</v>
      </c>
      <c r="H62" s="66">
        <v>30000</v>
      </c>
      <c r="I62" s="67">
        <v>36000</v>
      </c>
      <c r="J62" s="49">
        <v>9000</v>
      </c>
      <c r="K62" s="49">
        <v>9000</v>
      </c>
      <c r="L62" s="49">
        <v>9000</v>
      </c>
      <c r="M62" s="49">
        <v>9000</v>
      </c>
    </row>
    <row r="63" spans="1:16" ht="19.5" customHeight="1" x14ac:dyDescent="0.3">
      <c r="A63" s="104" t="s">
        <v>80</v>
      </c>
      <c r="B63" s="105"/>
      <c r="C63" s="105"/>
      <c r="D63" s="106"/>
      <c r="E63" s="13">
        <v>1171</v>
      </c>
      <c r="F63" s="49"/>
      <c r="G63" s="51"/>
      <c r="H63" s="66"/>
      <c r="I63" s="67"/>
      <c r="J63" s="49"/>
      <c r="K63" s="49"/>
      <c r="L63" s="49"/>
      <c r="M63" s="49"/>
    </row>
    <row r="64" spans="1:16" ht="19.5" customHeight="1" x14ac:dyDescent="0.3">
      <c r="A64" s="97" t="s">
        <v>81</v>
      </c>
      <c r="B64" s="98"/>
      <c r="C64" s="98"/>
      <c r="D64" s="103"/>
      <c r="E64" s="13">
        <v>1180</v>
      </c>
      <c r="F64" s="49"/>
      <c r="G64" s="51"/>
      <c r="H64" s="66"/>
      <c r="I64" s="67"/>
      <c r="J64" s="49"/>
      <c r="K64" s="49"/>
      <c r="L64" s="49"/>
      <c r="M64" s="49"/>
    </row>
    <row r="65" spans="1:13" ht="19.5" customHeight="1" x14ac:dyDescent="0.3">
      <c r="A65" s="99" t="s">
        <v>82</v>
      </c>
      <c r="B65" s="100"/>
      <c r="C65" s="100"/>
      <c r="D65" s="146"/>
      <c r="E65" s="13">
        <v>1190</v>
      </c>
      <c r="F65" s="53">
        <f>F28</f>
        <v>14087908</v>
      </c>
      <c r="G65" s="53">
        <f t="shared" ref="G65:M65" si="8">G28</f>
        <v>15992498</v>
      </c>
      <c r="H65" s="53">
        <f t="shared" si="8"/>
        <v>15992498</v>
      </c>
      <c r="I65" s="53">
        <f t="shared" si="8"/>
        <v>16796206</v>
      </c>
      <c r="J65" s="53">
        <f t="shared" si="8"/>
        <v>4199051</v>
      </c>
      <c r="K65" s="53">
        <f t="shared" si="8"/>
        <v>4199051</v>
      </c>
      <c r="L65" s="53">
        <f t="shared" si="8"/>
        <v>4199052</v>
      </c>
      <c r="M65" s="53">
        <f t="shared" si="8"/>
        <v>4199052</v>
      </c>
    </row>
    <row r="66" spans="1:13" ht="19.5" customHeight="1" x14ac:dyDescent="0.3">
      <c r="A66" s="99" t="s">
        <v>83</v>
      </c>
      <c r="B66" s="100"/>
      <c r="C66" s="100"/>
      <c r="D66" s="146"/>
      <c r="E66" s="13">
        <v>1200</v>
      </c>
      <c r="F66" s="53">
        <f>F62+F59+F51+F50+F49+F47+F46+F45+F44+F78</f>
        <v>13134842</v>
      </c>
      <c r="G66" s="53">
        <f t="shared" ref="G66:H66" si="9">G62+G59+G51+G50+G49+G47+G46+G45+G44</f>
        <v>15804390</v>
      </c>
      <c r="H66" s="53">
        <f t="shared" si="9"/>
        <v>15804390</v>
      </c>
      <c r="I66" s="53">
        <f>I44+I45+I46+I47+I49+I50+I51+I62+I78</f>
        <v>16796206</v>
      </c>
      <c r="J66" s="53">
        <f>J62+J59+J51+J50+J49+J47+J46+J45+J44+J78</f>
        <v>4199051</v>
      </c>
      <c r="K66" s="53">
        <f t="shared" ref="K66:M66" si="10">K62+K59+K51+K50+K49+K47+K46+K45+K44+K78</f>
        <v>4199051</v>
      </c>
      <c r="L66" s="53">
        <f t="shared" si="10"/>
        <v>4199052</v>
      </c>
      <c r="M66" s="53">
        <f t="shared" si="10"/>
        <v>4199052</v>
      </c>
    </row>
    <row r="67" spans="1:13" ht="19.5" customHeight="1" x14ac:dyDescent="0.3">
      <c r="A67" s="99" t="s">
        <v>84</v>
      </c>
      <c r="B67" s="100"/>
      <c r="C67" s="100"/>
      <c r="D67" s="146"/>
      <c r="E67" s="13">
        <v>1210</v>
      </c>
      <c r="F67" s="53">
        <f>F65-F66</f>
        <v>953066</v>
      </c>
      <c r="G67" s="53">
        <v>62000</v>
      </c>
      <c r="H67" s="53">
        <v>62000</v>
      </c>
      <c r="I67" s="53">
        <f>I65-I66</f>
        <v>0</v>
      </c>
      <c r="J67" s="53">
        <f t="shared" ref="J67:M67" si="11">J65-J66</f>
        <v>0</v>
      </c>
      <c r="K67" s="53">
        <f t="shared" si="11"/>
        <v>0</v>
      </c>
      <c r="L67" s="53">
        <f t="shared" si="11"/>
        <v>0</v>
      </c>
      <c r="M67" s="53">
        <f t="shared" si="11"/>
        <v>0</v>
      </c>
    </row>
    <row r="68" spans="1:13" ht="18.75" customHeight="1" x14ac:dyDescent="0.2">
      <c r="A68" s="151"/>
      <c r="B68" s="152"/>
      <c r="C68" s="152"/>
      <c r="D68" s="152"/>
      <c r="E68" s="152"/>
      <c r="F68" s="152"/>
      <c r="G68" s="152"/>
      <c r="H68" s="153"/>
      <c r="I68" s="152"/>
      <c r="J68" s="152"/>
      <c r="K68" s="152"/>
      <c r="L68" s="152"/>
      <c r="M68" s="154"/>
    </row>
    <row r="69" spans="1:13" ht="19.5" customHeight="1" x14ac:dyDescent="0.2">
      <c r="A69" s="99" t="s">
        <v>85</v>
      </c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46"/>
    </row>
    <row r="70" spans="1:13" ht="19.5" customHeight="1" x14ac:dyDescent="0.3">
      <c r="A70" s="97" t="s">
        <v>86</v>
      </c>
      <c r="B70" s="98"/>
      <c r="C70" s="98"/>
      <c r="D70" s="103"/>
      <c r="E70" s="13">
        <v>2010</v>
      </c>
      <c r="F70" s="53">
        <f>(F44+F59)*18.5%</f>
        <v>1746046.65</v>
      </c>
      <c r="G70" s="53">
        <f t="shared" ref="G70:H70" si="12">(G44+G59)*18.5%</f>
        <v>2133401.5</v>
      </c>
      <c r="H70" s="53">
        <f t="shared" si="12"/>
        <v>2133401.5</v>
      </c>
      <c r="I70" s="49">
        <v>2375553</v>
      </c>
      <c r="J70" s="49">
        <v>593888</v>
      </c>
      <c r="K70" s="49">
        <v>593888</v>
      </c>
      <c r="L70" s="49">
        <v>593889</v>
      </c>
      <c r="M70" s="49">
        <v>593888</v>
      </c>
    </row>
    <row r="71" spans="1:13" ht="19.5" customHeight="1" x14ac:dyDescent="0.3">
      <c r="A71" s="97" t="s">
        <v>87</v>
      </c>
      <c r="B71" s="98"/>
      <c r="C71" s="98"/>
      <c r="D71" s="103"/>
      <c r="E71" s="13">
        <v>2020</v>
      </c>
      <c r="F71" s="53">
        <f>(F45+F60)*1.5%</f>
        <v>31449</v>
      </c>
      <c r="G71" s="53">
        <f t="shared" ref="G71:H71" si="13">(G45+G60)*1.5%</f>
        <v>38073</v>
      </c>
      <c r="H71" s="53">
        <f t="shared" si="13"/>
        <v>38073</v>
      </c>
      <c r="I71" s="49">
        <v>192612</v>
      </c>
      <c r="J71" s="49">
        <v>48153</v>
      </c>
      <c r="K71" s="49">
        <v>48153</v>
      </c>
      <c r="L71" s="49">
        <v>48153</v>
      </c>
      <c r="M71" s="49">
        <v>48153</v>
      </c>
    </row>
    <row r="72" spans="1:13" ht="19.5" customHeight="1" x14ac:dyDescent="0.3">
      <c r="A72" s="97" t="s">
        <v>88</v>
      </c>
      <c r="B72" s="98"/>
      <c r="C72" s="98"/>
      <c r="D72" s="103"/>
      <c r="E72" s="13">
        <v>2030</v>
      </c>
      <c r="F72" s="68"/>
      <c r="G72" s="68"/>
      <c r="H72" s="68"/>
      <c r="I72" s="68"/>
      <c r="J72" s="68"/>
      <c r="K72" s="68"/>
      <c r="L72" s="68"/>
      <c r="M72" s="68"/>
    </row>
    <row r="73" spans="1:13" ht="19.5" customHeight="1" x14ac:dyDescent="0.3">
      <c r="A73" s="97" t="s">
        <v>89</v>
      </c>
      <c r="B73" s="98"/>
      <c r="C73" s="98"/>
      <c r="D73" s="103"/>
      <c r="E73" s="13">
        <v>2040</v>
      </c>
      <c r="F73" s="68"/>
      <c r="G73" s="68"/>
      <c r="H73" s="68"/>
      <c r="I73" s="68"/>
      <c r="J73" s="68"/>
      <c r="K73" s="68"/>
      <c r="L73" s="68"/>
      <c r="M73" s="68"/>
    </row>
    <row r="74" spans="1:13" ht="18.75" customHeight="1" x14ac:dyDescent="0.2">
      <c r="A74" s="151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4"/>
    </row>
    <row r="75" spans="1:13" ht="19.5" customHeight="1" x14ac:dyDescent="0.2">
      <c r="A75" s="99" t="s">
        <v>90</v>
      </c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46"/>
    </row>
    <row r="76" spans="1:13" ht="19.5" customHeight="1" x14ac:dyDescent="0.3">
      <c r="A76" s="97" t="s">
        <v>91</v>
      </c>
      <c r="B76" s="98"/>
      <c r="C76" s="98"/>
      <c r="D76" s="103"/>
      <c r="E76" s="13">
        <v>3010</v>
      </c>
      <c r="F76" s="20"/>
      <c r="G76" s="20"/>
      <c r="H76" s="20"/>
      <c r="I76" s="20"/>
      <c r="J76" s="20"/>
      <c r="K76" s="20"/>
      <c r="L76" s="20"/>
      <c r="M76" s="20"/>
    </row>
    <row r="77" spans="1:13" ht="24.6" customHeight="1" x14ac:dyDescent="0.3">
      <c r="A77" s="104" t="s">
        <v>92</v>
      </c>
      <c r="B77" s="105"/>
      <c r="C77" s="105"/>
      <c r="D77" s="106"/>
      <c r="E77" s="13">
        <v>3011</v>
      </c>
      <c r="F77" s="20"/>
      <c r="G77" s="20"/>
      <c r="H77" s="20"/>
      <c r="I77" s="20"/>
      <c r="J77" s="20"/>
      <c r="K77" s="20"/>
      <c r="L77" s="20"/>
      <c r="M77" s="20"/>
    </row>
    <row r="78" spans="1:13" ht="19.5" customHeight="1" x14ac:dyDescent="0.3">
      <c r="A78" s="99" t="s">
        <v>93</v>
      </c>
      <c r="B78" s="100"/>
      <c r="C78" s="100"/>
      <c r="D78" s="146"/>
      <c r="E78" s="13">
        <v>3020</v>
      </c>
      <c r="F78" s="49">
        <f>F80</f>
        <v>76000</v>
      </c>
      <c r="G78" s="49">
        <f t="shared" ref="G78:M78" si="14">G80</f>
        <v>126000</v>
      </c>
      <c r="H78" s="49">
        <f t="shared" si="14"/>
        <v>126000</v>
      </c>
      <c r="I78" s="49">
        <f t="shared" si="14"/>
        <v>136000</v>
      </c>
      <c r="J78" s="49">
        <f t="shared" si="14"/>
        <v>34000</v>
      </c>
      <c r="K78" s="49">
        <f t="shared" si="14"/>
        <v>34000</v>
      </c>
      <c r="L78" s="49">
        <f t="shared" si="14"/>
        <v>34000</v>
      </c>
      <c r="M78" s="49">
        <f t="shared" si="14"/>
        <v>34000</v>
      </c>
    </row>
    <row r="79" spans="1:13" ht="19.5" customHeight="1" x14ac:dyDescent="0.3">
      <c r="A79" s="104" t="s">
        <v>94</v>
      </c>
      <c r="B79" s="105"/>
      <c r="C79" s="105"/>
      <c r="D79" s="106"/>
      <c r="E79" s="13">
        <v>3021</v>
      </c>
      <c r="F79" s="49"/>
      <c r="G79" s="49"/>
      <c r="H79" s="49"/>
      <c r="I79" s="49"/>
      <c r="J79" s="49"/>
      <c r="K79" s="49"/>
      <c r="L79" s="49"/>
      <c r="M79" s="49"/>
    </row>
    <row r="80" spans="1:13" ht="19.5" customHeight="1" x14ac:dyDescent="0.3">
      <c r="A80" s="104" t="s">
        <v>95</v>
      </c>
      <c r="B80" s="105"/>
      <c r="C80" s="105"/>
      <c r="D80" s="106"/>
      <c r="E80" s="13">
        <v>3022</v>
      </c>
      <c r="F80" s="49">
        <v>76000</v>
      </c>
      <c r="G80" s="49">
        <v>126000</v>
      </c>
      <c r="H80" s="69">
        <v>126000</v>
      </c>
      <c r="I80" s="49">
        <v>136000</v>
      </c>
      <c r="J80" s="49">
        <v>34000</v>
      </c>
      <c r="K80" s="49">
        <v>34000</v>
      </c>
      <c r="L80" s="49">
        <v>34000</v>
      </c>
      <c r="M80" s="49">
        <v>34000</v>
      </c>
    </row>
    <row r="81" spans="1:13" ht="19.5" customHeight="1" x14ac:dyDescent="0.3">
      <c r="A81" s="104" t="s">
        <v>96</v>
      </c>
      <c r="B81" s="105"/>
      <c r="C81" s="105"/>
      <c r="D81" s="106"/>
      <c r="E81" s="13">
        <v>3023</v>
      </c>
      <c r="F81" s="49"/>
      <c r="G81" s="49"/>
      <c r="H81" s="49"/>
      <c r="I81" s="49"/>
      <c r="J81" s="49"/>
      <c r="K81" s="49"/>
      <c r="L81" s="49"/>
      <c r="M81" s="49"/>
    </row>
    <row r="82" spans="1:13" ht="19.5" customHeight="1" x14ac:dyDescent="0.3">
      <c r="A82" s="104" t="s">
        <v>97</v>
      </c>
      <c r="B82" s="105"/>
      <c r="C82" s="105"/>
      <c r="D82" s="106"/>
      <c r="E82" s="13">
        <v>3024</v>
      </c>
      <c r="F82" s="20"/>
      <c r="G82" s="20"/>
      <c r="H82" s="20"/>
      <c r="I82" s="20"/>
      <c r="J82" s="20"/>
      <c r="K82" s="20"/>
      <c r="L82" s="20"/>
      <c r="M82" s="20"/>
    </row>
    <row r="83" spans="1:13" ht="39" customHeight="1" x14ac:dyDescent="0.2">
      <c r="A83" s="155" t="s">
        <v>98</v>
      </c>
      <c r="B83" s="156"/>
      <c r="C83" s="156"/>
      <c r="D83" s="157"/>
      <c r="E83" s="13">
        <v>3025</v>
      </c>
      <c r="F83" s="5"/>
      <c r="G83" s="5"/>
      <c r="H83" s="5"/>
      <c r="I83" s="5"/>
      <c r="J83" s="5"/>
      <c r="K83" s="5"/>
      <c r="L83" s="5"/>
      <c r="M83" s="5"/>
    </row>
    <row r="84" spans="1:13" ht="19.5" customHeight="1" x14ac:dyDescent="0.3">
      <c r="A84" s="104" t="s">
        <v>99</v>
      </c>
      <c r="B84" s="105"/>
      <c r="C84" s="105"/>
      <c r="D84" s="106"/>
      <c r="E84" s="13">
        <v>3026</v>
      </c>
      <c r="F84" s="20"/>
      <c r="G84" s="20"/>
      <c r="H84" s="20"/>
      <c r="I84" s="20"/>
      <c r="J84" s="20"/>
      <c r="K84" s="20"/>
      <c r="L84" s="20"/>
      <c r="M84" s="20"/>
    </row>
    <row r="85" spans="1:13" ht="19.5" customHeight="1" x14ac:dyDescent="0.3">
      <c r="A85" s="97" t="s">
        <v>100</v>
      </c>
      <c r="B85" s="98"/>
      <c r="C85" s="98"/>
      <c r="D85" s="103"/>
      <c r="E85" s="13">
        <v>3030</v>
      </c>
      <c r="F85" s="20"/>
      <c r="G85" s="20"/>
      <c r="H85" s="20"/>
      <c r="I85" s="20"/>
      <c r="J85" s="20"/>
      <c r="K85" s="20"/>
      <c r="L85" s="20"/>
      <c r="M85" s="20"/>
    </row>
    <row r="86" spans="1:13" ht="19.5" customHeight="1" x14ac:dyDescent="0.2">
      <c r="A86" s="158">
        <v>1</v>
      </c>
      <c r="B86" s="159"/>
      <c r="C86" s="159"/>
      <c r="D86" s="160"/>
      <c r="E86" s="13">
        <v>2</v>
      </c>
      <c r="F86" s="13">
        <v>3</v>
      </c>
      <c r="G86" s="13">
        <v>4</v>
      </c>
      <c r="H86" s="13">
        <v>5</v>
      </c>
      <c r="I86" s="13">
        <v>6</v>
      </c>
      <c r="J86" s="13">
        <v>7</v>
      </c>
      <c r="K86" s="13">
        <v>8</v>
      </c>
      <c r="L86" s="13">
        <v>9</v>
      </c>
      <c r="M86" s="13">
        <v>10</v>
      </c>
    </row>
    <row r="87" spans="1:13" ht="19.5" customHeight="1" x14ac:dyDescent="0.2">
      <c r="A87" s="161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3"/>
    </row>
    <row r="88" spans="1:13" ht="19.5" customHeight="1" x14ac:dyDescent="0.2">
      <c r="A88" s="99" t="s">
        <v>31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46"/>
    </row>
    <row r="89" spans="1:13" ht="19.5" customHeight="1" x14ac:dyDescent="0.2">
      <c r="A89" s="97" t="s">
        <v>32</v>
      </c>
      <c r="B89" s="98"/>
      <c r="C89" s="98"/>
      <c r="D89" s="103"/>
      <c r="E89" s="19">
        <v>4010</v>
      </c>
      <c r="F89" s="3"/>
      <c r="G89" s="3"/>
      <c r="H89" s="3"/>
      <c r="I89" s="3"/>
      <c r="J89" s="3"/>
      <c r="K89" s="3"/>
      <c r="L89" s="3"/>
      <c r="M89" s="3"/>
    </row>
    <row r="90" spans="1:13" ht="19.5" customHeight="1" x14ac:dyDescent="0.2">
      <c r="A90" s="104" t="s">
        <v>33</v>
      </c>
      <c r="B90" s="105"/>
      <c r="C90" s="105"/>
      <c r="D90" s="106"/>
      <c r="E90" s="19">
        <v>4011</v>
      </c>
      <c r="F90" s="3"/>
      <c r="G90" s="3"/>
      <c r="H90" s="3"/>
      <c r="I90" s="3"/>
      <c r="J90" s="3"/>
      <c r="K90" s="3"/>
      <c r="L90" s="3"/>
      <c r="M90" s="3"/>
    </row>
    <row r="91" spans="1:13" ht="19.5" customHeight="1" x14ac:dyDescent="0.2">
      <c r="A91" s="104" t="s">
        <v>34</v>
      </c>
      <c r="B91" s="105"/>
      <c r="C91" s="105"/>
      <c r="D91" s="106"/>
      <c r="E91" s="19">
        <v>4012</v>
      </c>
      <c r="F91" s="3"/>
      <c r="G91" s="3"/>
      <c r="H91" s="3"/>
      <c r="I91" s="3"/>
      <c r="J91" s="3"/>
      <c r="K91" s="3"/>
      <c r="L91" s="3"/>
      <c r="M91" s="3"/>
    </row>
    <row r="92" spans="1:13" ht="19.5" customHeight="1" x14ac:dyDescent="0.2">
      <c r="A92" s="104" t="s">
        <v>35</v>
      </c>
      <c r="B92" s="105"/>
      <c r="C92" s="105"/>
      <c r="D92" s="106"/>
      <c r="E92" s="19">
        <v>4013</v>
      </c>
      <c r="F92" s="3"/>
      <c r="G92" s="3"/>
      <c r="H92" s="3"/>
      <c r="I92" s="3"/>
      <c r="J92" s="3"/>
      <c r="K92" s="3"/>
      <c r="L92" s="3"/>
      <c r="M92" s="3"/>
    </row>
    <row r="93" spans="1:13" ht="19.5" customHeight="1" x14ac:dyDescent="0.2">
      <c r="A93" s="97" t="s">
        <v>36</v>
      </c>
      <c r="B93" s="98"/>
      <c r="C93" s="98"/>
      <c r="D93" s="103"/>
      <c r="E93" s="19">
        <v>4020</v>
      </c>
      <c r="F93" s="3"/>
      <c r="G93" s="3"/>
      <c r="H93" s="3"/>
      <c r="I93" s="3"/>
      <c r="J93" s="3"/>
      <c r="K93" s="3"/>
      <c r="L93" s="3"/>
      <c r="M93" s="3"/>
    </row>
    <row r="94" spans="1:13" ht="19.5" customHeight="1" x14ac:dyDescent="0.2">
      <c r="A94" s="97" t="s">
        <v>37</v>
      </c>
      <c r="B94" s="98"/>
      <c r="C94" s="98"/>
      <c r="D94" s="103"/>
      <c r="E94" s="19">
        <v>4030</v>
      </c>
      <c r="F94" s="3"/>
      <c r="G94" s="3"/>
      <c r="H94" s="3"/>
      <c r="I94" s="3"/>
      <c r="J94" s="3"/>
      <c r="K94" s="3"/>
      <c r="L94" s="3"/>
      <c r="M94" s="3"/>
    </row>
    <row r="95" spans="1:13" ht="19.5" customHeight="1" x14ac:dyDescent="0.2">
      <c r="A95" s="104" t="s">
        <v>33</v>
      </c>
      <c r="B95" s="105"/>
      <c r="C95" s="105"/>
      <c r="D95" s="106"/>
      <c r="E95" s="19">
        <v>4031</v>
      </c>
      <c r="F95" s="3"/>
      <c r="G95" s="3"/>
      <c r="H95" s="3"/>
      <c r="I95" s="3"/>
      <c r="J95" s="3"/>
      <c r="K95" s="3"/>
      <c r="L95" s="3"/>
      <c r="M95" s="3"/>
    </row>
    <row r="96" spans="1:13" ht="19.5" customHeight="1" x14ac:dyDescent="0.2">
      <c r="A96" s="104" t="s">
        <v>34</v>
      </c>
      <c r="B96" s="105"/>
      <c r="C96" s="105"/>
      <c r="D96" s="106"/>
      <c r="E96" s="19">
        <v>4032</v>
      </c>
      <c r="F96" s="3"/>
      <c r="G96" s="3"/>
      <c r="H96" s="3"/>
      <c r="I96" s="3"/>
      <c r="J96" s="3"/>
      <c r="K96" s="3"/>
      <c r="L96" s="3"/>
      <c r="M96" s="3"/>
    </row>
    <row r="97" spans="1:13" ht="19.5" customHeight="1" x14ac:dyDescent="0.2">
      <c r="A97" s="104" t="s">
        <v>35</v>
      </c>
      <c r="B97" s="105"/>
      <c r="C97" s="105"/>
      <c r="D97" s="106"/>
      <c r="E97" s="19">
        <v>4033</v>
      </c>
      <c r="F97" s="3"/>
      <c r="G97" s="3"/>
      <c r="H97" s="3"/>
      <c r="I97" s="3"/>
      <c r="J97" s="3"/>
      <c r="K97" s="3"/>
      <c r="L97" s="3"/>
      <c r="M97" s="3"/>
    </row>
    <row r="98" spans="1:13" ht="19.5" customHeight="1" x14ac:dyDescent="0.2">
      <c r="A98" s="97" t="s">
        <v>38</v>
      </c>
      <c r="B98" s="98"/>
      <c r="C98" s="98"/>
      <c r="D98" s="103"/>
      <c r="E98" s="19">
        <v>4040</v>
      </c>
      <c r="F98" s="3"/>
      <c r="G98" s="3"/>
      <c r="H98" s="3"/>
      <c r="I98" s="3"/>
      <c r="J98" s="3"/>
      <c r="K98" s="3"/>
      <c r="L98" s="3"/>
      <c r="M98" s="3"/>
    </row>
    <row r="99" spans="1:13" ht="18.75" customHeight="1" x14ac:dyDescent="0.2">
      <c r="A99" s="161"/>
      <c r="B99" s="162"/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3"/>
    </row>
    <row r="100" spans="1:13" ht="19.5" customHeight="1" x14ac:dyDescent="0.2">
      <c r="A100" s="99" t="s">
        <v>68</v>
      </c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46"/>
    </row>
    <row r="101" spans="1:13" ht="20.85" customHeight="1" x14ac:dyDescent="0.2">
      <c r="A101" s="97" t="s">
        <v>69</v>
      </c>
      <c r="B101" s="98"/>
      <c r="C101" s="98"/>
      <c r="D101" s="103"/>
      <c r="E101" s="13">
        <v>5010</v>
      </c>
      <c r="F101" s="17"/>
      <c r="G101" s="17"/>
      <c r="H101" s="17"/>
      <c r="I101" s="17"/>
      <c r="J101" s="17"/>
      <c r="K101" s="17"/>
      <c r="L101" s="17"/>
      <c r="M101" s="17"/>
    </row>
    <row r="102" spans="1:13" ht="19.5" customHeight="1" x14ac:dyDescent="0.2">
      <c r="A102" s="97" t="s">
        <v>70</v>
      </c>
      <c r="B102" s="98"/>
      <c r="C102" s="98"/>
      <c r="D102" s="103"/>
      <c r="E102" s="13">
        <v>5020</v>
      </c>
      <c r="F102" s="17"/>
      <c r="G102" s="17"/>
      <c r="H102" s="17"/>
      <c r="I102" s="17"/>
      <c r="J102" s="17"/>
      <c r="K102" s="17"/>
      <c r="L102" s="17"/>
      <c r="M102" s="17"/>
    </row>
    <row r="103" spans="1:13" ht="39" customHeight="1" x14ac:dyDescent="0.2">
      <c r="A103" s="164" t="s">
        <v>71</v>
      </c>
      <c r="B103" s="165"/>
      <c r="C103" s="165"/>
      <c r="D103" s="166"/>
      <c r="E103" s="13">
        <v>5030</v>
      </c>
      <c r="F103" s="18"/>
      <c r="G103" s="18"/>
      <c r="H103" s="18"/>
      <c r="I103" s="18"/>
      <c r="J103" s="18"/>
      <c r="K103" s="18"/>
      <c r="L103" s="18"/>
      <c r="M103" s="18"/>
    </row>
    <row r="104" spans="1:13" ht="19.5" customHeight="1" x14ac:dyDescent="0.2">
      <c r="A104" s="97" t="s">
        <v>72</v>
      </c>
      <c r="B104" s="98"/>
      <c r="C104" s="98"/>
      <c r="D104" s="103"/>
      <c r="E104" s="13">
        <v>5040</v>
      </c>
      <c r="F104" s="17"/>
      <c r="G104" s="17"/>
      <c r="H104" s="17"/>
      <c r="I104" s="17"/>
      <c r="J104" s="17"/>
      <c r="K104" s="17"/>
      <c r="L104" s="17"/>
      <c r="M104" s="17"/>
    </row>
    <row r="105" spans="1:13" ht="18.75" customHeight="1" x14ac:dyDescent="0.2">
      <c r="A105" s="151"/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4"/>
    </row>
    <row r="106" spans="1:13" ht="19.5" customHeight="1" x14ac:dyDescent="0.2">
      <c r="A106" s="99" t="s">
        <v>73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46"/>
    </row>
    <row r="107" spans="1:13" ht="19.5" customHeight="1" x14ac:dyDescent="0.3">
      <c r="A107" s="97" t="s">
        <v>74</v>
      </c>
      <c r="B107" s="98"/>
      <c r="C107" s="98"/>
      <c r="D107" s="103"/>
      <c r="E107" s="13">
        <v>6010</v>
      </c>
      <c r="F107" s="20"/>
      <c r="G107" s="20"/>
      <c r="H107" s="20"/>
      <c r="I107" s="20"/>
      <c r="J107" s="20"/>
      <c r="K107" s="20"/>
      <c r="L107" s="20"/>
      <c r="M107" s="20"/>
    </row>
    <row r="108" spans="1:13" ht="19.5" customHeight="1" x14ac:dyDescent="0.3">
      <c r="A108" s="97" t="s">
        <v>75</v>
      </c>
      <c r="B108" s="98"/>
      <c r="C108" s="98"/>
      <c r="D108" s="103"/>
      <c r="E108" s="13">
        <v>6020</v>
      </c>
      <c r="F108" s="20"/>
      <c r="G108" s="20"/>
      <c r="H108" s="20"/>
      <c r="I108" s="20"/>
      <c r="J108" s="20"/>
      <c r="K108" s="20"/>
      <c r="L108" s="20"/>
      <c r="M108" s="20"/>
    </row>
    <row r="109" spans="1:13" ht="19.5" customHeight="1" x14ac:dyDescent="0.3">
      <c r="A109" s="97" t="s">
        <v>76</v>
      </c>
      <c r="B109" s="98"/>
      <c r="C109" s="98"/>
      <c r="D109" s="103"/>
      <c r="E109" s="13">
        <v>6030</v>
      </c>
      <c r="F109" s="20"/>
      <c r="G109" s="20"/>
      <c r="H109" s="20"/>
      <c r="I109" s="20"/>
      <c r="J109" s="20"/>
      <c r="K109" s="20"/>
      <c r="L109" s="20"/>
      <c r="M109" s="20"/>
    </row>
    <row r="110" spans="1:13" ht="19.5" customHeight="1" x14ac:dyDescent="0.3">
      <c r="A110" s="97" t="s">
        <v>77</v>
      </c>
      <c r="B110" s="98"/>
      <c r="C110" s="98"/>
      <c r="D110" s="103"/>
      <c r="E110" s="13">
        <v>6040</v>
      </c>
      <c r="F110" s="20"/>
      <c r="G110" s="20"/>
      <c r="H110" s="20"/>
      <c r="I110" s="20"/>
      <c r="J110" s="20"/>
      <c r="K110" s="20"/>
      <c r="L110" s="20"/>
      <c r="M110" s="20"/>
    </row>
    <row r="111" spans="1:13" ht="19.5" customHeight="1" x14ac:dyDescent="0.3">
      <c r="A111" s="97" t="s">
        <v>78</v>
      </c>
      <c r="B111" s="98"/>
      <c r="C111" s="98"/>
      <c r="D111" s="103"/>
      <c r="E111" s="13">
        <v>6050</v>
      </c>
      <c r="F111" s="20"/>
      <c r="G111" s="20"/>
      <c r="H111" s="20"/>
      <c r="I111" s="20"/>
      <c r="J111" s="20"/>
      <c r="K111" s="20"/>
      <c r="L111" s="20"/>
      <c r="M111" s="20"/>
    </row>
    <row r="112" spans="1:13" ht="18.75" customHeight="1" x14ac:dyDescent="0.2">
      <c r="A112" s="161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3"/>
    </row>
    <row r="113" spans="1:14" ht="19.5" customHeight="1" x14ac:dyDescent="0.2">
      <c r="A113" s="79" t="s">
        <v>67</v>
      </c>
      <c r="B113" s="80"/>
      <c r="C113" s="80"/>
      <c r="D113" s="80"/>
      <c r="E113" s="81"/>
      <c r="F113" s="3"/>
      <c r="G113" s="3"/>
      <c r="H113" s="3"/>
      <c r="I113" s="3"/>
      <c r="J113" s="3"/>
      <c r="K113" s="3"/>
      <c r="L113" s="3"/>
      <c r="M113" s="3"/>
    </row>
    <row r="114" spans="1:14" ht="39" customHeight="1" x14ac:dyDescent="0.2">
      <c r="A114" s="82" t="s">
        <v>162</v>
      </c>
      <c r="B114" s="83"/>
      <c r="C114" s="83"/>
      <c r="D114" s="84"/>
      <c r="E114" s="13">
        <v>7010</v>
      </c>
      <c r="F114" s="70">
        <v>118</v>
      </c>
      <c r="G114" s="70">
        <v>122</v>
      </c>
      <c r="H114" s="70">
        <v>122</v>
      </c>
      <c r="I114" s="70">
        <v>122</v>
      </c>
      <c r="J114" s="70">
        <v>122</v>
      </c>
      <c r="K114" s="70">
        <v>122</v>
      </c>
      <c r="L114" s="70">
        <v>122</v>
      </c>
      <c r="M114" s="70">
        <v>122</v>
      </c>
    </row>
    <row r="115" spans="1:14" ht="21.75" customHeight="1" x14ac:dyDescent="0.3">
      <c r="A115" s="85" t="s">
        <v>60</v>
      </c>
      <c r="B115" s="86"/>
      <c r="C115" s="86"/>
      <c r="D115" s="87"/>
      <c r="E115" s="13">
        <v>7011</v>
      </c>
      <c r="F115" s="71">
        <v>2</v>
      </c>
      <c r="G115" s="70">
        <v>2</v>
      </c>
      <c r="H115" s="70">
        <v>2</v>
      </c>
      <c r="I115" s="70">
        <v>2</v>
      </c>
      <c r="J115" s="70">
        <v>2</v>
      </c>
      <c r="K115" s="70">
        <v>2</v>
      </c>
      <c r="L115" s="70">
        <v>2</v>
      </c>
      <c r="M115" s="70">
        <v>2</v>
      </c>
    </row>
    <row r="116" spans="1:14" ht="19.5" customHeight="1" x14ac:dyDescent="0.3">
      <c r="A116" s="85" t="s">
        <v>61</v>
      </c>
      <c r="B116" s="86"/>
      <c r="C116" s="86"/>
      <c r="D116" s="87"/>
      <c r="E116" s="13">
        <v>7012</v>
      </c>
      <c r="F116" s="71">
        <v>19</v>
      </c>
      <c r="G116" s="70">
        <v>19</v>
      </c>
      <c r="H116" s="70">
        <v>19</v>
      </c>
      <c r="I116" s="70">
        <v>19</v>
      </c>
      <c r="J116" s="70">
        <v>19</v>
      </c>
      <c r="K116" s="70">
        <v>19</v>
      </c>
      <c r="L116" s="70">
        <v>19</v>
      </c>
      <c r="M116" s="70">
        <v>19</v>
      </c>
    </row>
    <row r="117" spans="1:14" ht="19.5" customHeight="1" x14ac:dyDescent="0.3">
      <c r="A117" s="85" t="s">
        <v>62</v>
      </c>
      <c r="B117" s="86"/>
      <c r="C117" s="86"/>
      <c r="D117" s="87"/>
      <c r="E117" s="13">
        <v>7013</v>
      </c>
      <c r="F117" s="71">
        <v>10</v>
      </c>
      <c r="G117" s="70">
        <v>10</v>
      </c>
      <c r="H117" s="70">
        <v>10</v>
      </c>
      <c r="I117" s="70">
        <v>10</v>
      </c>
      <c r="J117" s="70">
        <v>10</v>
      </c>
      <c r="K117" s="70">
        <v>10</v>
      </c>
      <c r="L117" s="70">
        <v>10</v>
      </c>
      <c r="M117" s="70">
        <v>10</v>
      </c>
    </row>
    <row r="118" spans="1:14" ht="19.5" customHeight="1" x14ac:dyDescent="0.3">
      <c r="A118" s="85" t="s">
        <v>63</v>
      </c>
      <c r="B118" s="86"/>
      <c r="C118" s="86"/>
      <c r="D118" s="87"/>
      <c r="E118" s="13">
        <v>7014</v>
      </c>
      <c r="F118" s="71">
        <v>56</v>
      </c>
      <c r="G118" s="70">
        <v>58.75</v>
      </c>
      <c r="H118" s="70">
        <v>58.75</v>
      </c>
      <c r="I118" s="70">
        <v>58.75</v>
      </c>
      <c r="J118" s="70">
        <v>58.75</v>
      </c>
      <c r="K118" s="70">
        <v>58.75</v>
      </c>
      <c r="L118" s="70">
        <v>58.75</v>
      </c>
      <c r="M118" s="70">
        <v>58.75</v>
      </c>
    </row>
    <row r="119" spans="1:14" ht="19.5" customHeight="1" x14ac:dyDescent="0.3">
      <c r="A119" s="171" t="s">
        <v>64</v>
      </c>
      <c r="B119" s="172"/>
      <c r="C119" s="172"/>
      <c r="D119" s="173"/>
      <c r="E119" s="13">
        <v>7015</v>
      </c>
      <c r="F119" s="71">
        <v>17.25</v>
      </c>
      <c r="G119" s="70">
        <v>18.5</v>
      </c>
      <c r="H119" s="70">
        <v>18.5</v>
      </c>
      <c r="I119" s="70">
        <v>18.5</v>
      </c>
      <c r="J119" s="70">
        <v>18.5</v>
      </c>
      <c r="K119" s="70">
        <v>18.5</v>
      </c>
      <c r="L119" s="70">
        <v>18.5</v>
      </c>
      <c r="M119" s="70">
        <v>18.5</v>
      </c>
    </row>
    <row r="120" spans="1:14" ht="19.5" customHeight="1" x14ac:dyDescent="0.3">
      <c r="A120" s="174" t="s">
        <v>65</v>
      </c>
      <c r="B120" s="175"/>
      <c r="C120" s="175"/>
      <c r="D120" s="176"/>
      <c r="E120" s="88">
        <v>7016</v>
      </c>
      <c r="F120" s="71">
        <v>13.75</v>
      </c>
      <c r="G120" s="70">
        <v>13.75</v>
      </c>
      <c r="H120" s="70">
        <v>13.75</v>
      </c>
      <c r="I120" s="70">
        <v>13.75</v>
      </c>
      <c r="J120" s="70">
        <v>13.75</v>
      </c>
      <c r="K120" s="70">
        <v>13.75</v>
      </c>
      <c r="L120" s="70">
        <v>13.75</v>
      </c>
      <c r="M120" s="72">
        <v>13.75</v>
      </c>
      <c r="N120" s="46"/>
    </row>
    <row r="121" spans="1:14" ht="19.5" customHeight="1" x14ac:dyDescent="0.3">
      <c r="A121" s="90" t="s">
        <v>59</v>
      </c>
      <c r="B121" s="91"/>
      <c r="C121" s="91"/>
      <c r="D121" s="92"/>
      <c r="E121" s="14">
        <v>7020</v>
      </c>
      <c r="F121" s="73">
        <v>9438090</v>
      </c>
      <c r="G121" s="73">
        <v>11531900</v>
      </c>
      <c r="H121" s="73">
        <v>11531900</v>
      </c>
      <c r="I121" s="73">
        <v>12069368</v>
      </c>
      <c r="J121" s="73">
        <v>3017342</v>
      </c>
      <c r="K121" s="73">
        <v>3017342</v>
      </c>
      <c r="L121" s="73">
        <v>3017342</v>
      </c>
      <c r="M121" s="73">
        <v>3017342</v>
      </c>
    </row>
    <row r="122" spans="1:14" ht="19.5" customHeight="1" x14ac:dyDescent="0.3">
      <c r="A122" s="90" t="s">
        <v>60</v>
      </c>
      <c r="B122" s="91"/>
      <c r="C122" s="91"/>
      <c r="D122" s="92"/>
      <c r="E122" s="14">
        <v>7021</v>
      </c>
      <c r="F122" s="73">
        <v>348228</v>
      </c>
      <c r="G122" s="73">
        <v>479303</v>
      </c>
      <c r="H122" s="73">
        <v>479303</v>
      </c>
      <c r="I122" s="73">
        <v>580696</v>
      </c>
      <c r="J122" s="59">
        <v>145174</v>
      </c>
      <c r="K122" s="59">
        <v>145174</v>
      </c>
      <c r="L122" s="59">
        <v>145174</v>
      </c>
      <c r="M122" s="59">
        <v>145174</v>
      </c>
    </row>
    <row r="123" spans="1:14" ht="19.5" customHeight="1" x14ac:dyDescent="0.3">
      <c r="A123" s="90" t="s">
        <v>61</v>
      </c>
      <c r="B123" s="91"/>
      <c r="C123" s="91"/>
      <c r="D123" s="92"/>
      <c r="E123" s="14">
        <v>7022</v>
      </c>
      <c r="F123" s="73">
        <v>2172850</v>
      </c>
      <c r="G123" s="73">
        <v>2662713</v>
      </c>
      <c r="H123" s="73">
        <v>2662713</v>
      </c>
      <c r="I123" s="73">
        <v>2743424</v>
      </c>
      <c r="J123" s="59">
        <v>685856</v>
      </c>
      <c r="K123" s="59">
        <v>685856</v>
      </c>
      <c r="L123" s="59">
        <v>685856</v>
      </c>
      <c r="M123" s="59">
        <v>685856</v>
      </c>
    </row>
    <row r="124" spans="1:14" ht="19.5" customHeight="1" x14ac:dyDescent="0.3">
      <c r="A124" s="90" t="s">
        <v>62</v>
      </c>
      <c r="B124" s="91"/>
      <c r="C124" s="91"/>
      <c r="D124" s="92"/>
      <c r="E124" s="14">
        <v>7023</v>
      </c>
      <c r="F124" s="73">
        <v>825297</v>
      </c>
      <c r="G124" s="73">
        <v>907813</v>
      </c>
      <c r="H124" s="73">
        <v>907813</v>
      </c>
      <c r="I124" s="73">
        <v>943528</v>
      </c>
      <c r="J124" s="59">
        <v>235882</v>
      </c>
      <c r="K124" s="59">
        <v>235882</v>
      </c>
      <c r="L124" s="59">
        <v>235882</v>
      </c>
      <c r="M124" s="59">
        <v>235882</v>
      </c>
    </row>
    <row r="125" spans="1:14" ht="19.5" customHeight="1" x14ac:dyDescent="0.3">
      <c r="A125" s="90" t="s">
        <v>63</v>
      </c>
      <c r="B125" s="91"/>
      <c r="C125" s="91"/>
      <c r="D125" s="92"/>
      <c r="E125" s="14">
        <v>7024</v>
      </c>
      <c r="F125" s="73">
        <v>4107945</v>
      </c>
      <c r="G125" s="73">
        <v>5113809</v>
      </c>
      <c r="H125" s="73">
        <v>5113809</v>
      </c>
      <c r="I125" s="73">
        <v>5390260</v>
      </c>
      <c r="J125" s="59">
        <v>1347565</v>
      </c>
      <c r="K125" s="59">
        <v>1347565</v>
      </c>
      <c r="L125" s="59">
        <v>1347565</v>
      </c>
      <c r="M125" s="59">
        <v>1347565</v>
      </c>
    </row>
    <row r="126" spans="1:14" ht="19.5" customHeight="1" x14ac:dyDescent="0.3">
      <c r="A126" s="90" t="s">
        <v>64</v>
      </c>
      <c r="B126" s="91"/>
      <c r="C126" s="91"/>
      <c r="D126" s="92"/>
      <c r="E126" s="14">
        <v>7025</v>
      </c>
      <c r="F126" s="73">
        <v>1069786</v>
      </c>
      <c r="G126" s="73">
        <v>1340487</v>
      </c>
      <c r="H126" s="73">
        <v>1340487</v>
      </c>
      <c r="I126" s="73">
        <v>1371960</v>
      </c>
      <c r="J126" s="59">
        <v>342990</v>
      </c>
      <c r="K126" s="59">
        <v>342990</v>
      </c>
      <c r="L126" s="59">
        <v>342990</v>
      </c>
      <c r="M126" s="59">
        <v>342990</v>
      </c>
    </row>
    <row r="127" spans="1:14" ht="19.5" customHeight="1" x14ac:dyDescent="0.3">
      <c r="A127" s="90" t="s">
        <v>65</v>
      </c>
      <c r="B127" s="91"/>
      <c r="C127" s="91"/>
      <c r="D127" s="92"/>
      <c r="E127" s="14">
        <v>7026</v>
      </c>
      <c r="F127" s="73">
        <v>913984</v>
      </c>
      <c r="G127" s="73">
        <v>1027775</v>
      </c>
      <c r="H127" s="73">
        <v>1027775</v>
      </c>
      <c r="I127" s="73">
        <v>1039500</v>
      </c>
      <c r="J127" s="59">
        <v>259875</v>
      </c>
      <c r="K127" s="59">
        <v>259875</v>
      </c>
      <c r="L127" s="59">
        <v>259875</v>
      </c>
      <c r="M127" s="59">
        <v>259875</v>
      </c>
    </row>
    <row r="128" spans="1:14" ht="19.5" customHeight="1" x14ac:dyDescent="0.3">
      <c r="A128" s="90" t="s">
        <v>66</v>
      </c>
      <c r="B128" s="91"/>
      <c r="C128" s="91"/>
      <c r="D128" s="92"/>
      <c r="E128" s="14">
        <v>7030</v>
      </c>
      <c r="F128" s="71">
        <v>6665.32</v>
      </c>
      <c r="G128" s="71">
        <v>7876.98</v>
      </c>
      <c r="H128" s="71">
        <v>7876.98</v>
      </c>
      <c r="I128" s="71">
        <v>8244.1</v>
      </c>
      <c r="J128" s="74">
        <v>8244.1</v>
      </c>
      <c r="K128" s="74">
        <v>8244.1</v>
      </c>
      <c r="L128" s="74">
        <v>8244.1</v>
      </c>
      <c r="M128" s="74">
        <v>8244.1</v>
      </c>
    </row>
    <row r="129" spans="1:13" ht="20.25" x14ac:dyDescent="0.3">
      <c r="A129" s="90" t="s">
        <v>60</v>
      </c>
      <c r="B129" s="91"/>
      <c r="C129" s="91"/>
      <c r="D129" s="92"/>
      <c r="E129" s="89">
        <v>7031</v>
      </c>
      <c r="F129" s="71">
        <v>14509.5</v>
      </c>
      <c r="G129" s="71">
        <v>19970.96</v>
      </c>
      <c r="H129" s="71">
        <v>19970.96</v>
      </c>
      <c r="I129" s="71">
        <v>22334.46</v>
      </c>
      <c r="J129" s="74">
        <v>22334.46</v>
      </c>
      <c r="K129" s="74">
        <v>22334.46</v>
      </c>
      <c r="L129" s="74">
        <v>22334.46</v>
      </c>
      <c r="M129" s="74">
        <v>22334.46</v>
      </c>
    </row>
    <row r="130" spans="1:13" ht="20.25" x14ac:dyDescent="0.3">
      <c r="A130" s="90" t="s">
        <v>61</v>
      </c>
      <c r="B130" s="91"/>
      <c r="C130" s="91"/>
      <c r="D130" s="92"/>
      <c r="E130" s="89">
        <v>7032</v>
      </c>
      <c r="F130" s="71">
        <v>9530.0400000000009</v>
      </c>
      <c r="G130" s="71">
        <v>11678.57</v>
      </c>
      <c r="H130" s="71">
        <v>11678.57</v>
      </c>
      <c r="I130" s="71">
        <v>12032.56</v>
      </c>
      <c r="J130" s="74">
        <v>12032.56</v>
      </c>
      <c r="K130" s="74">
        <v>12032.56</v>
      </c>
      <c r="L130" s="74">
        <v>12032.56</v>
      </c>
      <c r="M130" s="74">
        <v>12032.56</v>
      </c>
    </row>
    <row r="131" spans="1:13" ht="18.75" customHeight="1" x14ac:dyDescent="0.3">
      <c r="A131" s="90" t="s">
        <v>62</v>
      </c>
      <c r="B131" s="91"/>
      <c r="C131" s="91"/>
      <c r="D131" s="92"/>
      <c r="E131" s="89">
        <v>7033</v>
      </c>
      <c r="F131" s="71">
        <v>6877.48</v>
      </c>
      <c r="G131" s="71">
        <v>7565.11</v>
      </c>
      <c r="H131" s="71">
        <v>7565.11</v>
      </c>
      <c r="I131" s="71">
        <v>7862.73</v>
      </c>
      <c r="J131" s="74">
        <v>7862.73</v>
      </c>
      <c r="K131" s="74">
        <v>7862.73</v>
      </c>
      <c r="L131" s="74">
        <v>7862.73</v>
      </c>
      <c r="M131" s="74">
        <v>7862.73</v>
      </c>
    </row>
    <row r="132" spans="1:13" ht="20.25" x14ac:dyDescent="0.3">
      <c r="A132" s="90" t="s">
        <v>63</v>
      </c>
      <c r="B132" s="91"/>
      <c r="C132" s="91"/>
      <c r="D132" s="92"/>
      <c r="E132" s="89">
        <v>7034</v>
      </c>
      <c r="F132" s="71">
        <v>6113.01</v>
      </c>
      <c r="G132" s="71">
        <v>7253.63</v>
      </c>
      <c r="H132" s="71">
        <v>7253.63</v>
      </c>
      <c r="I132" s="71">
        <v>7645.76</v>
      </c>
      <c r="J132" s="74">
        <v>7645.76</v>
      </c>
      <c r="K132" s="74">
        <v>7645.76</v>
      </c>
      <c r="L132" s="74">
        <v>7645.76</v>
      </c>
      <c r="M132" s="74">
        <v>7645.76</v>
      </c>
    </row>
    <row r="133" spans="1:13" ht="20.25" x14ac:dyDescent="0.3">
      <c r="A133" s="90" t="s">
        <v>64</v>
      </c>
      <c r="B133" s="91"/>
      <c r="C133" s="91"/>
      <c r="D133" s="92"/>
      <c r="E133" s="89">
        <v>7035</v>
      </c>
      <c r="F133" s="71">
        <v>5168.05</v>
      </c>
      <c r="G133" s="71">
        <v>6038.23</v>
      </c>
      <c r="H133" s="71">
        <v>6038.23</v>
      </c>
      <c r="I133" s="71">
        <v>6180</v>
      </c>
      <c r="J133" s="74">
        <v>6180</v>
      </c>
      <c r="K133" s="74">
        <v>6180</v>
      </c>
      <c r="L133" s="74">
        <v>6180</v>
      </c>
      <c r="M133" s="74">
        <v>6180</v>
      </c>
    </row>
    <row r="134" spans="1:13" ht="20.25" x14ac:dyDescent="0.3">
      <c r="A134" s="90" t="s">
        <v>65</v>
      </c>
      <c r="B134" s="91"/>
      <c r="C134" s="91"/>
      <c r="D134" s="92"/>
      <c r="E134" s="89">
        <v>7036</v>
      </c>
      <c r="F134" s="71">
        <v>5539.3</v>
      </c>
      <c r="G134" s="71">
        <v>6228.94</v>
      </c>
      <c r="H134" s="71">
        <v>6228.94</v>
      </c>
      <c r="I134" s="71">
        <v>6300</v>
      </c>
      <c r="J134" s="74">
        <v>6300</v>
      </c>
      <c r="K134" s="74">
        <v>6300</v>
      </c>
      <c r="L134" s="74">
        <v>6300</v>
      </c>
      <c r="M134" s="74">
        <v>6300</v>
      </c>
    </row>
    <row r="135" spans="1:13" ht="18.75" customHeight="1" x14ac:dyDescent="0.3">
      <c r="A135" s="90" t="s">
        <v>163</v>
      </c>
      <c r="B135" s="91"/>
      <c r="C135" s="91"/>
      <c r="D135" s="92"/>
      <c r="E135" s="89">
        <v>7040</v>
      </c>
      <c r="F135" s="10"/>
      <c r="G135" s="10"/>
      <c r="H135" s="47"/>
      <c r="I135" s="47"/>
      <c r="J135" s="48"/>
      <c r="K135" s="47"/>
      <c r="L135" s="47"/>
      <c r="M135" s="47"/>
    </row>
    <row r="136" spans="1:13" ht="18.75" x14ac:dyDescent="0.3">
      <c r="A136" s="90" t="s">
        <v>60</v>
      </c>
      <c r="B136" s="91"/>
      <c r="C136" s="91"/>
      <c r="D136" s="92"/>
      <c r="E136" s="89">
        <v>7041</v>
      </c>
      <c r="F136" s="15"/>
      <c r="G136" s="15"/>
      <c r="H136" s="16"/>
      <c r="I136" s="16"/>
      <c r="J136" s="16"/>
      <c r="K136" s="16"/>
      <c r="L136" s="16"/>
      <c r="M136" s="16"/>
    </row>
    <row r="137" spans="1:13" ht="18.75" x14ac:dyDescent="0.3">
      <c r="A137" s="90" t="s">
        <v>61</v>
      </c>
      <c r="B137" s="91"/>
      <c r="C137" s="91"/>
      <c r="D137" s="92"/>
      <c r="E137" s="89">
        <v>7042</v>
      </c>
      <c r="F137" s="15"/>
      <c r="G137" s="15"/>
      <c r="H137" s="16"/>
      <c r="I137" s="16"/>
      <c r="J137" s="16"/>
      <c r="K137" s="16"/>
      <c r="L137" s="16"/>
      <c r="M137" s="16"/>
    </row>
    <row r="138" spans="1:13" ht="18.75" customHeight="1" x14ac:dyDescent="0.3">
      <c r="A138" s="90" t="s">
        <v>62</v>
      </c>
      <c r="B138" s="91"/>
      <c r="C138" s="91"/>
      <c r="D138" s="92"/>
      <c r="E138" s="89">
        <v>7043</v>
      </c>
      <c r="F138" s="15"/>
      <c r="G138" s="15"/>
      <c r="H138" s="16"/>
      <c r="I138" s="16"/>
      <c r="J138" s="16"/>
      <c r="K138" s="16"/>
      <c r="L138" s="16"/>
      <c r="M138" s="16"/>
    </row>
    <row r="139" spans="1:13" ht="18.75" x14ac:dyDescent="0.3">
      <c r="A139" s="90" t="s">
        <v>63</v>
      </c>
      <c r="B139" s="91"/>
      <c r="C139" s="91"/>
      <c r="D139" s="92"/>
      <c r="E139" s="89">
        <v>7044</v>
      </c>
      <c r="F139" s="15"/>
      <c r="G139" s="15"/>
      <c r="H139" s="16"/>
      <c r="I139" s="16"/>
      <c r="J139" s="16"/>
      <c r="K139" s="16"/>
      <c r="L139" s="16"/>
      <c r="M139" s="16"/>
    </row>
    <row r="140" spans="1:13" ht="18.75" x14ac:dyDescent="0.3">
      <c r="A140" s="90" t="s">
        <v>64</v>
      </c>
      <c r="B140" s="91"/>
      <c r="C140" s="91"/>
      <c r="D140" s="92"/>
      <c r="E140" s="89">
        <v>7045</v>
      </c>
      <c r="F140" s="15"/>
      <c r="G140" s="15"/>
      <c r="H140" s="16"/>
      <c r="I140" s="16"/>
      <c r="J140" s="16"/>
      <c r="K140" s="16"/>
      <c r="L140" s="16"/>
      <c r="M140" s="16"/>
    </row>
    <row r="141" spans="1:13" ht="18.75" x14ac:dyDescent="0.3">
      <c r="A141" s="90" t="s">
        <v>65</v>
      </c>
      <c r="B141" s="91"/>
      <c r="C141" s="91"/>
      <c r="D141" s="92"/>
      <c r="E141" s="89">
        <v>7046</v>
      </c>
      <c r="F141" s="3"/>
      <c r="G141" s="3"/>
      <c r="H141" s="16"/>
      <c r="I141" s="16"/>
      <c r="J141" s="16"/>
      <c r="K141" s="16"/>
      <c r="L141" s="16"/>
      <c r="M141" s="16"/>
    </row>
    <row r="142" spans="1:13" x14ac:dyDescent="0.2">
      <c r="A142" s="12"/>
      <c r="B142" s="167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</row>
    <row r="143" spans="1:13" ht="18.75" x14ac:dyDescent="0.2">
      <c r="A143" s="168"/>
      <c r="B143" s="168"/>
      <c r="C143" s="168"/>
      <c r="D143" s="168"/>
      <c r="E143" s="168"/>
      <c r="F143" s="168"/>
      <c r="G143" s="168"/>
      <c r="H143" s="168"/>
      <c r="I143" s="168"/>
      <c r="J143" s="168"/>
      <c r="K143" s="168"/>
      <c r="L143" s="168"/>
    </row>
    <row r="146" spans="1:9" ht="18.75" x14ac:dyDescent="0.3">
      <c r="A146" s="45" t="s">
        <v>145</v>
      </c>
      <c r="B146" s="29"/>
      <c r="C146" s="29" t="s">
        <v>133</v>
      </c>
      <c r="D146" s="29"/>
      <c r="E146" s="29"/>
      <c r="F146" s="29"/>
      <c r="G146" s="29"/>
      <c r="H146" s="93" t="s">
        <v>146</v>
      </c>
      <c r="I146" s="93"/>
    </row>
    <row r="147" spans="1:9" ht="18.75" x14ac:dyDescent="0.3">
      <c r="A147" s="44" t="s">
        <v>147</v>
      </c>
      <c r="B147" s="29"/>
      <c r="C147" s="29" t="s">
        <v>134</v>
      </c>
      <c r="D147" s="29"/>
      <c r="E147" s="29"/>
      <c r="F147" s="29"/>
      <c r="G147" s="29"/>
      <c r="H147" s="93" t="s">
        <v>135</v>
      </c>
      <c r="I147" s="93"/>
    </row>
  </sheetData>
  <mergeCells count="126">
    <mergeCell ref="J2:M2"/>
    <mergeCell ref="A2:C2"/>
    <mergeCell ref="A3:C3"/>
    <mergeCell ref="J3:M3"/>
    <mergeCell ref="A1:C1"/>
    <mergeCell ref="J1:M1"/>
    <mergeCell ref="A4:C4"/>
    <mergeCell ref="J4:M4"/>
    <mergeCell ref="A104:D104"/>
    <mergeCell ref="A105:M105"/>
    <mergeCell ref="A106:M106"/>
    <mergeCell ref="A107:D107"/>
    <mergeCell ref="A108:D108"/>
    <mergeCell ref="A109:D109"/>
    <mergeCell ref="A110:D110"/>
    <mergeCell ref="A111:D111"/>
    <mergeCell ref="A112:M112"/>
    <mergeCell ref="A101:D101"/>
    <mergeCell ref="A102:D102"/>
    <mergeCell ref="A103:D103"/>
    <mergeCell ref="B142:L142"/>
    <mergeCell ref="A143:L143"/>
    <mergeCell ref="A92:D92"/>
    <mergeCell ref="A93:D93"/>
    <mergeCell ref="A94:D94"/>
    <mergeCell ref="A95:D95"/>
    <mergeCell ref="A96:D96"/>
    <mergeCell ref="A97:D97"/>
    <mergeCell ref="A98:D98"/>
    <mergeCell ref="A99:M99"/>
    <mergeCell ref="A100:M100"/>
    <mergeCell ref="A83:D83"/>
    <mergeCell ref="A84:D84"/>
    <mergeCell ref="A85:D85"/>
    <mergeCell ref="A86:D86"/>
    <mergeCell ref="A87:M87"/>
    <mergeCell ref="A88:M88"/>
    <mergeCell ref="A89:D89"/>
    <mergeCell ref="A90:D90"/>
    <mergeCell ref="A91:D91"/>
    <mergeCell ref="A74:M74"/>
    <mergeCell ref="A75:M75"/>
    <mergeCell ref="A76:D76"/>
    <mergeCell ref="A77:D77"/>
    <mergeCell ref="A78:D78"/>
    <mergeCell ref="A79:D79"/>
    <mergeCell ref="A80:D80"/>
    <mergeCell ref="A81:D81"/>
    <mergeCell ref="A82:D82"/>
    <mergeCell ref="A65:D65"/>
    <mergeCell ref="A66:D66"/>
    <mergeCell ref="A67:D67"/>
    <mergeCell ref="A68:M68"/>
    <mergeCell ref="A69:M69"/>
    <mergeCell ref="A70:D70"/>
    <mergeCell ref="A71:D71"/>
    <mergeCell ref="A72:D72"/>
    <mergeCell ref="A73:D73"/>
    <mergeCell ref="A58:D58"/>
    <mergeCell ref="A59:D59"/>
    <mergeCell ref="A56:D56"/>
    <mergeCell ref="A57:D57"/>
    <mergeCell ref="A60:D60"/>
    <mergeCell ref="A61:D61"/>
    <mergeCell ref="A62:D62"/>
    <mergeCell ref="A63:D63"/>
    <mergeCell ref="A64:D64"/>
    <mergeCell ref="A25:D25"/>
    <mergeCell ref="A26:M26"/>
    <mergeCell ref="A27:M27"/>
    <mergeCell ref="A28:D28"/>
    <mergeCell ref="A30:D30"/>
    <mergeCell ref="A31:D31"/>
    <mergeCell ref="A32:D32"/>
    <mergeCell ref="A34:D34"/>
    <mergeCell ref="A35:D35"/>
    <mergeCell ref="A20:M20"/>
    <mergeCell ref="A21:M21"/>
    <mergeCell ref="A22:N22"/>
    <mergeCell ref="A23:D24"/>
    <mergeCell ref="E23:E24"/>
    <mergeCell ref="F23:F24"/>
    <mergeCell ref="G23:G24"/>
    <mergeCell ref="H23:H24"/>
    <mergeCell ref="I23:I24"/>
    <mergeCell ref="J23:M23"/>
    <mergeCell ref="A8:B8"/>
    <mergeCell ref="A9:J9"/>
    <mergeCell ref="K9:M9"/>
    <mergeCell ref="A10:J10"/>
    <mergeCell ref="K10:L10"/>
    <mergeCell ref="A11:J11"/>
    <mergeCell ref="K11:L11"/>
    <mergeCell ref="A12:J12"/>
    <mergeCell ref="K12:L12"/>
    <mergeCell ref="A13:J13"/>
    <mergeCell ref="K13:L13"/>
    <mergeCell ref="A14:J14"/>
    <mergeCell ref="K14:L14"/>
    <mergeCell ref="A15:J15"/>
    <mergeCell ref="K15:L15"/>
    <mergeCell ref="A16:J16"/>
    <mergeCell ref="K16:M17"/>
    <mergeCell ref="A17:J17"/>
    <mergeCell ref="A18:J18"/>
    <mergeCell ref="K18:L18"/>
    <mergeCell ref="A19:J19"/>
    <mergeCell ref="K19:L19"/>
    <mergeCell ref="H147:I147"/>
    <mergeCell ref="H146:I146"/>
    <mergeCell ref="A36:D36"/>
    <mergeCell ref="A39:D39"/>
    <mergeCell ref="A40:D40"/>
    <mergeCell ref="A43:M43"/>
    <mergeCell ref="A44:D44"/>
    <mergeCell ref="A45:D45"/>
    <mergeCell ref="A46:D46"/>
    <mergeCell ref="A47:D47"/>
    <mergeCell ref="A48:D48"/>
    <mergeCell ref="A49:D49"/>
    <mergeCell ref="A50:D50"/>
    <mergeCell ref="A51:D51"/>
    <mergeCell ref="A52:D52"/>
    <mergeCell ref="A53:D53"/>
    <mergeCell ref="A54:D54"/>
    <mergeCell ref="A55:D55"/>
  </mergeCells>
  <pageMargins left="0.25" right="0.25" top="0.75" bottom="0.75" header="0.3" footer="0.3"/>
  <pageSetup paperSize="9" scale="4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0" zoomScaleNormal="60" workbookViewId="0">
      <selection activeCell="A15" sqref="A15:J15"/>
    </sheetView>
  </sheetViews>
  <sheetFormatPr defaultRowHeight="12.75" x14ac:dyDescent="0.2"/>
  <cols>
    <col min="1" max="1" width="100.83203125" customWidth="1"/>
    <col min="2" max="2" width="19.5" customWidth="1"/>
    <col min="3" max="3" width="22.83203125" customWidth="1"/>
    <col min="4" max="4" width="21.33203125" customWidth="1"/>
    <col min="5" max="5" width="25.5" customWidth="1"/>
    <col min="6" max="6" width="21.83203125" customWidth="1"/>
    <col min="7" max="7" width="22.1640625" customWidth="1"/>
    <col min="8" max="8" width="21.1640625" customWidth="1"/>
    <col min="9" max="9" width="25.83203125" customWidth="1"/>
    <col min="10" max="10" width="24" customWidth="1"/>
    <col min="11" max="11" width="26.6640625" customWidth="1"/>
    <col min="12" max="12" width="2.6640625" customWidth="1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="60" zoomScaleNormal="60" workbookViewId="0">
      <selection activeCell="A45" sqref="A45"/>
    </sheetView>
  </sheetViews>
  <sheetFormatPr defaultRowHeight="12.75" x14ac:dyDescent="0.2"/>
  <cols>
    <col min="1" max="1" width="50.1640625" customWidth="1"/>
    <col min="2" max="2" width="27.1640625" customWidth="1"/>
    <col min="3" max="3" width="44.1640625" customWidth="1"/>
    <col min="4" max="4" width="23.33203125" customWidth="1"/>
    <col min="5" max="5" width="21.5" customWidth="1"/>
    <col min="6" max="6" width="25.83203125" customWidth="1"/>
    <col min="7" max="7" width="11.83203125" customWidth="1"/>
    <col min="8" max="8" width="14.83203125" customWidth="1"/>
    <col min="9" max="9" width="22.5" customWidth="1"/>
    <col min="10" max="10" width="28.6640625" customWidth="1"/>
    <col min="11" max="11" width="26" customWidth="1"/>
    <col min="12" max="12" width="24.1640625" customWidth="1"/>
    <col min="13" max="13" width="27.1640625" customWidth="1"/>
    <col min="14" max="14" width="2.5" customWidth="1"/>
  </cols>
  <sheetData>
    <row r="1" spans="1:13" ht="19.5" customHeight="1" x14ac:dyDescent="0.2">
      <c r="A1" s="104" t="s">
        <v>40</v>
      </c>
      <c r="B1" s="105"/>
      <c r="C1" s="106"/>
      <c r="D1" s="6">
        <v>1031</v>
      </c>
      <c r="E1" s="3"/>
      <c r="F1" s="3"/>
      <c r="G1" s="161"/>
      <c r="H1" s="163"/>
      <c r="I1" s="3"/>
      <c r="J1" s="3"/>
      <c r="K1" s="3"/>
      <c r="L1" s="3"/>
      <c r="M1" s="3"/>
    </row>
    <row r="2" spans="1:13" ht="19.5" customHeight="1" x14ac:dyDescent="0.2">
      <c r="A2" s="97" t="s">
        <v>41</v>
      </c>
      <c r="B2" s="98"/>
      <c r="C2" s="103"/>
      <c r="D2" s="6">
        <v>1040</v>
      </c>
      <c r="E2" s="3"/>
      <c r="F2" s="3"/>
      <c r="G2" s="161"/>
      <c r="H2" s="163"/>
      <c r="I2" s="3"/>
      <c r="J2" s="3"/>
      <c r="K2" s="3"/>
      <c r="L2" s="3"/>
      <c r="M2" s="3"/>
    </row>
    <row r="3" spans="1:13" ht="19.5" customHeight="1" x14ac:dyDescent="0.2">
      <c r="A3" s="104" t="s">
        <v>4</v>
      </c>
      <c r="B3" s="105"/>
      <c r="C3" s="106"/>
      <c r="D3" s="6">
        <v>1041</v>
      </c>
      <c r="E3" s="3"/>
      <c r="F3" s="3"/>
      <c r="G3" s="161"/>
      <c r="H3" s="163"/>
      <c r="I3" s="3"/>
      <c r="J3" s="3"/>
      <c r="K3" s="3"/>
      <c r="L3" s="3"/>
      <c r="M3" s="3"/>
    </row>
    <row r="4" spans="1:13" ht="19.5" customHeight="1" x14ac:dyDescent="0.2">
      <c r="A4" s="104" t="s">
        <v>5</v>
      </c>
      <c r="B4" s="105"/>
      <c r="C4" s="106"/>
      <c r="D4" s="6">
        <v>1042</v>
      </c>
      <c r="E4" s="3"/>
      <c r="F4" s="3"/>
      <c r="G4" s="161"/>
      <c r="H4" s="163"/>
      <c r="I4" s="3"/>
      <c r="J4" s="3"/>
      <c r="K4" s="3"/>
      <c r="L4" s="3"/>
      <c r="M4" s="3"/>
    </row>
    <row r="5" spans="1:13" ht="19.5" customHeight="1" x14ac:dyDescent="0.2">
      <c r="A5" s="104" t="s">
        <v>40</v>
      </c>
      <c r="B5" s="105"/>
      <c r="C5" s="106"/>
      <c r="D5" s="6">
        <v>1043</v>
      </c>
      <c r="E5" s="3"/>
      <c r="F5" s="3"/>
      <c r="G5" s="161"/>
      <c r="H5" s="163"/>
      <c r="I5" s="3"/>
      <c r="J5" s="3"/>
      <c r="K5" s="3"/>
      <c r="L5" s="3"/>
      <c r="M5" s="3"/>
    </row>
    <row r="6" spans="1:13" ht="19.5" customHeight="1" x14ac:dyDescent="0.2">
      <c r="A6" s="99" t="s">
        <v>42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46"/>
    </row>
    <row r="7" spans="1:13" ht="19.5" customHeight="1" x14ac:dyDescent="0.2">
      <c r="A7" s="97" t="s">
        <v>6</v>
      </c>
      <c r="B7" s="98"/>
      <c r="C7" s="103"/>
      <c r="D7" s="6">
        <v>1050</v>
      </c>
      <c r="E7" s="3"/>
      <c r="F7" s="3"/>
      <c r="G7" s="161"/>
      <c r="H7" s="163"/>
      <c r="I7" s="3"/>
      <c r="J7" s="3"/>
      <c r="K7" s="3"/>
      <c r="L7" s="3"/>
      <c r="M7" s="3"/>
    </row>
    <row r="8" spans="1:13" ht="19.5" customHeight="1" x14ac:dyDescent="0.2">
      <c r="A8" s="97" t="s">
        <v>7</v>
      </c>
      <c r="B8" s="98"/>
      <c r="C8" s="103"/>
      <c r="D8" s="6">
        <v>1060</v>
      </c>
      <c r="E8" s="3"/>
      <c r="F8" s="3"/>
      <c r="G8" s="161"/>
      <c r="H8" s="163"/>
      <c r="I8" s="3"/>
      <c r="J8" s="3"/>
      <c r="K8" s="3"/>
      <c r="L8" s="3"/>
      <c r="M8" s="3"/>
    </row>
    <row r="9" spans="1:13" ht="19.5" customHeight="1" x14ac:dyDescent="0.2">
      <c r="A9" s="97" t="s">
        <v>8</v>
      </c>
      <c r="B9" s="98"/>
      <c r="C9" s="103"/>
      <c r="D9" s="6">
        <v>1070</v>
      </c>
      <c r="E9" s="3"/>
      <c r="F9" s="3"/>
      <c r="G9" s="161"/>
      <c r="H9" s="163"/>
      <c r="I9" s="3"/>
      <c r="J9" s="3"/>
      <c r="K9" s="3"/>
      <c r="L9" s="3"/>
      <c r="M9" s="3"/>
    </row>
    <row r="10" spans="1:13" ht="19.5" customHeight="1" x14ac:dyDescent="0.2">
      <c r="A10" s="97" t="s">
        <v>9</v>
      </c>
      <c r="B10" s="98"/>
      <c r="C10" s="103"/>
      <c r="D10" s="6">
        <v>1080</v>
      </c>
      <c r="E10" s="3"/>
      <c r="F10" s="3"/>
      <c r="G10" s="161"/>
      <c r="H10" s="163"/>
      <c r="I10" s="3"/>
      <c r="J10" s="3"/>
      <c r="K10" s="3"/>
      <c r="L10" s="3"/>
      <c r="M10" s="3"/>
    </row>
    <row r="11" spans="1:13" ht="19.5" customHeight="1" x14ac:dyDescent="0.2">
      <c r="A11" s="97" t="s">
        <v>10</v>
      </c>
      <c r="B11" s="98"/>
      <c r="C11" s="103"/>
      <c r="D11" s="6">
        <v>1090</v>
      </c>
      <c r="E11" s="3"/>
      <c r="F11" s="3"/>
      <c r="G11" s="161"/>
      <c r="H11" s="163"/>
      <c r="I11" s="3"/>
      <c r="J11" s="3"/>
      <c r="K11" s="3"/>
      <c r="L11" s="3"/>
      <c r="M11" s="3"/>
    </row>
  </sheetData>
  <mergeCells count="21">
    <mergeCell ref="A7:C7"/>
    <mergeCell ref="G7:H7"/>
    <mergeCell ref="A11:C11"/>
    <mergeCell ref="G11:H11"/>
    <mergeCell ref="A8:C8"/>
    <mergeCell ref="G8:H8"/>
    <mergeCell ref="A9:C9"/>
    <mergeCell ref="G9:H9"/>
    <mergeCell ref="A10:C10"/>
    <mergeCell ref="G10:H10"/>
    <mergeCell ref="A4:C4"/>
    <mergeCell ref="G4:H4"/>
    <mergeCell ref="A5:C5"/>
    <mergeCell ref="G5:H5"/>
    <mergeCell ref="A6:M6"/>
    <mergeCell ref="A1:C1"/>
    <mergeCell ref="G1:H1"/>
    <mergeCell ref="A2:C2"/>
    <mergeCell ref="G2:H2"/>
    <mergeCell ref="A3:C3"/>
    <mergeCell ref="G3:H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="60" zoomScaleNormal="60" workbookViewId="0">
      <selection activeCell="A15" sqref="A15:J15"/>
    </sheetView>
  </sheetViews>
  <sheetFormatPr defaultRowHeight="12.75" x14ac:dyDescent="0.2"/>
  <cols>
    <col min="1" max="1" width="122" customWidth="1"/>
    <col min="2" max="2" width="23.33203125" customWidth="1"/>
    <col min="3" max="3" width="21.5" customWidth="1"/>
    <col min="4" max="4" width="25.83203125" customWidth="1"/>
    <col min="5" max="5" width="26.6640625" customWidth="1"/>
    <col min="6" max="6" width="22.5" customWidth="1"/>
    <col min="7" max="7" width="28.5" customWidth="1"/>
    <col min="8" max="8" width="26.1640625" customWidth="1"/>
    <col min="9" max="9" width="24.1640625" customWidth="1"/>
    <col min="10" max="10" width="26.83203125" customWidth="1"/>
  </cols>
  <sheetData>
    <row r="1" spans="1:10" ht="19.5" customHeight="1" x14ac:dyDescent="0.2">
      <c r="A1" s="2" t="s">
        <v>24</v>
      </c>
      <c r="B1" s="6">
        <v>3010</v>
      </c>
      <c r="C1" s="3"/>
      <c r="D1" s="3"/>
      <c r="E1" s="3"/>
      <c r="F1" s="3"/>
      <c r="G1" s="3"/>
      <c r="H1" s="3"/>
      <c r="I1" s="3"/>
      <c r="J1" s="3"/>
    </row>
    <row r="2" spans="1:10" ht="37.35" customHeight="1" x14ac:dyDescent="0.2">
      <c r="A2" s="9" t="s">
        <v>25</v>
      </c>
      <c r="B2" s="6">
        <v>3011</v>
      </c>
      <c r="C2" s="4"/>
      <c r="D2" s="4"/>
      <c r="E2" s="4"/>
      <c r="F2" s="4"/>
      <c r="G2" s="4"/>
      <c r="H2" s="4"/>
      <c r="I2" s="4"/>
      <c r="J2" s="4"/>
    </row>
    <row r="3" spans="1:10" ht="19.5" customHeight="1" x14ac:dyDescent="0.2">
      <c r="A3" s="8" t="s">
        <v>43</v>
      </c>
      <c r="B3" s="6">
        <v>3020</v>
      </c>
      <c r="C3" s="3"/>
      <c r="D3" s="3"/>
      <c r="E3" s="3"/>
      <c r="F3" s="3"/>
      <c r="G3" s="3"/>
      <c r="H3" s="3"/>
      <c r="I3" s="3"/>
      <c r="J3" s="3"/>
    </row>
    <row r="4" spans="1:10" ht="19.5" customHeight="1" x14ac:dyDescent="0.2">
      <c r="A4" s="9" t="s">
        <v>26</v>
      </c>
      <c r="B4" s="6">
        <v>3021</v>
      </c>
      <c r="C4" s="3"/>
      <c r="D4" s="3"/>
      <c r="E4" s="3"/>
      <c r="F4" s="3"/>
      <c r="G4" s="3"/>
      <c r="H4" s="3"/>
      <c r="I4" s="3"/>
      <c r="J4" s="3"/>
    </row>
    <row r="5" spans="1:10" ht="19.5" customHeight="1" x14ac:dyDescent="0.2">
      <c r="A5" s="9" t="s">
        <v>27</v>
      </c>
      <c r="B5" s="6">
        <v>3022</v>
      </c>
      <c r="C5" s="3"/>
      <c r="D5" s="3"/>
      <c r="E5" s="3"/>
      <c r="F5" s="3"/>
      <c r="G5" s="3"/>
      <c r="H5" s="3"/>
      <c r="I5" s="3"/>
      <c r="J5" s="3"/>
    </row>
    <row r="6" spans="1:10" ht="19.5" customHeight="1" x14ac:dyDescent="0.2">
      <c r="A6" s="9" t="s">
        <v>28</v>
      </c>
      <c r="B6" s="6">
        <v>3023</v>
      </c>
      <c r="C6" s="3"/>
      <c r="D6" s="3"/>
      <c r="E6" s="3"/>
      <c r="F6" s="3"/>
      <c r="G6" s="3"/>
      <c r="H6" s="3"/>
      <c r="I6" s="3"/>
      <c r="J6" s="3"/>
    </row>
    <row r="7" spans="1:10" ht="19.5" customHeight="1" x14ac:dyDescent="0.2">
      <c r="A7" s="9" t="s">
        <v>29</v>
      </c>
      <c r="B7" s="6">
        <v>3024</v>
      </c>
      <c r="C7" s="3"/>
      <c r="D7" s="3"/>
      <c r="E7" s="3"/>
      <c r="F7" s="3"/>
      <c r="G7" s="3"/>
      <c r="H7" s="3"/>
      <c r="I7" s="3"/>
      <c r="J7" s="3"/>
    </row>
    <row r="8" spans="1:10" ht="36.200000000000003" customHeight="1" x14ac:dyDescent="0.2">
      <c r="A8" s="9" t="s">
        <v>44</v>
      </c>
      <c r="B8" s="6">
        <v>3025</v>
      </c>
      <c r="C8" s="4"/>
      <c r="D8" s="4"/>
      <c r="E8" s="4"/>
      <c r="F8" s="4"/>
      <c r="G8" s="4"/>
      <c r="H8" s="4"/>
      <c r="I8" s="4"/>
      <c r="J8" s="4"/>
    </row>
    <row r="9" spans="1:10" ht="19.5" customHeight="1" x14ac:dyDescent="0.2">
      <c r="A9" s="9" t="s">
        <v>30</v>
      </c>
      <c r="B9" s="6">
        <v>3026</v>
      </c>
      <c r="C9" s="3"/>
      <c r="D9" s="3"/>
      <c r="E9" s="3"/>
      <c r="F9" s="3"/>
      <c r="G9" s="3"/>
      <c r="H9" s="3"/>
      <c r="I9" s="3"/>
      <c r="J9" s="3"/>
    </row>
    <row r="10" spans="1:10" ht="19.5" customHeight="1" x14ac:dyDescent="0.2">
      <c r="A10" s="2" t="s">
        <v>45</v>
      </c>
      <c r="B10" s="6">
        <v>3030</v>
      </c>
      <c r="C10" s="3"/>
      <c r="D10" s="3"/>
      <c r="E10" s="3"/>
      <c r="F10" s="3"/>
      <c r="G10" s="3"/>
      <c r="H10" s="3"/>
      <c r="I10" s="3"/>
      <c r="J10" s="3"/>
    </row>
    <row r="11" spans="1:10" ht="19.5" customHeight="1" x14ac:dyDescent="0.2">
      <c r="A11" s="161"/>
      <c r="B11" s="162"/>
      <c r="C11" s="162"/>
      <c r="D11" s="162"/>
      <c r="E11" s="162"/>
      <c r="F11" s="162"/>
      <c r="G11" s="162"/>
      <c r="H11" s="162"/>
      <c r="I11" s="162"/>
      <c r="J11" s="163"/>
    </row>
    <row r="12" spans="1:10" ht="19.5" customHeight="1" x14ac:dyDescent="0.2">
      <c r="A12" s="99" t="s">
        <v>46</v>
      </c>
      <c r="B12" s="100"/>
      <c r="C12" s="100"/>
      <c r="D12" s="100"/>
      <c r="E12" s="100"/>
      <c r="F12" s="100"/>
      <c r="G12" s="100"/>
      <c r="H12" s="100"/>
      <c r="I12" s="100"/>
      <c r="J12" s="146"/>
    </row>
    <row r="13" spans="1:10" ht="19.5" customHeight="1" x14ac:dyDescent="0.2">
      <c r="A13" s="2" t="s">
        <v>32</v>
      </c>
      <c r="B13" s="6">
        <v>4010</v>
      </c>
      <c r="C13" s="3"/>
      <c r="D13" s="3"/>
      <c r="E13" s="3"/>
      <c r="F13" s="3"/>
      <c r="G13" s="3"/>
      <c r="H13" s="3"/>
      <c r="I13" s="3"/>
      <c r="J13" s="3"/>
    </row>
    <row r="14" spans="1:10" ht="19.5" customHeight="1" x14ac:dyDescent="0.2">
      <c r="A14" s="9" t="s">
        <v>33</v>
      </c>
      <c r="B14" s="6">
        <v>4011</v>
      </c>
      <c r="C14" s="3"/>
      <c r="D14" s="3"/>
      <c r="E14" s="3"/>
      <c r="F14" s="3"/>
      <c r="G14" s="3"/>
      <c r="H14" s="3"/>
      <c r="I14" s="3"/>
      <c r="J14" s="3"/>
    </row>
    <row r="15" spans="1:10" ht="19.5" customHeight="1" x14ac:dyDescent="0.2">
      <c r="A15" s="9" t="s">
        <v>34</v>
      </c>
      <c r="B15" s="6">
        <v>4012</v>
      </c>
      <c r="C15" s="3"/>
      <c r="D15" s="3"/>
      <c r="E15" s="3"/>
      <c r="F15" s="3"/>
      <c r="G15" s="3"/>
      <c r="H15" s="3"/>
      <c r="I15" s="3"/>
      <c r="J15" s="3"/>
    </row>
    <row r="16" spans="1:10" ht="19.5" customHeight="1" x14ac:dyDescent="0.2">
      <c r="A16" s="9" t="s">
        <v>35</v>
      </c>
      <c r="B16" s="6">
        <v>4013</v>
      </c>
      <c r="C16" s="3"/>
      <c r="D16" s="3"/>
      <c r="E16" s="3"/>
      <c r="F16" s="3"/>
      <c r="G16" s="3"/>
      <c r="H16" s="3"/>
      <c r="I16" s="3"/>
      <c r="J16" s="3"/>
    </row>
    <row r="17" spans="1:10" ht="19.5" customHeight="1" x14ac:dyDescent="0.2">
      <c r="A17" s="2" t="s">
        <v>36</v>
      </c>
      <c r="B17" s="6">
        <v>4020</v>
      </c>
      <c r="C17" s="3"/>
      <c r="D17" s="3"/>
      <c r="E17" s="3"/>
      <c r="F17" s="3"/>
      <c r="G17" s="3"/>
      <c r="H17" s="3"/>
      <c r="I17" s="3"/>
      <c r="J17" s="3"/>
    </row>
    <row r="18" spans="1:10" ht="19.5" customHeight="1" x14ac:dyDescent="0.2">
      <c r="A18" s="2" t="s">
        <v>37</v>
      </c>
      <c r="B18" s="6">
        <v>4030</v>
      </c>
      <c r="C18" s="3"/>
      <c r="D18" s="3"/>
      <c r="E18" s="3"/>
      <c r="F18" s="3"/>
      <c r="G18" s="3"/>
      <c r="H18" s="3"/>
      <c r="I18" s="3"/>
      <c r="J18" s="3"/>
    </row>
    <row r="19" spans="1:10" ht="19.5" customHeight="1" x14ac:dyDescent="0.2">
      <c r="A19" s="9" t="s">
        <v>33</v>
      </c>
      <c r="B19" s="6">
        <v>4031</v>
      </c>
      <c r="C19" s="3"/>
      <c r="D19" s="3"/>
      <c r="E19" s="3"/>
      <c r="F19" s="3"/>
      <c r="G19" s="3"/>
      <c r="H19" s="3"/>
      <c r="I19" s="3"/>
      <c r="J19" s="3"/>
    </row>
    <row r="20" spans="1:10" ht="19.5" customHeight="1" x14ac:dyDescent="0.2">
      <c r="A20" s="9" t="s">
        <v>34</v>
      </c>
      <c r="B20" s="6">
        <v>4032</v>
      </c>
      <c r="C20" s="3"/>
      <c r="D20" s="3"/>
      <c r="E20" s="3"/>
      <c r="F20" s="3"/>
      <c r="G20" s="3"/>
      <c r="H20" s="3"/>
      <c r="I20" s="3"/>
      <c r="J20" s="3"/>
    </row>
    <row r="21" spans="1:10" ht="19.5" customHeight="1" x14ac:dyDescent="0.2">
      <c r="A21" s="9" t="s">
        <v>35</v>
      </c>
      <c r="B21" s="6">
        <v>4033</v>
      </c>
      <c r="C21" s="3"/>
      <c r="D21" s="3"/>
      <c r="E21" s="3"/>
      <c r="F21" s="3"/>
      <c r="G21" s="3"/>
      <c r="H21" s="3"/>
      <c r="I21" s="3"/>
      <c r="J21" s="3"/>
    </row>
    <row r="22" spans="1:10" ht="19.5" customHeight="1" x14ac:dyDescent="0.2">
      <c r="A22" s="2" t="s">
        <v>38</v>
      </c>
      <c r="B22" s="6">
        <v>4040</v>
      </c>
      <c r="C22" s="3"/>
      <c r="D22" s="3"/>
      <c r="E22" s="3"/>
      <c r="F22" s="3"/>
      <c r="G22" s="3"/>
      <c r="H22" s="3"/>
      <c r="I22" s="3"/>
      <c r="J22" s="3"/>
    </row>
    <row r="23" spans="1:10" ht="18.75" customHeight="1" x14ac:dyDescent="0.2">
      <c r="A23" s="161"/>
      <c r="B23" s="162"/>
      <c r="C23" s="162"/>
      <c r="D23" s="162"/>
      <c r="E23" s="162"/>
      <c r="F23" s="162"/>
      <c r="G23" s="162"/>
      <c r="H23" s="162"/>
      <c r="I23" s="162"/>
      <c r="J23" s="163"/>
    </row>
  </sheetData>
  <mergeCells count="3">
    <mergeCell ref="A23:J23"/>
    <mergeCell ref="A11:J11"/>
    <mergeCell ref="A12:J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60" zoomScaleNormal="60" workbookViewId="0">
      <selection sqref="A1:L17"/>
    </sheetView>
  </sheetViews>
  <sheetFormatPr defaultRowHeight="12.75" x14ac:dyDescent="0.2"/>
  <cols>
    <col min="1" max="1" width="101.83203125" customWidth="1"/>
    <col min="2" max="2" width="20" customWidth="1"/>
    <col min="3" max="3" width="23.33203125" customWidth="1"/>
    <col min="4" max="4" width="21.5" customWidth="1"/>
    <col min="5" max="5" width="25.83203125" customWidth="1"/>
    <col min="6" max="6" width="26.6640625" customWidth="1"/>
    <col min="7" max="7" width="22.5" customWidth="1"/>
    <col min="8" max="8" width="28.5" customWidth="1"/>
    <col min="9" max="9" width="26.1640625" customWidth="1"/>
    <col min="10" max="10" width="24.1640625" customWidth="1"/>
    <col min="11" max="11" width="26.83203125" customWidth="1"/>
    <col min="12" max="12" width="2.6640625" customWidth="1"/>
  </cols>
  <sheetData>
    <row r="1" spans="1:12" ht="19.5" customHeight="1" x14ac:dyDescent="0.2">
      <c r="A1" s="104" t="s">
        <v>52</v>
      </c>
      <c r="B1" s="106"/>
      <c r="C1" s="6">
        <v>7026</v>
      </c>
      <c r="D1" s="3"/>
      <c r="E1" s="3"/>
      <c r="F1" s="3"/>
      <c r="G1" s="3"/>
      <c r="H1" s="3"/>
      <c r="I1" s="3"/>
      <c r="J1" s="3"/>
      <c r="K1" s="3"/>
    </row>
    <row r="2" spans="1:12" ht="19.5" customHeight="1" x14ac:dyDescent="0.2">
      <c r="A2" s="97" t="s">
        <v>53</v>
      </c>
      <c r="B2" s="103"/>
      <c r="C2" s="6">
        <v>7030</v>
      </c>
      <c r="D2" s="3"/>
      <c r="E2" s="3"/>
      <c r="F2" s="3"/>
      <c r="G2" s="3"/>
      <c r="H2" s="3"/>
      <c r="I2" s="3"/>
      <c r="J2" s="3"/>
      <c r="K2" s="3"/>
    </row>
    <row r="3" spans="1:12" ht="19.5" customHeight="1" x14ac:dyDescent="0.2">
      <c r="A3" s="104" t="s">
        <v>47</v>
      </c>
      <c r="B3" s="106"/>
      <c r="C3" s="6">
        <v>7031</v>
      </c>
      <c r="D3" s="3"/>
      <c r="E3" s="3"/>
      <c r="F3" s="3"/>
      <c r="G3" s="3"/>
      <c r="H3" s="3"/>
      <c r="I3" s="3"/>
      <c r="J3" s="3"/>
      <c r="K3" s="3"/>
    </row>
    <row r="4" spans="1:12" ht="19.5" customHeight="1" x14ac:dyDescent="0.2">
      <c r="A4" s="104" t="s">
        <v>48</v>
      </c>
      <c r="B4" s="106"/>
      <c r="C4" s="6">
        <v>7032</v>
      </c>
      <c r="D4" s="3"/>
      <c r="E4" s="3"/>
      <c r="F4" s="3"/>
      <c r="G4" s="3"/>
      <c r="H4" s="3"/>
      <c r="I4" s="3"/>
      <c r="J4" s="3"/>
      <c r="K4" s="3"/>
    </row>
    <row r="5" spans="1:12" ht="19.5" customHeight="1" x14ac:dyDescent="0.2">
      <c r="A5" s="104" t="s">
        <v>49</v>
      </c>
      <c r="B5" s="106"/>
      <c r="C5" s="6">
        <v>7033</v>
      </c>
      <c r="D5" s="3"/>
      <c r="E5" s="3"/>
      <c r="F5" s="3"/>
      <c r="G5" s="3"/>
      <c r="H5" s="3"/>
      <c r="I5" s="3"/>
      <c r="J5" s="3"/>
      <c r="K5" s="3"/>
    </row>
    <row r="6" spans="1:12" ht="19.5" customHeight="1" x14ac:dyDescent="0.2">
      <c r="A6" s="104" t="s">
        <v>50</v>
      </c>
      <c r="B6" s="106"/>
      <c r="C6" s="6">
        <v>7034</v>
      </c>
      <c r="D6" s="3"/>
      <c r="E6" s="3"/>
      <c r="F6" s="3"/>
      <c r="G6" s="3"/>
      <c r="H6" s="3"/>
      <c r="I6" s="3"/>
      <c r="J6" s="3"/>
      <c r="K6" s="3"/>
    </row>
    <row r="7" spans="1:12" ht="19.5" customHeight="1" x14ac:dyDescent="0.2">
      <c r="A7" s="104" t="s">
        <v>51</v>
      </c>
      <c r="B7" s="106"/>
      <c r="C7" s="6">
        <v>7035</v>
      </c>
      <c r="D7" s="3"/>
      <c r="E7" s="3"/>
      <c r="F7" s="3"/>
      <c r="G7" s="3"/>
      <c r="H7" s="3"/>
      <c r="I7" s="3"/>
      <c r="J7" s="3"/>
      <c r="K7" s="3"/>
    </row>
    <row r="8" spans="1:12" ht="19.5" customHeight="1" x14ac:dyDescent="0.2">
      <c r="A8" s="104" t="s">
        <v>52</v>
      </c>
      <c r="B8" s="106"/>
      <c r="C8" s="6">
        <v>7036</v>
      </c>
      <c r="D8" s="3"/>
      <c r="E8" s="3"/>
      <c r="F8" s="3"/>
      <c r="G8" s="3"/>
      <c r="H8" s="3"/>
      <c r="I8" s="3"/>
      <c r="J8" s="3"/>
      <c r="K8" s="3"/>
    </row>
    <row r="9" spans="1:12" ht="19.5" customHeight="1" x14ac:dyDescent="0.2">
      <c r="A9" s="97" t="s">
        <v>54</v>
      </c>
      <c r="B9" s="103"/>
      <c r="C9" s="6">
        <v>7040</v>
      </c>
      <c r="D9" s="3"/>
      <c r="E9" s="3"/>
      <c r="F9" s="3"/>
      <c r="G9" s="3"/>
      <c r="H9" s="3"/>
      <c r="I9" s="3"/>
      <c r="J9" s="3"/>
      <c r="K9" s="3"/>
    </row>
    <row r="10" spans="1:12" ht="19.5" customHeight="1" x14ac:dyDescent="0.2">
      <c r="A10" s="104" t="s">
        <v>47</v>
      </c>
      <c r="B10" s="106"/>
      <c r="C10" s="6">
        <v>7041</v>
      </c>
      <c r="D10" s="3"/>
      <c r="E10" s="3"/>
      <c r="F10" s="3"/>
      <c r="G10" s="3"/>
      <c r="H10" s="3"/>
      <c r="I10" s="3"/>
      <c r="J10" s="3"/>
      <c r="K10" s="3"/>
    </row>
    <row r="11" spans="1:12" ht="19.5" customHeight="1" x14ac:dyDescent="0.2">
      <c r="A11" s="104" t="s">
        <v>48</v>
      </c>
      <c r="B11" s="106"/>
      <c r="C11" s="6">
        <v>7042</v>
      </c>
      <c r="D11" s="3"/>
      <c r="E11" s="3"/>
      <c r="F11" s="3"/>
      <c r="G11" s="3"/>
      <c r="H11" s="3"/>
      <c r="I11" s="3"/>
      <c r="J11" s="3"/>
      <c r="K11" s="3"/>
    </row>
    <row r="12" spans="1:12" ht="19.5" customHeight="1" x14ac:dyDescent="0.2">
      <c r="A12" s="104" t="s">
        <v>49</v>
      </c>
      <c r="B12" s="106"/>
      <c r="C12" s="6">
        <v>7043</v>
      </c>
      <c r="D12" s="3"/>
      <c r="E12" s="3"/>
      <c r="F12" s="3"/>
      <c r="G12" s="3"/>
      <c r="H12" s="3"/>
      <c r="I12" s="3"/>
      <c r="J12" s="3"/>
      <c r="K12" s="3"/>
    </row>
    <row r="13" spans="1:12" ht="19.5" customHeight="1" x14ac:dyDescent="0.2">
      <c r="A13" s="104" t="s">
        <v>50</v>
      </c>
      <c r="B13" s="106"/>
      <c r="C13" s="6">
        <v>7044</v>
      </c>
      <c r="D13" s="3"/>
      <c r="E13" s="3"/>
      <c r="F13" s="3"/>
      <c r="G13" s="3"/>
      <c r="H13" s="3"/>
      <c r="I13" s="3"/>
      <c r="J13" s="3"/>
      <c r="K13" s="3"/>
    </row>
    <row r="14" spans="1:12" ht="19.5" customHeight="1" x14ac:dyDescent="0.2">
      <c r="A14" s="104" t="s">
        <v>51</v>
      </c>
      <c r="B14" s="106"/>
      <c r="C14" s="6">
        <v>7045</v>
      </c>
      <c r="D14" s="3"/>
      <c r="E14" s="3"/>
      <c r="F14" s="3"/>
      <c r="G14" s="3"/>
      <c r="H14" s="3"/>
      <c r="I14" s="3"/>
      <c r="J14" s="3"/>
      <c r="K14" s="3"/>
    </row>
    <row r="15" spans="1:12" ht="19.5" customHeight="1" x14ac:dyDescent="0.2">
      <c r="A15" s="104" t="s">
        <v>52</v>
      </c>
      <c r="B15" s="106"/>
      <c r="C15" s="6">
        <v>7046</v>
      </c>
      <c r="D15" s="3"/>
      <c r="E15" s="3"/>
      <c r="F15" s="3"/>
      <c r="G15" s="3"/>
      <c r="H15" s="3"/>
      <c r="I15" s="3"/>
      <c r="J15" s="3"/>
      <c r="K15" s="3"/>
    </row>
    <row r="16" spans="1:12" ht="36.75" customHeight="1" x14ac:dyDescent="0.2">
      <c r="A16" s="1" t="s">
        <v>39</v>
      </c>
      <c r="B16" s="167" t="s">
        <v>55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</row>
    <row r="17" spans="1:12" ht="19.5" customHeight="1" x14ac:dyDescent="0.2">
      <c r="A17" s="168" t="s">
        <v>56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</row>
  </sheetData>
  <mergeCells count="17">
    <mergeCell ref="B16:L16"/>
    <mergeCell ref="A17:L17"/>
    <mergeCell ref="A9:B9"/>
    <mergeCell ref="A10:B10"/>
    <mergeCell ref="A11:B11"/>
    <mergeCell ref="A12:B12"/>
    <mergeCell ref="A13:B13"/>
    <mergeCell ref="A6:B6"/>
    <mergeCell ref="A7:B7"/>
    <mergeCell ref="A8:B8"/>
    <mergeCell ref="A14:B14"/>
    <mergeCell ref="A15:B15"/>
    <mergeCell ref="A1:B1"/>
    <mergeCell ref="A2:B2"/>
    <mergeCell ref="A3:B3"/>
    <mergeCell ref="A4:B4"/>
    <mergeCell ref="A5:B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Icecream PDF Split&amp;Merge</dc:creator>
  <cp:lastModifiedBy>AMD</cp:lastModifiedBy>
  <cp:lastPrinted>2021-08-26T08:18:47Z</cp:lastPrinted>
  <dcterms:created xsi:type="dcterms:W3CDTF">2021-03-22T10:31:48Z</dcterms:created>
  <dcterms:modified xsi:type="dcterms:W3CDTF">2021-08-30T12:15:26Z</dcterms:modified>
</cp:coreProperties>
</file>