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 activeTab="1"/>
  </bookViews>
  <sheets>
    <sheet name="доходи" sheetId="2" r:id="rId1"/>
    <sheet name="видатки" sheetId="1" r:id="rId2"/>
  </sheets>
  <definedNames>
    <definedName name="_xlnm.Print_Titles" localSheetId="0">доходи!$A:$C</definedName>
  </definedNames>
  <calcPr calcId="124519"/>
</workbook>
</file>

<file path=xl/calcChain.xml><?xml version="1.0" encoding="utf-8"?>
<calcChain xmlns="http://schemas.openxmlformats.org/spreadsheetml/2006/main">
  <c r="I55" i="1"/>
  <c r="H55"/>
  <c r="G55"/>
  <c r="F55"/>
  <c r="F56"/>
  <c r="E43"/>
  <c r="F43"/>
  <c r="G43"/>
  <c r="D43"/>
  <c r="H9" i="2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I77"/>
  <c r="I78"/>
  <c r="I79"/>
  <c r="I80"/>
  <c r="I81"/>
  <c r="I82"/>
  <c r="I83"/>
  <c r="I84"/>
  <c r="D85"/>
  <c r="I85"/>
  <c r="D86"/>
  <c r="I86"/>
  <c r="D87"/>
  <c r="I87"/>
  <c r="D88"/>
  <c r="I88"/>
  <c r="I89"/>
  <c r="I90"/>
  <c r="I91"/>
  <c r="I92"/>
  <c r="I93"/>
  <c r="I94"/>
  <c r="D95"/>
  <c r="I95"/>
  <c r="D96"/>
  <c r="I96"/>
  <c r="D97"/>
  <c r="I97"/>
  <c r="D98"/>
  <c r="I98"/>
  <c r="D99"/>
  <c r="E99"/>
  <c r="I99"/>
  <c r="I100"/>
  <c r="D101"/>
  <c r="E101"/>
  <c r="F101"/>
  <c r="I101" s="1"/>
  <c r="G101"/>
  <c r="H101"/>
  <c r="D102"/>
  <c r="E102"/>
  <c r="F102"/>
  <c r="I102" s="1"/>
  <c r="G102"/>
  <c r="H102"/>
  <c r="D56" i="1" l="1"/>
  <c r="E56"/>
  <c r="C56"/>
  <c r="H41"/>
  <c r="G42"/>
  <c r="I42" s="1"/>
  <c r="G41"/>
  <c r="I41" s="1"/>
  <c r="F39"/>
  <c r="H38"/>
  <c r="H37"/>
  <c r="H36"/>
  <c r="H35"/>
  <c r="G36"/>
  <c r="I36" s="1"/>
  <c r="G37"/>
  <c r="I37" s="1"/>
  <c r="G38"/>
  <c r="I38" s="1"/>
  <c r="G3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8"/>
  <c r="H9"/>
  <c r="H10"/>
  <c r="H11"/>
  <c r="H12"/>
  <c r="H13"/>
  <c r="H14"/>
  <c r="H15"/>
  <c r="H16"/>
  <c r="H17"/>
  <c r="H18"/>
  <c r="H19"/>
  <c r="H20"/>
  <c r="H21"/>
  <c r="H22"/>
  <c r="H23"/>
  <c r="H24"/>
  <c r="H25"/>
  <c r="H28"/>
  <c r="H29"/>
  <c r="H30"/>
  <c r="H31"/>
  <c r="H33"/>
  <c r="H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8"/>
  <c r="G39" l="1"/>
  <c r="I39" s="1"/>
  <c r="I56"/>
  <c r="G56"/>
  <c r="H56" s="1"/>
  <c r="I35"/>
  <c r="H39"/>
</calcChain>
</file>

<file path=xl/sharedStrings.xml><?xml version="1.0" encoding="utf-8"?>
<sst xmlns="http://schemas.openxmlformats.org/spreadsheetml/2006/main" count="212" uniqueCount="169">
  <si>
    <t>Загальний фонд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</si>
  <si>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</si>
  <si>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</si>
  <si>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</si>
  <si>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</si>
  <si>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</si>
  <si>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</si>
  <si>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</si>
  <si>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</si>
  <si>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</si>
  <si>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1010</t>
  </si>
  <si>
    <t>Надання дошкільної освіти</t>
  </si>
  <si>
    <t>2000</t>
  </si>
  <si>
    <t>Охорона здоров`я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</si>
  <si>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</si>
  <si>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</si>
  <si>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</si>
  <si>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</si>
  <si>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</si>
  <si>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</t>
  </si>
  <si>
    <t>3121</t>
  </si>
  <si>
    <t>Утримання та забезпечення діяльності центрів соціальних служб для сім`ї, дітей та молоді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</si>
  <si>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</si>
  <si>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</si>
  <si>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</si>
  <si>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</si>
  <si>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</si>
  <si>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</si>
  <si>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</si>
  <si>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</si>
  <si>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</si>
  <si>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</si>
  <si>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</si>
  <si>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</si>
  <si>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</si>
  <si>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</si>
  <si>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</si>
  <si>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</si>
  <si>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</si>
  <si>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</si>
  <si>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</si>
  <si>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</si>
  <si>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7680</t>
  </si>
  <si>
    <t>Членські внески до асоціацій органів місцевого самоврядування</t>
  </si>
  <si>
    <t>9000</t>
  </si>
  <si>
    <t>Міжбюджетні трансферти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</si>
  <si>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</si>
  <si>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</si>
  <si>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</si>
  <si>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</si>
  <si>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</si>
  <si>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</si>
  <si>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</si>
  <si>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</si>
  <si>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КПКВК</t>
  </si>
  <si>
    <t>Всього профінансовано за І квартал     2019 року</t>
  </si>
  <si>
    <t>Касові видатки за І квартал               2019 року</t>
  </si>
  <si>
    <t xml:space="preserve">Відхилення  від  плану  за І квартал 2019 року      (+; -) </t>
  </si>
  <si>
    <t>Всього по загальному фонду</t>
  </si>
  <si>
    <t>Плата за послуги бюджетних установ</t>
  </si>
  <si>
    <t>Всього</t>
  </si>
  <si>
    <t xml:space="preserve">%  виконання за I квартал 2019 року </t>
  </si>
  <si>
    <t>Інші джерела власних надходжень</t>
  </si>
  <si>
    <t>Інші кошти спеціального фонду</t>
  </si>
  <si>
    <t>7330</t>
  </si>
  <si>
    <t>Будівництво1 інших об`єктів комунальної власності</t>
  </si>
  <si>
    <t>9750</t>
  </si>
  <si>
    <t>Субвенція з місцевого бюджету на співфінансування інвестиційних проектів</t>
  </si>
  <si>
    <t>Додаток № 2</t>
  </si>
  <si>
    <t>Виконання видаткової частини загального та спеціального фондів  за  І квартал 2019 року                                                                                                                                                               по  Семенівській селищній   раді</t>
  </si>
  <si>
    <t>до рішення 46   сесії 1 скликання</t>
  </si>
  <si>
    <t>від  31.05.2019 року</t>
  </si>
  <si>
    <t>Бардалим А.В.</t>
  </si>
  <si>
    <t xml:space="preserve">Секретар селищної ради                 </t>
  </si>
  <si>
    <t>Всього доходів з урахування трансфертів(загальний та спеціальний)</t>
  </si>
  <si>
    <t>Всього доходів без урахування трансфертів(загальний та спеціальний)</t>
  </si>
  <si>
    <t>Всього доходів по спеціальному фонду з урахування трансфертів</t>
  </si>
  <si>
    <t>Всього доходів по спеціальному фонду без урахування трансфертів</t>
  </si>
  <si>
    <t>Субвенції з місцевих бюджетів іншим місцевим бюджетам</t>
  </si>
  <si>
    <t>Від органів державного управління  </t>
  </si>
  <si>
    <t>Офіційні трансферти  </t>
  </si>
  <si>
    <t>Кошти від відчуження майна, що належить Автономній Республіці Крим та майна, що перебуває в комунальній власності  </t>
  </si>
  <si>
    <t>Надходження від продажу основного капіталу  </t>
  </si>
  <si>
    <t>Доходи від операцій з капіталом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</si>
  <si>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</si>
  <si>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Благодійні внески, гранти та дарунки </t>
  </si>
  <si>
    <t>Інші джерела власних надходжень бюджетних установ  </t>
  </si>
  <si>
    <t>Плата за оренду майна бюджетних установ  </t>
  </si>
  <si>
    <t>Плата за послуги, що надаються бюджетними установами згідно з їх основною діяльністю </t>
  </si>
  <si>
    <t>Надходження від плати за послуги, що надаються бюджетними установами згідно із законодавством </t>
  </si>
  <si>
    <t>Власні надходження бюджетних установ  </t>
  </si>
  <si>
    <t>Надходження коштів пайової участі у розвитку інфраструктури населеного пункту</t>
  </si>
  <si>
    <t>Інші неподаткові надходження  </t>
  </si>
  <si>
    <t>Неподаткові надходження 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</si>
  <si>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</si>
  <si>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</si>
  <si>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Екологічний податок </t>
  </si>
  <si>
    <t>Інші податки та збори </t>
  </si>
  <si>
    <t>Податкові надходження  </t>
  </si>
  <si>
    <t xml:space="preserve">                             Всього доходів по загальному фонду з урахуванням трансфертів</t>
  </si>
  <si>
    <t xml:space="preserve">       Всього доходів по загальному фонду без урахування трансфертів</t>
  </si>
  <si>
    <t xml:space="preserve">                             Всього без урахування трансферт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</si>
  <si>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</si>
  <si>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</si>
  <si>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Дотації з місцевих бюджетів іншим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</si>
  <si>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</si>
  <si>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Медична субвенція з державного бюджету місцевим бюджетам </t>
  </si>
  <si>
    <t>Освітня субвенція з державного бюджету місцевим бюджетам </t>
  </si>
  <si>
    <t>Субвенції з державного бюджету місцевим бюджетам</t>
  </si>
  <si>
    <t>Базова дотація </t>
  </si>
  <si>
    <t>Дотації з державного бюджету місцевим бюджетам</t>
  </si>
  <si>
    <t>Інші надходження  </t>
  </si>
  <si>
    <t>Державне мито, пов`язане з видачею та оформленням закордонних паспортів (посвідок) та паспортів громадян України  </t>
  </si>
  <si>
    <t>Державне мито, не віднесене до інших категорій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</si>
  <si>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</si>
  <si>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  </t>
  </si>
  <si>
    <t>Плата за надання інших адміністративних послуг</t>
  </si>
  <si>
    <t>Плата за надання адміністративних послуг</t>
  </si>
  <si>
    <t>Адміністративні збори та платежі, доходи від некомерційної господарської діяльності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</si>
  <si>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</si>
  <si>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штрафи та інші санкції </t>
  </si>
  <si>
    <t>Доходи від власності та підприємницької діяльності 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</si>
  <si>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</si>
  <si>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Єдиний податок з фізичних осіб </t>
  </si>
  <si>
    <t>Єдиний податок з юридичних осіб </t>
  </si>
  <si>
    <t>Єдиний податок  </t>
  </si>
  <si>
    <t>Орендна плата з фізичних осіб </t>
  </si>
  <si>
    <t>Земельний податок з фізичних осіб </t>
  </si>
  <si>
    <t>Орендна плата з юридичних осіб </t>
  </si>
  <si>
    <t>Земельний податок з юридичних осіб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</si>
  <si>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</si>
  <si>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</si>
  <si>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</si>
  <si>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</si>
  <si>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майно </t>
  </si>
  <si>
    <t>Місцеві податки </t>
  </si>
  <si>
    <t>Акцизний податок з реалізації суб`єктами господарювання роздрібної торгівлі підакцизних товарів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</si>
  <si>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</si>
  <si>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</si>
  <si>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вироблених в Україні підакцизних товарів (продукції) </t>
  </si>
  <si>
    <t>Внутрішні податки на товари та послуги  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</si>
  <si>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</si>
  <si>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</si>
  <si>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 </t>
  </si>
  <si>
    <t>Рентна плата за спеціальне використання води водних об`єктів місцевого значення </t>
  </si>
  <si>
    <t>Рентна плата за спеціальне використання води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</si>
  <si>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</si>
  <si>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лісових ресурсів </t>
  </si>
  <si>
    <t>Рентна плата та плата за використання інших природних ресурсів </t>
  </si>
  <si>
    <t>Податок на прибуток підприємств та фінансових установ комунальної власності </t>
  </si>
  <si>
    <t>Податок на прибуток підприємств  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</si>
  <si>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</si>
  <si>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</si>
  <si>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</si>
  <si>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</si>
  <si>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та збір на доходи фізичних осіб</t>
  </si>
  <si>
    <t>Податки на доходи, податки на прибуток, податки на збільшення ринкової вартості  </t>
  </si>
  <si>
    <t>Відилення  уточненого плану до факту за І кварталу 2019 р.</t>
  </si>
  <si>
    <t>% викон.</t>
  </si>
  <si>
    <t>Факт</t>
  </si>
  <si>
    <t xml:space="preserve"> Уточ.пл. на період</t>
  </si>
  <si>
    <t xml:space="preserve"> Уточн. план на рік</t>
  </si>
  <si>
    <t xml:space="preserve"> План на рік</t>
  </si>
  <si>
    <t xml:space="preserve">       від 31.05.2019 року      </t>
  </si>
  <si>
    <t xml:space="preserve">              до рішення сесії 46 сесії 1 скликання</t>
  </si>
  <si>
    <t xml:space="preserve">                             Додаток № 1 </t>
  </si>
  <si>
    <t xml:space="preserve">Всього видатків по спеціальному фонду </t>
  </si>
  <si>
    <t xml:space="preserve">Разом видатків по загальному та спеціальному фондах </t>
  </si>
  <si>
    <t>Виконання доходної частини загального та спеціального фондів  за  І квартал 2019 року                                                                                                                                                               по  Семенівській селищній   раді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</si>
</sst>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2" fontId="0" fillId="2" borderId="2" xfId="0" applyNumberFormat="1" applyFill="1" applyBorder="1"/>
    <xf numFmtId="0" fontId="0" fillId="2" borderId="0" xfId="0" applyFill="1"/>
    <xf numFmtId="0" fontId="0" fillId="0" borderId="0" xfId="0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quotePrefix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9" fontId="0" fillId="2" borderId="2" xfId="1" applyFont="1" applyFill="1" applyBorder="1" applyAlignment="1">
      <alignment horizontal="center" vertical="center"/>
    </xf>
    <xf numFmtId="0" fontId="0" fillId="0" borderId="0" xfId="0"/>
    <xf numFmtId="0" fontId="2" fillId="2" borderId="2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2" fontId="2" fillId="2" borderId="2" xfId="0" applyNumberFormat="1" applyFont="1" applyFill="1" applyBorder="1" applyAlignment="1">
      <alignment horizontal="center" vertical="center"/>
    </xf>
    <xf numFmtId="9" fontId="2" fillId="2" borderId="2" xfId="1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3" xfId="0" quotePrefix="1" applyFill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2" fontId="0" fillId="2" borderId="3" xfId="0" applyNumberForma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9" fontId="2" fillId="2" borderId="8" xfId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2" fontId="2" fillId="2" borderId="4" xfId="0" applyNumberFormat="1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0" fontId="2" fillId="2" borderId="2" xfId="0" applyFont="1" applyFill="1" applyBorder="1"/>
    <xf numFmtId="2" fontId="2" fillId="2" borderId="2" xfId="0" applyNumberFormat="1" applyFont="1" applyFill="1" applyBorder="1"/>
    <xf numFmtId="0" fontId="2" fillId="0" borderId="0" xfId="0" applyFont="1"/>
    <xf numFmtId="2" fontId="0" fillId="2" borderId="3" xfId="0" applyNumberFormat="1" applyFill="1" applyBorder="1"/>
    <xf numFmtId="2" fontId="2" fillId="2" borderId="8" xfId="0" applyNumberFormat="1" applyFont="1" applyFill="1" applyBorder="1"/>
    <xf numFmtId="2" fontId="2" fillId="2" borderId="9" xfId="0" applyNumberFormat="1" applyFont="1" applyFill="1" applyBorder="1"/>
    <xf numFmtId="2" fontId="9" fillId="2" borderId="8" xfId="0" applyNumberFormat="1" applyFont="1" applyFill="1" applyBorder="1" applyAlignment="1">
      <alignment horizontal="center" vertical="center"/>
    </xf>
    <xf numFmtId="9" fontId="9" fillId="2" borderId="8" xfId="1" applyFont="1" applyFill="1" applyBorder="1" applyAlignment="1">
      <alignment horizontal="center" vertical="center"/>
    </xf>
    <xf numFmtId="2" fontId="9" fillId="2" borderId="9" xfId="0" applyNumberFormat="1" applyFont="1" applyFill="1" applyBorder="1" applyAlignment="1">
      <alignment horizontal="center" vertical="center"/>
    </xf>
    <xf numFmtId="9" fontId="2" fillId="2" borderId="2" xfId="1" applyFont="1" applyFill="1" applyBorder="1" applyAlignment="1">
      <alignment horizontal="center"/>
    </xf>
    <xf numFmtId="2" fontId="0" fillId="2" borderId="2" xfId="0" applyNumberFormat="1" applyFont="1" applyFill="1" applyBorder="1"/>
    <xf numFmtId="9" fontId="1" fillId="2" borderId="2" xfId="1" applyFont="1" applyFill="1" applyBorder="1" applyAlignment="1">
      <alignment horizontal="center"/>
    </xf>
    <xf numFmtId="2" fontId="0" fillId="2" borderId="3" xfId="0" applyNumberFormat="1" applyFont="1" applyFill="1" applyBorder="1"/>
    <xf numFmtId="9" fontId="1" fillId="2" borderId="3" xfId="1" applyFont="1" applyFill="1" applyBorder="1" applyAlignment="1">
      <alignment horizontal="center"/>
    </xf>
    <xf numFmtId="9" fontId="2" fillId="2" borderId="8" xfId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0" borderId="0" xfId="0"/>
    <xf numFmtId="0" fontId="1" fillId="0" borderId="0" xfId="0" applyFont="1"/>
    <xf numFmtId="0" fontId="6" fillId="0" borderId="0" xfId="4" applyFont="1" applyFill="1" applyAlignment="1">
      <alignment wrapText="1"/>
    </xf>
    <xf numFmtId="49" fontId="7" fillId="0" borderId="0" xfId="4" applyNumberFormat="1" applyFont="1" applyFill="1" applyAlignment="1">
      <alignment horizontal="center" wrapText="1"/>
    </xf>
    <xf numFmtId="0" fontId="6" fillId="0" borderId="0" xfId="4" applyFont="1" applyFill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/>
    <xf numFmtId="2" fontId="5" fillId="0" borderId="2" xfId="3" applyNumberFormat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2" xfId="3" applyFont="1" applyFill="1" applyBorder="1" applyAlignment="1">
      <alignment horizontal="center" wrapText="1"/>
    </xf>
    <xf numFmtId="0" fontId="5" fillId="0" borderId="13" xfId="3" applyFont="1" applyFill="1" applyBorder="1" applyAlignment="1">
      <alignment horizontal="center" wrapText="1"/>
    </xf>
    <xf numFmtId="0" fontId="4" fillId="0" borderId="1" xfId="4" applyFont="1" applyFill="1" applyBorder="1" applyAlignment="1">
      <alignment horizontal="center" vertical="center" wrapText="1"/>
    </xf>
    <xf numFmtId="0" fontId="6" fillId="0" borderId="0" xfId="4" applyFont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"/>
  <sheetViews>
    <sheetView topLeftCell="A98" workbookViewId="0">
      <selection activeCell="C105" sqref="C105:I105"/>
    </sheetView>
  </sheetViews>
  <sheetFormatPr defaultRowHeight="12.75"/>
  <cols>
    <col min="1" max="1" width="0.140625" style="47" customWidth="1"/>
    <col min="2" max="2" width="9.140625" style="1"/>
    <col min="3" max="3" width="34.140625" style="47" customWidth="1"/>
    <col min="4" max="4" width="10" style="1" customWidth="1"/>
    <col min="5" max="6" width="9.85546875" style="1" customWidth="1"/>
    <col min="7" max="7" width="12.42578125" style="1" customWidth="1"/>
    <col min="8" max="8" width="10" style="1" customWidth="1"/>
    <col min="9" max="9" width="15.42578125" style="1" customWidth="1"/>
    <col min="10" max="16384" width="9.140625" style="47"/>
  </cols>
  <sheetData>
    <row r="1" spans="1:9">
      <c r="G1" s="71" t="s">
        <v>165</v>
      </c>
      <c r="H1" s="71"/>
      <c r="I1" s="71"/>
    </row>
    <row r="2" spans="1:9">
      <c r="A2" s="67"/>
      <c r="B2" s="66"/>
      <c r="C2" s="67"/>
      <c r="D2" s="66"/>
      <c r="E2" s="66"/>
      <c r="F2" s="66"/>
      <c r="G2" s="71" t="s">
        <v>164</v>
      </c>
      <c r="H2" s="77"/>
      <c r="I2" s="77"/>
    </row>
    <row r="3" spans="1:9">
      <c r="A3" s="67"/>
      <c r="B3" s="66"/>
      <c r="C3" s="67"/>
      <c r="D3" s="66"/>
      <c r="E3" s="66"/>
      <c r="F3" s="66"/>
      <c r="G3" s="71" t="s">
        <v>163</v>
      </c>
      <c r="H3" s="71"/>
      <c r="I3" s="71"/>
    </row>
    <row r="4" spans="1:9" ht="35.25" customHeight="1">
      <c r="A4" s="68"/>
      <c r="B4" s="78" t="s">
        <v>168</v>
      </c>
      <c r="C4" s="78"/>
      <c r="D4" s="78"/>
      <c r="E4" s="78"/>
      <c r="F4" s="78"/>
      <c r="G4" s="78"/>
      <c r="H4" s="78"/>
      <c r="I4" s="78"/>
    </row>
    <row r="5" spans="1:9">
      <c r="A5" s="67"/>
      <c r="B5" s="66"/>
      <c r="C5" s="67"/>
      <c r="D5" s="66"/>
      <c r="E5" s="66"/>
      <c r="F5" s="66"/>
      <c r="G5" s="66"/>
      <c r="H5" s="66"/>
      <c r="I5" s="66"/>
    </row>
    <row r="6" spans="1:9" ht="18.75">
      <c r="A6" s="74"/>
      <c r="B6" s="75"/>
      <c r="C6" s="75"/>
      <c r="D6" s="75"/>
      <c r="E6" s="75"/>
      <c r="F6" s="75"/>
      <c r="G6" s="75"/>
      <c r="H6" s="75"/>
      <c r="I6" s="75"/>
    </row>
    <row r="7" spans="1:9" ht="12" hidden="1" customHeight="1"/>
    <row r="8" spans="1:9" s="64" customFormat="1" ht="65.25" customHeight="1">
      <c r="A8" s="58"/>
      <c r="B8" s="57"/>
      <c r="C8" s="57"/>
      <c r="D8" s="65" t="s">
        <v>162</v>
      </c>
      <c r="E8" s="65" t="s">
        <v>161</v>
      </c>
      <c r="F8" s="65" t="s">
        <v>160</v>
      </c>
      <c r="G8" s="65" t="s">
        <v>159</v>
      </c>
      <c r="H8" s="65" t="s">
        <v>158</v>
      </c>
      <c r="I8" s="65" t="s">
        <v>157</v>
      </c>
    </row>
    <row r="9" spans="1:9">
      <c r="A9" s="60"/>
      <c r="B9" s="57">
        <v>10000000</v>
      </c>
      <c r="C9" s="60" t="s">
        <v>98</v>
      </c>
      <c r="D9" s="58">
        <v>51269517</v>
      </c>
      <c r="E9" s="58">
        <v>51269517</v>
      </c>
      <c r="F9" s="58">
        <v>13620873</v>
      </c>
      <c r="G9" s="58">
        <v>10266255.110000003</v>
      </c>
      <c r="H9" s="59">
        <f t="shared" ref="H9:H40" si="0">IF(F9=0,0,G9/F9*100)</f>
        <v>75.37149131336885</v>
      </c>
      <c r="I9" s="58">
        <f t="shared" ref="I9:I40" si="1">G9-F9</f>
        <v>-3354617.8899999969</v>
      </c>
    </row>
    <row r="10" spans="1:9" ht="38.25">
      <c r="A10" s="60"/>
      <c r="B10" s="57">
        <v>11000000</v>
      </c>
      <c r="C10" s="60" t="s">
        <v>156</v>
      </c>
      <c r="D10" s="58">
        <v>25634917</v>
      </c>
      <c r="E10" s="58">
        <v>25634917</v>
      </c>
      <c r="F10" s="58">
        <v>8721473</v>
      </c>
      <c r="G10" s="58">
        <v>5238729.5500000007</v>
      </c>
      <c r="H10" s="59">
        <f t="shared" si="0"/>
        <v>60.06702709507902</v>
      </c>
      <c r="I10" s="58">
        <f t="shared" si="1"/>
        <v>-3482743.4499999993</v>
      </c>
    </row>
    <row r="11" spans="1:9" ht="25.5">
      <c r="A11" s="60"/>
      <c r="B11" s="57">
        <v>11010000</v>
      </c>
      <c r="C11" s="60" t="s">
        <v>155</v>
      </c>
      <c r="D11" s="58">
        <v>25627417</v>
      </c>
      <c r="E11" s="58">
        <v>25627417</v>
      </c>
      <c r="F11" s="58">
        <v>8714773</v>
      </c>
      <c r="G11" s="58">
        <v>5232029.5500000007</v>
      </c>
      <c r="H11" s="59">
        <f t="shared" si="0"/>
        <v>60.036326247396246</v>
      </c>
      <c r="I11" s="58">
        <f t="shared" si="1"/>
        <v>-3482743.4499999993</v>
      </c>
    </row>
    <row r="12" spans="1:9" ht="51">
      <c r="A12" s="60"/>
      <c r="B12" s="57">
        <v>11010100</v>
      </c>
      <c r="C12" s="60" t="s">
        <v>154</v>
      </c>
      <c r="D12" s="58">
        <v>18783917</v>
      </c>
      <c r="E12" s="58">
        <v>18783917</v>
      </c>
      <c r="F12" s="58">
        <v>6793187</v>
      </c>
      <c r="G12" s="58">
        <v>3875170.7</v>
      </c>
      <c r="H12" s="59">
        <f t="shared" si="0"/>
        <v>57.044958426729607</v>
      </c>
      <c r="I12" s="58">
        <f t="shared" si="1"/>
        <v>-2918016.3</v>
      </c>
    </row>
    <row r="13" spans="1:9" ht="76.5">
      <c r="A13" s="60"/>
      <c r="B13" s="57">
        <v>11010200</v>
      </c>
      <c r="C13" s="60" t="s">
        <v>153</v>
      </c>
      <c r="D13" s="58">
        <v>951600</v>
      </c>
      <c r="E13" s="58">
        <v>951600</v>
      </c>
      <c r="F13" s="58">
        <v>275200</v>
      </c>
      <c r="G13" s="58">
        <v>275274.67</v>
      </c>
      <c r="H13" s="59">
        <f t="shared" si="0"/>
        <v>100.02713299418605</v>
      </c>
      <c r="I13" s="58">
        <f t="shared" si="1"/>
        <v>74.669999999983702</v>
      </c>
    </row>
    <row r="14" spans="1:9" ht="51">
      <c r="A14" s="60"/>
      <c r="B14" s="57">
        <v>11010400</v>
      </c>
      <c r="C14" s="60" t="s">
        <v>152</v>
      </c>
      <c r="D14" s="58">
        <v>5429800</v>
      </c>
      <c r="E14" s="58">
        <v>5429800</v>
      </c>
      <c r="F14" s="58">
        <v>1570000</v>
      </c>
      <c r="G14" s="58">
        <v>1017336.99</v>
      </c>
      <c r="H14" s="59">
        <f t="shared" si="0"/>
        <v>64.798534394904465</v>
      </c>
      <c r="I14" s="58">
        <f t="shared" si="1"/>
        <v>-552663.01</v>
      </c>
    </row>
    <row r="15" spans="1:9" ht="38.25">
      <c r="A15" s="60"/>
      <c r="B15" s="57">
        <v>11010500</v>
      </c>
      <c r="C15" s="60" t="s">
        <v>151</v>
      </c>
      <c r="D15" s="58">
        <v>462100</v>
      </c>
      <c r="E15" s="58">
        <v>462100</v>
      </c>
      <c r="F15" s="58">
        <v>76386</v>
      </c>
      <c r="G15" s="58">
        <v>64247.19</v>
      </c>
      <c r="H15" s="59">
        <f t="shared" si="0"/>
        <v>84.108593197706398</v>
      </c>
      <c r="I15" s="58">
        <f t="shared" si="1"/>
        <v>-12138.809999999998</v>
      </c>
    </row>
    <row r="16" spans="1:9">
      <c r="A16" s="60"/>
      <c r="B16" s="57">
        <v>11020000</v>
      </c>
      <c r="C16" s="60" t="s">
        <v>150</v>
      </c>
      <c r="D16" s="58">
        <v>7500</v>
      </c>
      <c r="E16" s="58">
        <v>7500</v>
      </c>
      <c r="F16" s="58">
        <v>6700</v>
      </c>
      <c r="G16" s="58">
        <v>6700</v>
      </c>
      <c r="H16" s="59">
        <f t="shared" si="0"/>
        <v>100</v>
      </c>
      <c r="I16" s="58">
        <f t="shared" si="1"/>
        <v>0</v>
      </c>
    </row>
    <row r="17" spans="1:9" ht="38.25">
      <c r="A17" s="60"/>
      <c r="B17" s="57">
        <v>11020200</v>
      </c>
      <c r="C17" s="60" t="s">
        <v>149</v>
      </c>
      <c r="D17" s="58">
        <v>7500</v>
      </c>
      <c r="E17" s="58">
        <v>7500</v>
      </c>
      <c r="F17" s="58">
        <v>6700</v>
      </c>
      <c r="G17" s="58">
        <v>6700</v>
      </c>
      <c r="H17" s="59">
        <f t="shared" si="0"/>
        <v>100</v>
      </c>
      <c r="I17" s="58">
        <f t="shared" si="1"/>
        <v>0</v>
      </c>
    </row>
    <row r="18" spans="1:9" ht="25.5">
      <c r="A18" s="60"/>
      <c r="B18" s="57">
        <v>13000000</v>
      </c>
      <c r="C18" s="60" t="s">
        <v>148</v>
      </c>
      <c r="D18" s="58">
        <v>3500</v>
      </c>
      <c r="E18" s="58">
        <v>3500</v>
      </c>
      <c r="F18" s="58">
        <v>0</v>
      </c>
      <c r="G18" s="58">
        <v>2733.3399999999997</v>
      </c>
      <c r="H18" s="59">
        <f t="shared" si="0"/>
        <v>0</v>
      </c>
      <c r="I18" s="58">
        <f t="shared" si="1"/>
        <v>2733.3399999999997</v>
      </c>
    </row>
    <row r="19" spans="1:9" ht="25.5">
      <c r="A19" s="60"/>
      <c r="B19" s="57">
        <v>13010000</v>
      </c>
      <c r="C19" s="60" t="s">
        <v>147</v>
      </c>
      <c r="D19" s="58">
        <v>0</v>
      </c>
      <c r="E19" s="58">
        <v>0</v>
      </c>
      <c r="F19" s="58">
        <v>0</v>
      </c>
      <c r="G19" s="58">
        <v>2228.7399999999998</v>
      </c>
      <c r="H19" s="59">
        <f t="shared" si="0"/>
        <v>0</v>
      </c>
      <c r="I19" s="58">
        <f t="shared" si="1"/>
        <v>2228.7399999999998</v>
      </c>
    </row>
    <row r="20" spans="1:9" ht="89.25">
      <c r="A20" s="60"/>
      <c r="B20" s="57">
        <v>13010200</v>
      </c>
      <c r="C20" s="60" t="s">
        <v>146</v>
      </c>
      <c r="D20" s="58">
        <v>0</v>
      </c>
      <c r="E20" s="58">
        <v>0</v>
      </c>
      <c r="F20" s="58">
        <v>0</v>
      </c>
      <c r="G20" s="58">
        <v>2228.7399999999998</v>
      </c>
      <c r="H20" s="59">
        <f t="shared" si="0"/>
        <v>0</v>
      </c>
      <c r="I20" s="58">
        <f t="shared" si="1"/>
        <v>2228.7399999999998</v>
      </c>
    </row>
    <row r="21" spans="1:9" ht="25.5">
      <c r="A21" s="60"/>
      <c r="B21" s="57">
        <v>13020000</v>
      </c>
      <c r="C21" s="60" t="s">
        <v>145</v>
      </c>
      <c r="D21" s="58">
        <v>0</v>
      </c>
      <c r="E21" s="58">
        <v>0</v>
      </c>
      <c r="F21" s="58">
        <v>0</v>
      </c>
      <c r="G21" s="58">
        <v>30</v>
      </c>
      <c r="H21" s="59">
        <f t="shared" si="0"/>
        <v>0</v>
      </c>
      <c r="I21" s="58">
        <f t="shared" si="1"/>
        <v>30</v>
      </c>
    </row>
    <row r="22" spans="1:9" ht="38.25">
      <c r="A22" s="60"/>
      <c r="B22" s="57">
        <v>13020200</v>
      </c>
      <c r="C22" s="60" t="s">
        <v>144</v>
      </c>
      <c r="D22" s="58">
        <v>0</v>
      </c>
      <c r="E22" s="58">
        <v>0</v>
      </c>
      <c r="F22" s="58">
        <v>0</v>
      </c>
      <c r="G22" s="58">
        <v>30</v>
      </c>
      <c r="H22" s="59">
        <f t="shared" si="0"/>
        <v>0</v>
      </c>
      <c r="I22" s="58">
        <f t="shared" si="1"/>
        <v>30</v>
      </c>
    </row>
    <row r="23" spans="1:9" ht="25.5">
      <c r="A23" s="60"/>
      <c r="B23" s="57">
        <v>13030000</v>
      </c>
      <c r="C23" s="60" t="s">
        <v>143</v>
      </c>
      <c r="D23" s="58">
        <v>3500</v>
      </c>
      <c r="E23" s="58">
        <v>3500</v>
      </c>
      <c r="F23" s="58">
        <v>0</v>
      </c>
      <c r="G23" s="58">
        <v>474.6</v>
      </c>
      <c r="H23" s="59">
        <f t="shared" si="0"/>
        <v>0</v>
      </c>
      <c r="I23" s="58">
        <f t="shared" si="1"/>
        <v>474.6</v>
      </c>
    </row>
    <row r="24" spans="1:9" ht="38.25">
      <c r="A24" s="60"/>
      <c r="B24" s="57">
        <v>13030100</v>
      </c>
      <c r="C24" s="60" t="s">
        <v>142</v>
      </c>
      <c r="D24" s="58">
        <v>0</v>
      </c>
      <c r="E24" s="58">
        <v>0</v>
      </c>
      <c r="F24" s="58">
        <v>0</v>
      </c>
      <c r="G24" s="58">
        <v>392.94</v>
      </c>
      <c r="H24" s="59">
        <f t="shared" si="0"/>
        <v>0</v>
      </c>
      <c r="I24" s="58">
        <f t="shared" si="1"/>
        <v>392.94</v>
      </c>
    </row>
    <row r="25" spans="1:9" ht="38.25">
      <c r="A25" s="60"/>
      <c r="B25" s="57">
        <v>13030200</v>
      </c>
      <c r="C25" s="60" t="s">
        <v>141</v>
      </c>
      <c r="D25" s="58">
        <v>3500</v>
      </c>
      <c r="E25" s="58">
        <v>3500</v>
      </c>
      <c r="F25" s="58">
        <v>0</v>
      </c>
      <c r="G25" s="58">
        <v>81.66</v>
      </c>
      <c r="H25" s="59">
        <f t="shared" si="0"/>
        <v>0</v>
      </c>
      <c r="I25" s="58">
        <f t="shared" si="1"/>
        <v>81.66</v>
      </c>
    </row>
    <row r="26" spans="1:9" ht="25.5">
      <c r="A26" s="60"/>
      <c r="B26" s="57">
        <v>14000000</v>
      </c>
      <c r="C26" s="60" t="s">
        <v>140</v>
      </c>
      <c r="D26" s="58">
        <v>4275100</v>
      </c>
      <c r="E26" s="58">
        <v>4275100</v>
      </c>
      <c r="F26" s="58">
        <v>230800</v>
      </c>
      <c r="G26" s="58">
        <v>206169.94</v>
      </c>
      <c r="H26" s="59">
        <f t="shared" si="0"/>
        <v>89.328396880415951</v>
      </c>
      <c r="I26" s="58">
        <f t="shared" si="1"/>
        <v>-24630.059999999998</v>
      </c>
    </row>
    <row r="27" spans="1:9" ht="38.25">
      <c r="A27" s="60"/>
      <c r="B27" s="57">
        <v>14020000</v>
      </c>
      <c r="C27" s="60" t="s">
        <v>139</v>
      </c>
      <c r="D27" s="58">
        <v>734800</v>
      </c>
      <c r="E27" s="58">
        <v>734800</v>
      </c>
      <c r="F27" s="58">
        <v>0</v>
      </c>
      <c r="G27" s="58">
        <v>0</v>
      </c>
      <c r="H27" s="59">
        <f t="shared" si="0"/>
        <v>0</v>
      </c>
      <c r="I27" s="58">
        <f t="shared" si="1"/>
        <v>0</v>
      </c>
    </row>
    <row r="28" spans="1:9">
      <c r="A28" s="60"/>
      <c r="B28" s="57">
        <v>14021900</v>
      </c>
      <c r="C28" s="60" t="s">
        <v>137</v>
      </c>
      <c r="D28" s="58">
        <v>734800</v>
      </c>
      <c r="E28" s="58">
        <v>734800</v>
      </c>
      <c r="F28" s="58">
        <v>0</v>
      </c>
      <c r="G28" s="58">
        <v>0</v>
      </c>
      <c r="H28" s="59">
        <f t="shared" si="0"/>
        <v>0</v>
      </c>
      <c r="I28" s="58">
        <f t="shared" si="1"/>
        <v>0</v>
      </c>
    </row>
    <row r="29" spans="1:9" ht="38.25">
      <c r="A29" s="60"/>
      <c r="B29" s="57">
        <v>14030000</v>
      </c>
      <c r="C29" s="60" t="s">
        <v>138</v>
      </c>
      <c r="D29" s="58">
        <v>3076400</v>
      </c>
      <c r="E29" s="58">
        <v>3076400</v>
      </c>
      <c r="F29" s="58">
        <v>152200</v>
      </c>
      <c r="G29" s="58">
        <v>0</v>
      </c>
      <c r="H29" s="59">
        <f t="shared" si="0"/>
        <v>0</v>
      </c>
      <c r="I29" s="58">
        <f t="shared" si="1"/>
        <v>-152200</v>
      </c>
    </row>
    <row r="30" spans="1:9">
      <c r="A30" s="60"/>
      <c r="B30" s="57">
        <v>14031900</v>
      </c>
      <c r="C30" s="60" t="s">
        <v>137</v>
      </c>
      <c r="D30" s="58">
        <v>3076400</v>
      </c>
      <c r="E30" s="58">
        <v>3076400</v>
      </c>
      <c r="F30" s="58">
        <v>152200</v>
      </c>
      <c r="G30" s="58">
        <v>0</v>
      </c>
      <c r="H30" s="59">
        <f t="shared" si="0"/>
        <v>0</v>
      </c>
      <c r="I30" s="58">
        <f t="shared" si="1"/>
        <v>-152200</v>
      </c>
    </row>
    <row r="31" spans="1:9" ht="38.25">
      <c r="A31" s="60"/>
      <c r="B31" s="57">
        <v>14040000</v>
      </c>
      <c r="C31" s="60" t="s">
        <v>136</v>
      </c>
      <c r="D31" s="58">
        <v>463900</v>
      </c>
      <c r="E31" s="58">
        <v>463900</v>
      </c>
      <c r="F31" s="58">
        <v>78600</v>
      </c>
      <c r="G31" s="58">
        <v>206169.94</v>
      </c>
      <c r="H31" s="59">
        <f t="shared" si="0"/>
        <v>262.30272264631043</v>
      </c>
      <c r="I31" s="58">
        <f t="shared" si="1"/>
        <v>127569.94</v>
      </c>
    </row>
    <row r="32" spans="1:9">
      <c r="A32" s="60"/>
      <c r="B32" s="57">
        <v>18000000</v>
      </c>
      <c r="C32" s="60" t="s">
        <v>135</v>
      </c>
      <c r="D32" s="58">
        <v>21356000</v>
      </c>
      <c r="E32" s="58">
        <v>21356000</v>
      </c>
      <c r="F32" s="58">
        <v>4668600</v>
      </c>
      <c r="G32" s="58">
        <v>4818622.2799999993</v>
      </c>
      <c r="H32" s="59">
        <f t="shared" si="0"/>
        <v>103.21343186394208</v>
      </c>
      <c r="I32" s="58">
        <f t="shared" si="1"/>
        <v>150022.27999999933</v>
      </c>
    </row>
    <row r="33" spans="1:9">
      <c r="A33" s="60"/>
      <c r="B33" s="57">
        <v>18010000</v>
      </c>
      <c r="C33" s="60" t="s">
        <v>134</v>
      </c>
      <c r="D33" s="58">
        <v>11781400</v>
      </c>
      <c r="E33" s="58">
        <v>11781400</v>
      </c>
      <c r="F33" s="58">
        <v>2574800</v>
      </c>
      <c r="G33" s="58">
        <v>2754104.3099999996</v>
      </c>
      <c r="H33" s="59">
        <f t="shared" si="0"/>
        <v>106.96381505359638</v>
      </c>
      <c r="I33" s="58">
        <f t="shared" si="1"/>
        <v>179304.30999999959</v>
      </c>
    </row>
    <row r="34" spans="1:9" ht="63.75">
      <c r="A34" s="60"/>
      <c r="B34" s="57">
        <v>18010100</v>
      </c>
      <c r="C34" s="60" t="s">
        <v>133</v>
      </c>
      <c r="D34" s="58">
        <v>5200</v>
      </c>
      <c r="E34" s="58">
        <v>5200</v>
      </c>
      <c r="F34" s="58">
        <v>650</v>
      </c>
      <c r="G34" s="58">
        <v>4944.01</v>
      </c>
      <c r="H34" s="59">
        <f t="shared" si="0"/>
        <v>760.61692307692306</v>
      </c>
      <c r="I34" s="58">
        <f t="shared" si="1"/>
        <v>4294.01</v>
      </c>
    </row>
    <row r="35" spans="1:9" ht="51">
      <c r="A35" s="60"/>
      <c r="B35" s="57">
        <v>18010200</v>
      </c>
      <c r="C35" s="60" t="s">
        <v>132</v>
      </c>
      <c r="D35" s="58">
        <v>23500</v>
      </c>
      <c r="E35" s="58">
        <v>23500</v>
      </c>
      <c r="F35" s="58">
        <v>50</v>
      </c>
      <c r="G35" s="58">
        <v>2722.53</v>
      </c>
      <c r="H35" s="59">
        <f t="shared" si="0"/>
        <v>5445.06</v>
      </c>
      <c r="I35" s="58">
        <f t="shared" si="1"/>
        <v>2672.53</v>
      </c>
    </row>
    <row r="36" spans="1:9" ht="51">
      <c r="A36" s="60"/>
      <c r="B36" s="57">
        <v>18010300</v>
      </c>
      <c r="C36" s="60" t="s">
        <v>131</v>
      </c>
      <c r="D36" s="58">
        <v>49100</v>
      </c>
      <c r="E36" s="58">
        <v>49100</v>
      </c>
      <c r="F36" s="58">
        <v>0</v>
      </c>
      <c r="G36" s="58">
        <v>210</v>
      </c>
      <c r="H36" s="59">
        <f t="shared" si="0"/>
        <v>0</v>
      </c>
      <c r="I36" s="58">
        <f t="shared" si="1"/>
        <v>210</v>
      </c>
    </row>
    <row r="37" spans="1:9" ht="63.75">
      <c r="A37" s="60"/>
      <c r="B37" s="57">
        <v>18010400</v>
      </c>
      <c r="C37" s="60" t="s">
        <v>130</v>
      </c>
      <c r="D37" s="58">
        <v>407800</v>
      </c>
      <c r="E37" s="58">
        <v>407800</v>
      </c>
      <c r="F37" s="58">
        <v>75000</v>
      </c>
      <c r="G37" s="58">
        <v>103300.87</v>
      </c>
      <c r="H37" s="59">
        <f t="shared" si="0"/>
        <v>137.73449333333332</v>
      </c>
      <c r="I37" s="58">
        <f t="shared" si="1"/>
        <v>28300.869999999995</v>
      </c>
    </row>
    <row r="38" spans="1:9">
      <c r="A38" s="60"/>
      <c r="B38" s="57">
        <v>18010500</v>
      </c>
      <c r="C38" s="60" t="s">
        <v>129</v>
      </c>
      <c r="D38" s="58">
        <v>624900</v>
      </c>
      <c r="E38" s="58">
        <v>624900</v>
      </c>
      <c r="F38" s="58">
        <v>155000</v>
      </c>
      <c r="G38" s="58">
        <v>264781.28999999998</v>
      </c>
      <c r="H38" s="59">
        <f t="shared" si="0"/>
        <v>170.82663870967741</v>
      </c>
      <c r="I38" s="58">
        <f t="shared" si="1"/>
        <v>109781.28999999998</v>
      </c>
    </row>
    <row r="39" spans="1:9">
      <c r="A39" s="60"/>
      <c r="B39" s="57">
        <v>18010600</v>
      </c>
      <c r="C39" s="60" t="s">
        <v>128</v>
      </c>
      <c r="D39" s="58">
        <v>8682900</v>
      </c>
      <c r="E39" s="58">
        <v>8682900</v>
      </c>
      <c r="F39" s="58">
        <v>2026000</v>
      </c>
      <c r="G39" s="58">
        <v>2029292.66</v>
      </c>
      <c r="H39" s="59">
        <f t="shared" si="0"/>
        <v>100.16252023692003</v>
      </c>
      <c r="I39" s="58">
        <f t="shared" si="1"/>
        <v>3292.6599999999162</v>
      </c>
    </row>
    <row r="40" spans="1:9">
      <c r="A40" s="60"/>
      <c r="B40" s="57">
        <v>18010700</v>
      </c>
      <c r="C40" s="60" t="s">
        <v>127</v>
      </c>
      <c r="D40" s="58">
        <v>326100</v>
      </c>
      <c r="E40" s="58">
        <v>326100</v>
      </c>
      <c r="F40" s="58">
        <v>12000</v>
      </c>
      <c r="G40" s="58">
        <v>39709.21</v>
      </c>
      <c r="H40" s="59">
        <f t="shared" si="0"/>
        <v>330.91008333333332</v>
      </c>
      <c r="I40" s="58">
        <f t="shared" si="1"/>
        <v>27709.21</v>
      </c>
    </row>
    <row r="41" spans="1:9">
      <c r="A41" s="60"/>
      <c r="B41" s="57">
        <v>18010900</v>
      </c>
      <c r="C41" s="60" t="s">
        <v>126</v>
      </c>
      <c r="D41" s="58">
        <v>1661900</v>
      </c>
      <c r="E41" s="58">
        <v>1661900</v>
      </c>
      <c r="F41" s="58">
        <v>306100</v>
      </c>
      <c r="G41" s="58">
        <v>309143.74</v>
      </c>
      <c r="H41" s="59">
        <f t="shared" ref="H41:H72" si="2">IF(F41=0,0,G41/F41*100)</f>
        <v>100.99436131983013</v>
      </c>
      <c r="I41" s="58">
        <f t="shared" ref="I41:I72" si="3">G41-F41</f>
        <v>3043.7399999999907</v>
      </c>
    </row>
    <row r="42" spans="1:9">
      <c r="A42" s="60"/>
      <c r="B42" s="57">
        <v>18050000</v>
      </c>
      <c r="C42" s="60" t="s">
        <v>125</v>
      </c>
      <c r="D42" s="58">
        <v>9574600</v>
      </c>
      <c r="E42" s="58">
        <v>9574600</v>
      </c>
      <c r="F42" s="58">
        <v>2093800</v>
      </c>
      <c r="G42" s="58">
        <v>2064517.9700000002</v>
      </c>
      <c r="H42" s="59">
        <f t="shared" si="2"/>
        <v>98.601488680867334</v>
      </c>
      <c r="I42" s="58">
        <f t="shared" si="3"/>
        <v>-29282.029999999795</v>
      </c>
    </row>
    <row r="43" spans="1:9">
      <c r="A43" s="60"/>
      <c r="B43" s="57">
        <v>18050300</v>
      </c>
      <c r="C43" s="60" t="s">
        <v>124</v>
      </c>
      <c r="D43" s="58">
        <v>305300</v>
      </c>
      <c r="E43" s="58">
        <v>305300</v>
      </c>
      <c r="F43" s="58">
        <v>107000</v>
      </c>
      <c r="G43" s="58">
        <v>103917.84</v>
      </c>
      <c r="H43" s="59">
        <f t="shared" si="2"/>
        <v>97.119476635514019</v>
      </c>
      <c r="I43" s="58">
        <f t="shared" si="3"/>
        <v>-3082.1600000000035</v>
      </c>
    </row>
    <row r="44" spans="1:9">
      <c r="A44" s="60"/>
      <c r="B44" s="57">
        <v>18050400</v>
      </c>
      <c r="C44" s="60" t="s">
        <v>123</v>
      </c>
      <c r="D44" s="58">
        <v>4036100</v>
      </c>
      <c r="E44" s="58">
        <v>4036100</v>
      </c>
      <c r="F44" s="58">
        <v>1059800</v>
      </c>
      <c r="G44" s="58">
        <v>1060223.74</v>
      </c>
      <c r="H44" s="59">
        <f t="shared" si="2"/>
        <v>100.03998301566332</v>
      </c>
      <c r="I44" s="58">
        <f t="shared" si="3"/>
        <v>423.73999999999069</v>
      </c>
    </row>
    <row r="45" spans="1:9" ht="89.25">
      <c r="A45" s="60"/>
      <c r="B45" s="57">
        <v>18050500</v>
      </c>
      <c r="C45" s="60" t="s">
        <v>122</v>
      </c>
      <c r="D45" s="58">
        <v>5233200</v>
      </c>
      <c r="E45" s="58">
        <v>5233200</v>
      </c>
      <c r="F45" s="58">
        <v>927000</v>
      </c>
      <c r="G45" s="58">
        <v>900376.39</v>
      </c>
      <c r="H45" s="59">
        <f t="shared" si="2"/>
        <v>97.127981661272926</v>
      </c>
      <c r="I45" s="58">
        <f t="shared" si="3"/>
        <v>-26623.609999999986</v>
      </c>
    </row>
    <row r="46" spans="1:9">
      <c r="A46" s="60"/>
      <c r="B46" s="57">
        <v>20000000</v>
      </c>
      <c r="C46" s="60" t="s">
        <v>93</v>
      </c>
      <c r="D46" s="58">
        <v>660300</v>
      </c>
      <c r="E46" s="58">
        <v>660300</v>
      </c>
      <c r="F46" s="58">
        <v>175200</v>
      </c>
      <c r="G46" s="58">
        <v>247301.88</v>
      </c>
      <c r="H46" s="59">
        <f t="shared" si="2"/>
        <v>141.15404109589039</v>
      </c>
      <c r="I46" s="58">
        <f t="shared" si="3"/>
        <v>72101.88</v>
      </c>
    </row>
    <row r="47" spans="1:9" ht="25.5">
      <c r="A47" s="60"/>
      <c r="B47" s="57">
        <v>21000000</v>
      </c>
      <c r="C47" s="60" t="s">
        <v>121</v>
      </c>
      <c r="D47" s="58">
        <v>0</v>
      </c>
      <c r="E47" s="58">
        <v>0</v>
      </c>
      <c r="F47" s="58">
        <v>0</v>
      </c>
      <c r="G47" s="58">
        <v>20051</v>
      </c>
      <c r="H47" s="59">
        <f t="shared" si="2"/>
        <v>0</v>
      </c>
      <c r="I47" s="58">
        <f t="shared" si="3"/>
        <v>20051</v>
      </c>
    </row>
    <row r="48" spans="1:9">
      <c r="A48" s="60"/>
      <c r="B48" s="57">
        <v>21080000</v>
      </c>
      <c r="C48" s="60" t="s">
        <v>111</v>
      </c>
      <c r="D48" s="58">
        <v>0</v>
      </c>
      <c r="E48" s="58">
        <v>0</v>
      </c>
      <c r="F48" s="58">
        <v>0</v>
      </c>
      <c r="G48" s="58">
        <v>20051</v>
      </c>
      <c r="H48" s="59">
        <f t="shared" si="2"/>
        <v>0</v>
      </c>
      <c r="I48" s="58">
        <f t="shared" si="3"/>
        <v>20051</v>
      </c>
    </row>
    <row r="49" spans="1:9">
      <c r="A49" s="60"/>
      <c r="B49" s="57">
        <v>21081100</v>
      </c>
      <c r="C49" s="60" t="s">
        <v>120</v>
      </c>
      <c r="D49" s="58">
        <v>0</v>
      </c>
      <c r="E49" s="58">
        <v>0</v>
      </c>
      <c r="F49" s="58">
        <v>0</v>
      </c>
      <c r="G49" s="58">
        <v>51</v>
      </c>
      <c r="H49" s="59">
        <f t="shared" si="2"/>
        <v>0</v>
      </c>
      <c r="I49" s="58">
        <f t="shared" si="3"/>
        <v>51</v>
      </c>
    </row>
    <row r="50" spans="1:9" ht="63.75">
      <c r="A50" s="60"/>
      <c r="B50" s="57">
        <v>21081500</v>
      </c>
      <c r="C50" s="60" t="s">
        <v>119</v>
      </c>
      <c r="D50" s="58">
        <v>0</v>
      </c>
      <c r="E50" s="58">
        <v>0</v>
      </c>
      <c r="F50" s="58">
        <v>0</v>
      </c>
      <c r="G50" s="58">
        <v>20000</v>
      </c>
      <c r="H50" s="59">
        <f t="shared" si="2"/>
        <v>0</v>
      </c>
      <c r="I50" s="58">
        <f t="shared" si="3"/>
        <v>20000</v>
      </c>
    </row>
    <row r="51" spans="1:9" ht="38.25">
      <c r="A51" s="60"/>
      <c r="B51" s="57">
        <v>22000000</v>
      </c>
      <c r="C51" s="60" t="s">
        <v>118</v>
      </c>
      <c r="D51" s="58">
        <v>638800</v>
      </c>
      <c r="E51" s="58">
        <v>638800</v>
      </c>
      <c r="F51" s="58">
        <v>171500</v>
      </c>
      <c r="G51" s="58">
        <v>223900.07</v>
      </c>
      <c r="H51" s="59">
        <f t="shared" si="2"/>
        <v>130.55397667638485</v>
      </c>
      <c r="I51" s="58">
        <f t="shared" si="3"/>
        <v>52400.070000000007</v>
      </c>
    </row>
    <row r="52" spans="1:9" ht="25.5">
      <c r="A52" s="60"/>
      <c r="B52" s="57">
        <v>22010000</v>
      </c>
      <c r="C52" s="60" t="s">
        <v>117</v>
      </c>
      <c r="D52" s="58">
        <v>622000</v>
      </c>
      <c r="E52" s="58">
        <v>622000</v>
      </c>
      <c r="F52" s="58">
        <v>170000</v>
      </c>
      <c r="G52" s="58">
        <v>222016.4</v>
      </c>
      <c r="H52" s="59">
        <f t="shared" si="2"/>
        <v>130.59788235294116</v>
      </c>
      <c r="I52" s="58">
        <f t="shared" si="3"/>
        <v>52016.399999999994</v>
      </c>
    </row>
    <row r="53" spans="1:9" ht="25.5">
      <c r="A53" s="60"/>
      <c r="B53" s="57">
        <v>22012500</v>
      </c>
      <c r="C53" s="60" t="s">
        <v>116</v>
      </c>
      <c r="D53" s="58">
        <v>622000</v>
      </c>
      <c r="E53" s="58">
        <v>622000</v>
      </c>
      <c r="F53" s="58">
        <v>170000</v>
      </c>
      <c r="G53" s="58">
        <v>222016.4</v>
      </c>
      <c r="H53" s="59">
        <f t="shared" si="2"/>
        <v>130.59788235294116</v>
      </c>
      <c r="I53" s="58">
        <f t="shared" si="3"/>
        <v>52016.399999999994</v>
      </c>
    </row>
    <row r="54" spans="1:9">
      <c r="A54" s="60"/>
      <c r="B54" s="57">
        <v>22090000</v>
      </c>
      <c r="C54" s="60" t="s">
        <v>115</v>
      </c>
      <c r="D54" s="58">
        <v>16800</v>
      </c>
      <c r="E54" s="58">
        <v>16800</v>
      </c>
      <c r="F54" s="58">
        <v>1500</v>
      </c>
      <c r="G54" s="58">
        <v>1883.67</v>
      </c>
      <c r="H54" s="59">
        <f t="shared" si="2"/>
        <v>125.57800000000002</v>
      </c>
      <c r="I54" s="58">
        <f t="shared" si="3"/>
        <v>383.67000000000007</v>
      </c>
    </row>
    <row r="55" spans="1:9" ht="63.75">
      <c r="A55" s="60"/>
      <c r="B55" s="57">
        <v>22090100</v>
      </c>
      <c r="C55" s="60" t="s">
        <v>114</v>
      </c>
      <c r="D55" s="58">
        <v>10000</v>
      </c>
      <c r="E55" s="58">
        <v>10000</v>
      </c>
      <c r="F55" s="58">
        <v>700</v>
      </c>
      <c r="G55" s="58">
        <v>1002.39</v>
      </c>
      <c r="H55" s="59">
        <f t="shared" si="2"/>
        <v>143.19857142857143</v>
      </c>
      <c r="I55" s="58">
        <f t="shared" si="3"/>
        <v>302.39</v>
      </c>
    </row>
    <row r="56" spans="1:9" ht="25.5">
      <c r="A56" s="60"/>
      <c r="B56" s="57">
        <v>22090200</v>
      </c>
      <c r="C56" s="60" t="s">
        <v>113</v>
      </c>
      <c r="D56" s="58">
        <v>0</v>
      </c>
      <c r="E56" s="58">
        <v>0</v>
      </c>
      <c r="F56" s="58">
        <v>0</v>
      </c>
      <c r="G56" s="58">
        <v>14.28</v>
      </c>
      <c r="H56" s="59">
        <f t="shared" si="2"/>
        <v>0</v>
      </c>
      <c r="I56" s="58">
        <f t="shared" si="3"/>
        <v>14.28</v>
      </c>
    </row>
    <row r="57" spans="1:9" ht="51">
      <c r="A57" s="60"/>
      <c r="B57" s="57">
        <v>22090400</v>
      </c>
      <c r="C57" s="60" t="s">
        <v>112</v>
      </c>
      <c r="D57" s="58">
        <v>6800</v>
      </c>
      <c r="E57" s="58">
        <v>6800</v>
      </c>
      <c r="F57" s="58">
        <v>800</v>
      </c>
      <c r="G57" s="58">
        <v>867</v>
      </c>
      <c r="H57" s="59">
        <f t="shared" si="2"/>
        <v>108.375</v>
      </c>
      <c r="I57" s="58">
        <f t="shared" si="3"/>
        <v>67</v>
      </c>
    </row>
    <row r="58" spans="1:9">
      <c r="A58" s="60"/>
      <c r="B58" s="57">
        <v>24000000</v>
      </c>
      <c r="C58" s="60" t="s">
        <v>92</v>
      </c>
      <c r="D58" s="58">
        <v>21500</v>
      </c>
      <c r="E58" s="58">
        <v>21500</v>
      </c>
      <c r="F58" s="58">
        <v>3700</v>
      </c>
      <c r="G58" s="58">
        <v>3350.81</v>
      </c>
      <c r="H58" s="59">
        <f t="shared" si="2"/>
        <v>90.562432432432431</v>
      </c>
      <c r="I58" s="58">
        <f t="shared" si="3"/>
        <v>-349.19000000000005</v>
      </c>
    </row>
    <row r="59" spans="1:9">
      <c r="A59" s="60"/>
      <c r="B59" s="57">
        <v>24060000</v>
      </c>
      <c r="C59" s="60" t="s">
        <v>111</v>
      </c>
      <c r="D59" s="58">
        <v>21500</v>
      </c>
      <c r="E59" s="58">
        <v>21500</v>
      </c>
      <c r="F59" s="58">
        <v>3700</v>
      </c>
      <c r="G59" s="58">
        <v>3350.81</v>
      </c>
      <c r="H59" s="59">
        <f t="shared" si="2"/>
        <v>90.562432432432431</v>
      </c>
      <c r="I59" s="58">
        <f t="shared" si="3"/>
        <v>-349.19000000000005</v>
      </c>
    </row>
    <row r="60" spans="1:9">
      <c r="A60" s="60"/>
      <c r="B60" s="57">
        <v>24060300</v>
      </c>
      <c r="C60" s="60" t="s">
        <v>111</v>
      </c>
      <c r="D60" s="58">
        <v>21500</v>
      </c>
      <c r="E60" s="58">
        <v>21500</v>
      </c>
      <c r="F60" s="58">
        <v>3700</v>
      </c>
      <c r="G60" s="58">
        <v>3350.81</v>
      </c>
      <c r="H60" s="59">
        <f t="shared" si="2"/>
        <v>90.562432432432431</v>
      </c>
      <c r="I60" s="58">
        <f t="shared" si="3"/>
        <v>-349.19000000000005</v>
      </c>
    </row>
    <row r="61" spans="1:9">
      <c r="A61" s="60"/>
      <c r="B61" s="57">
        <v>40000000</v>
      </c>
      <c r="C61" s="60" t="s">
        <v>80</v>
      </c>
      <c r="D61" s="58">
        <v>20998520</v>
      </c>
      <c r="E61" s="58">
        <v>22532223</v>
      </c>
      <c r="F61" s="58">
        <v>7745487</v>
      </c>
      <c r="G61" s="58">
        <v>7694579</v>
      </c>
      <c r="H61" s="59">
        <f t="shared" si="2"/>
        <v>99.342739843214517</v>
      </c>
      <c r="I61" s="58">
        <f t="shared" si="3"/>
        <v>-50908</v>
      </c>
    </row>
    <row r="62" spans="1:9">
      <c r="A62" s="60"/>
      <c r="B62" s="57">
        <v>41000000</v>
      </c>
      <c r="C62" s="60" t="s">
        <v>79</v>
      </c>
      <c r="D62" s="58">
        <v>20998520</v>
      </c>
      <c r="E62" s="58">
        <v>22532223</v>
      </c>
      <c r="F62" s="58">
        <v>7745487</v>
      </c>
      <c r="G62" s="58">
        <v>7694579</v>
      </c>
      <c r="H62" s="59">
        <f t="shared" si="2"/>
        <v>99.342739843214517</v>
      </c>
      <c r="I62" s="58">
        <f t="shared" si="3"/>
        <v>-50908</v>
      </c>
    </row>
    <row r="63" spans="1:9" ht="25.5">
      <c r="A63" s="60"/>
      <c r="B63" s="57">
        <v>41020000</v>
      </c>
      <c r="C63" s="60" t="s">
        <v>110</v>
      </c>
      <c r="D63" s="58">
        <v>50100</v>
      </c>
      <c r="E63" s="58">
        <v>50100</v>
      </c>
      <c r="F63" s="58">
        <v>12600</v>
      </c>
      <c r="G63" s="58">
        <v>12600</v>
      </c>
      <c r="H63" s="59">
        <f t="shared" si="2"/>
        <v>100</v>
      </c>
      <c r="I63" s="58">
        <f t="shared" si="3"/>
        <v>0</v>
      </c>
    </row>
    <row r="64" spans="1:9">
      <c r="A64" s="60"/>
      <c r="B64" s="57">
        <v>41020100</v>
      </c>
      <c r="C64" s="60" t="s">
        <v>109</v>
      </c>
      <c r="D64" s="58">
        <v>50100</v>
      </c>
      <c r="E64" s="58">
        <v>50100</v>
      </c>
      <c r="F64" s="58">
        <v>12600</v>
      </c>
      <c r="G64" s="58">
        <v>12600</v>
      </c>
      <c r="H64" s="59">
        <f t="shared" si="2"/>
        <v>100</v>
      </c>
      <c r="I64" s="58">
        <f t="shared" si="3"/>
        <v>0</v>
      </c>
    </row>
    <row r="65" spans="1:9" ht="25.5">
      <c r="A65" s="60"/>
      <c r="B65" s="57">
        <v>41030000</v>
      </c>
      <c r="C65" s="60" t="s">
        <v>108</v>
      </c>
      <c r="D65" s="58">
        <v>18072600</v>
      </c>
      <c r="E65" s="58">
        <v>19420600</v>
      </c>
      <c r="F65" s="58">
        <v>6955200</v>
      </c>
      <c r="G65" s="58">
        <v>6955200</v>
      </c>
      <c r="H65" s="59">
        <f t="shared" si="2"/>
        <v>100</v>
      </c>
      <c r="I65" s="58">
        <f t="shared" si="3"/>
        <v>0</v>
      </c>
    </row>
    <row r="66" spans="1:9" ht="25.5">
      <c r="A66" s="60"/>
      <c r="B66" s="57">
        <v>41033900</v>
      </c>
      <c r="C66" s="60" t="s">
        <v>107</v>
      </c>
      <c r="D66" s="58">
        <v>16210000</v>
      </c>
      <c r="E66" s="58">
        <v>16210000</v>
      </c>
      <c r="F66" s="58">
        <v>3744600</v>
      </c>
      <c r="G66" s="58">
        <v>3744600</v>
      </c>
      <c r="H66" s="59">
        <f t="shared" si="2"/>
        <v>100</v>
      </c>
      <c r="I66" s="58">
        <f t="shared" si="3"/>
        <v>0</v>
      </c>
    </row>
    <row r="67" spans="1:9" ht="25.5">
      <c r="A67" s="60"/>
      <c r="B67" s="57">
        <v>41034200</v>
      </c>
      <c r="C67" s="60" t="s">
        <v>106</v>
      </c>
      <c r="D67" s="58">
        <v>1862600</v>
      </c>
      <c r="E67" s="58">
        <v>1862600</v>
      </c>
      <c r="F67" s="58">
        <v>1862600</v>
      </c>
      <c r="G67" s="58">
        <v>1862600</v>
      </c>
      <c r="H67" s="59">
        <f t="shared" si="2"/>
        <v>100</v>
      </c>
      <c r="I67" s="58">
        <f t="shared" si="3"/>
        <v>0</v>
      </c>
    </row>
    <row r="68" spans="1:9" ht="51">
      <c r="A68" s="60"/>
      <c r="B68" s="57">
        <v>41034500</v>
      </c>
      <c r="C68" s="60" t="s">
        <v>105</v>
      </c>
      <c r="D68" s="58">
        <v>0</v>
      </c>
      <c r="E68" s="58">
        <v>1348000</v>
      </c>
      <c r="F68" s="58">
        <v>1348000</v>
      </c>
      <c r="G68" s="58">
        <v>1348000</v>
      </c>
      <c r="H68" s="59">
        <f t="shared" si="2"/>
        <v>100</v>
      </c>
      <c r="I68" s="58">
        <f t="shared" si="3"/>
        <v>0</v>
      </c>
    </row>
    <row r="69" spans="1:9" ht="25.5">
      <c r="A69" s="60"/>
      <c r="B69" s="57">
        <v>41040000</v>
      </c>
      <c r="C69" s="60" t="s">
        <v>104</v>
      </c>
      <c r="D69" s="58">
        <v>2685300</v>
      </c>
      <c r="E69" s="58">
        <v>2685300</v>
      </c>
      <c r="F69" s="58">
        <v>670425</v>
      </c>
      <c r="G69" s="58">
        <v>670425</v>
      </c>
      <c r="H69" s="59">
        <f t="shared" si="2"/>
        <v>100</v>
      </c>
      <c r="I69" s="58">
        <f t="shared" si="3"/>
        <v>0</v>
      </c>
    </row>
    <row r="70" spans="1:9" ht="76.5">
      <c r="A70" s="60"/>
      <c r="B70" s="57">
        <v>41040200</v>
      </c>
      <c r="C70" s="60" t="s">
        <v>47</v>
      </c>
      <c r="D70" s="58">
        <v>2685300</v>
      </c>
      <c r="E70" s="58">
        <v>2685300</v>
      </c>
      <c r="F70" s="58">
        <v>670425</v>
      </c>
      <c r="G70" s="58">
        <v>670425</v>
      </c>
      <c r="H70" s="59">
        <f t="shared" si="2"/>
        <v>100</v>
      </c>
      <c r="I70" s="58">
        <f t="shared" si="3"/>
        <v>0</v>
      </c>
    </row>
    <row r="71" spans="1:9" ht="25.5">
      <c r="A71" s="60"/>
      <c r="B71" s="57">
        <v>41050000</v>
      </c>
      <c r="C71" s="60" t="s">
        <v>78</v>
      </c>
      <c r="D71" s="58">
        <v>190520</v>
      </c>
      <c r="E71" s="58">
        <v>376223</v>
      </c>
      <c r="F71" s="58">
        <v>107262</v>
      </c>
      <c r="G71" s="58">
        <v>56354</v>
      </c>
      <c r="H71" s="59">
        <f t="shared" si="2"/>
        <v>52.538643694877962</v>
      </c>
      <c r="I71" s="58">
        <f t="shared" si="3"/>
        <v>-50908</v>
      </c>
    </row>
    <row r="72" spans="1:9" ht="63.75">
      <c r="A72" s="60"/>
      <c r="B72" s="57">
        <v>41051200</v>
      </c>
      <c r="C72" s="60" t="s">
        <v>103</v>
      </c>
      <c r="D72" s="58">
        <v>100495</v>
      </c>
      <c r="E72" s="58">
        <v>141824</v>
      </c>
      <c r="F72" s="58">
        <v>34785</v>
      </c>
      <c r="G72" s="58">
        <v>25120</v>
      </c>
      <c r="H72" s="59">
        <f t="shared" si="2"/>
        <v>72.215035216328886</v>
      </c>
      <c r="I72" s="58">
        <f t="shared" si="3"/>
        <v>-9665</v>
      </c>
    </row>
    <row r="73" spans="1:9" ht="76.5">
      <c r="A73" s="60"/>
      <c r="B73" s="57">
        <v>41051400</v>
      </c>
      <c r="C73" s="60" t="s">
        <v>102</v>
      </c>
      <c r="D73" s="58">
        <v>0</v>
      </c>
      <c r="E73" s="58">
        <v>113140</v>
      </c>
      <c r="F73" s="58">
        <v>41243</v>
      </c>
      <c r="G73" s="58">
        <v>0</v>
      </c>
      <c r="H73" s="59">
        <f t="shared" ref="H73:H76" si="4">IF(F73=0,0,G73/F73*100)</f>
        <v>0</v>
      </c>
      <c r="I73" s="58">
        <f t="shared" ref="I73:I102" si="5">G73-F73</f>
        <v>-41243</v>
      </c>
    </row>
    <row r="74" spans="1:9">
      <c r="A74" s="60"/>
      <c r="B74" s="57">
        <v>41053900</v>
      </c>
      <c r="C74" s="60" t="s">
        <v>51</v>
      </c>
      <c r="D74" s="58">
        <v>90025</v>
      </c>
      <c r="E74" s="58">
        <v>121259</v>
      </c>
      <c r="F74" s="58">
        <v>31234</v>
      </c>
      <c r="G74" s="58">
        <v>31234</v>
      </c>
      <c r="H74" s="59">
        <f t="shared" si="4"/>
        <v>100</v>
      </c>
      <c r="I74" s="58">
        <f t="shared" si="5"/>
        <v>0</v>
      </c>
    </row>
    <row r="75" spans="1:9" ht="27" customHeight="1">
      <c r="A75" s="63" t="s">
        <v>101</v>
      </c>
      <c r="B75" s="79" t="s">
        <v>100</v>
      </c>
      <c r="C75" s="80"/>
      <c r="D75" s="62">
        <v>51929817</v>
      </c>
      <c r="E75" s="62">
        <v>51929817</v>
      </c>
      <c r="F75" s="62">
        <v>13796073</v>
      </c>
      <c r="G75" s="62">
        <v>10513556.990000004</v>
      </c>
      <c r="H75" s="61">
        <f t="shared" si="4"/>
        <v>76.206881407484602</v>
      </c>
      <c r="I75" s="54">
        <f t="shared" si="5"/>
        <v>-3282516.0099999961</v>
      </c>
    </row>
    <row r="76" spans="1:9">
      <c r="A76" s="72" t="s">
        <v>99</v>
      </c>
      <c r="B76" s="73"/>
      <c r="C76" s="73"/>
      <c r="D76" s="62">
        <v>72928337</v>
      </c>
      <c r="E76" s="62">
        <v>74462040</v>
      </c>
      <c r="F76" s="62">
        <v>21541560</v>
      </c>
      <c r="G76" s="62">
        <v>18208135.990000002</v>
      </c>
      <c r="H76" s="61">
        <f t="shared" si="4"/>
        <v>84.525614625867405</v>
      </c>
      <c r="I76" s="54">
        <f t="shared" si="5"/>
        <v>-3333424.0099999979</v>
      </c>
    </row>
    <row r="77" spans="1:9">
      <c r="A77" s="5"/>
      <c r="B77" s="57">
        <v>10000000</v>
      </c>
      <c r="C77" s="60" t="s">
        <v>98</v>
      </c>
      <c r="D77" s="58">
        <v>0</v>
      </c>
      <c r="E77" s="58">
        <v>0</v>
      </c>
      <c r="F77" s="58">
        <v>0</v>
      </c>
      <c r="G77" s="58">
        <v>6554</v>
      </c>
      <c r="H77" s="59">
        <v>0</v>
      </c>
      <c r="I77" s="58">
        <f t="shared" si="5"/>
        <v>6554</v>
      </c>
    </row>
    <row r="78" spans="1:9">
      <c r="A78" s="5"/>
      <c r="B78" s="57">
        <v>19000000</v>
      </c>
      <c r="C78" s="60" t="s">
        <v>97</v>
      </c>
      <c r="D78" s="58">
        <v>0</v>
      </c>
      <c r="E78" s="58">
        <v>0</v>
      </c>
      <c r="F78" s="58">
        <v>0</v>
      </c>
      <c r="G78" s="58">
        <v>6554</v>
      </c>
      <c r="H78" s="59">
        <v>0</v>
      </c>
      <c r="I78" s="58">
        <f t="shared" si="5"/>
        <v>6554</v>
      </c>
    </row>
    <row r="79" spans="1:9">
      <c r="A79" s="5"/>
      <c r="B79" s="57">
        <v>19010000</v>
      </c>
      <c r="C79" s="60" t="s">
        <v>96</v>
      </c>
      <c r="D79" s="58">
        <v>0</v>
      </c>
      <c r="E79" s="58">
        <v>0</v>
      </c>
      <c r="F79" s="58">
        <v>0</v>
      </c>
      <c r="G79" s="58">
        <v>6554</v>
      </c>
      <c r="H79" s="59">
        <v>0</v>
      </c>
      <c r="I79" s="58">
        <f t="shared" si="5"/>
        <v>6554</v>
      </c>
    </row>
    <row r="80" spans="1:9" ht="76.5">
      <c r="A80" s="5"/>
      <c r="B80" s="57">
        <v>19010100</v>
      </c>
      <c r="C80" s="60" t="s">
        <v>95</v>
      </c>
      <c r="D80" s="58">
        <v>0</v>
      </c>
      <c r="E80" s="58">
        <v>0</v>
      </c>
      <c r="F80" s="58">
        <v>0</v>
      </c>
      <c r="G80" s="58">
        <v>669.95</v>
      </c>
      <c r="H80" s="59">
        <v>0</v>
      </c>
      <c r="I80" s="58">
        <f t="shared" si="5"/>
        <v>669.95</v>
      </c>
    </row>
    <row r="81" spans="1:9" ht="63.75">
      <c r="A81" s="5"/>
      <c r="B81" s="57">
        <v>19010300</v>
      </c>
      <c r="C81" s="60" t="s">
        <v>94</v>
      </c>
      <c r="D81" s="58">
        <v>0</v>
      </c>
      <c r="E81" s="58">
        <v>0</v>
      </c>
      <c r="F81" s="58">
        <v>0</v>
      </c>
      <c r="G81" s="58">
        <v>5884.05</v>
      </c>
      <c r="H81" s="59">
        <v>0</v>
      </c>
      <c r="I81" s="58">
        <f t="shared" si="5"/>
        <v>5884.05</v>
      </c>
    </row>
    <row r="82" spans="1:9">
      <c r="A82" s="5"/>
      <c r="B82" s="57">
        <v>20000000</v>
      </c>
      <c r="C82" s="60" t="s">
        <v>93</v>
      </c>
      <c r="D82" s="58">
        <v>400000</v>
      </c>
      <c r="E82" s="58">
        <v>400000</v>
      </c>
      <c r="F82" s="58">
        <v>100000</v>
      </c>
      <c r="G82" s="58">
        <v>200570.4</v>
      </c>
      <c r="H82" s="59">
        <v>200.6</v>
      </c>
      <c r="I82" s="58">
        <f t="shared" si="5"/>
        <v>100570.4</v>
      </c>
    </row>
    <row r="83" spans="1:9">
      <c r="A83" s="5"/>
      <c r="B83" s="57">
        <v>24000000</v>
      </c>
      <c r="C83" s="60" t="s">
        <v>92</v>
      </c>
      <c r="D83" s="58">
        <v>0</v>
      </c>
      <c r="E83" s="58"/>
      <c r="F83" s="58"/>
      <c r="G83" s="58">
        <v>46597</v>
      </c>
      <c r="H83" s="59">
        <v>0</v>
      </c>
      <c r="I83" s="58">
        <f t="shared" si="5"/>
        <v>46597</v>
      </c>
    </row>
    <row r="84" spans="1:9" ht="38.25">
      <c r="A84" s="5"/>
      <c r="B84" s="57">
        <v>24170000</v>
      </c>
      <c r="C84" s="60" t="s">
        <v>91</v>
      </c>
      <c r="D84" s="58">
        <v>0</v>
      </c>
      <c r="E84" s="58"/>
      <c r="F84" s="58"/>
      <c r="G84" s="58">
        <v>46597</v>
      </c>
      <c r="H84" s="59">
        <v>0</v>
      </c>
      <c r="I84" s="58">
        <f t="shared" si="5"/>
        <v>46597</v>
      </c>
    </row>
    <row r="85" spans="1:9" ht="25.5">
      <c r="A85" s="5"/>
      <c r="B85" s="57">
        <v>25000000</v>
      </c>
      <c r="C85" s="60" t="s">
        <v>90</v>
      </c>
      <c r="D85" s="58">
        <f>E85</f>
        <v>400000</v>
      </c>
      <c r="E85" s="58">
        <v>400000</v>
      </c>
      <c r="F85" s="58">
        <v>100000</v>
      </c>
      <c r="G85" s="58">
        <v>153973.4</v>
      </c>
      <c r="H85" s="59">
        <v>153.9</v>
      </c>
      <c r="I85" s="58">
        <f t="shared" si="5"/>
        <v>53973.399999999994</v>
      </c>
    </row>
    <row r="86" spans="1:9" ht="38.25">
      <c r="A86" s="5"/>
      <c r="B86" s="57">
        <v>25010000</v>
      </c>
      <c r="C86" s="60" t="s">
        <v>89</v>
      </c>
      <c r="D86" s="58">
        <f>E86</f>
        <v>400000</v>
      </c>
      <c r="E86" s="58">
        <v>400000</v>
      </c>
      <c r="F86" s="58">
        <v>100000</v>
      </c>
      <c r="G86" s="58">
        <v>124510.6</v>
      </c>
      <c r="H86" s="59">
        <v>124.5</v>
      </c>
      <c r="I86" s="58">
        <f t="shared" si="5"/>
        <v>24510.600000000006</v>
      </c>
    </row>
    <row r="87" spans="1:9" ht="38.25">
      <c r="A87" s="5"/>
      <c r="B87" s="57">
        <v>25010100</v>
      </c>
      <c r="C87" s="60" t="s">
        <v>88</v>
      </c>
      <c r="D87" s="58">
        <f>E87</f>
        <v>350000</v>
      </c>
      <c r="E87" s="58">
        <v>350000</v>
      </c>
      <c r="F87" s="58">
        <v>87500</v>
      </c>
      <c r="G87" s="58">
        <v>95762.54</v>
      </c>
      <c r="H87" s="59">
        <v>109.4</v>
      </c>
      <c r="I87" s="58">
        <f t="shared" si="5"/>
        <v>8262.5399999999936</v>
      </c>
    </row>
    <row r="88" spans="1:9" ht="25.5">
      <c r="A88" s="5"/>
      <c r="B88" s="57">
        <v>25010300</v>
      </c>
      <c r="C88" s="60" t="s">
        <v>87</v>
      </c>
      <c r="D88" s="58">
        <f>E88</f>
        <v>50000</v>
      </c>
      <c r="E88" s="58">
        <v>50000</v>
      </c>
      <c r="F88" s="58">
        <v>12500</v>
      </c>
      <c r="G88" s="58">
        <v>28748.01</v>
      </c>
      <c r="H88" s="59">
        <v>229.9</v>
      </c>
      <c r="I88" s="58">
        <f t="shared" si="5"/>
        <v>16248.009999999998</v>
      </c>
    </row>
    <row r="89" spans="1:9" ht="15.75" customHeight="1">
      <c r="A89" s="5"/>
      <c r="B89" s="57">
        <v>25020000</v>
      </c>
      <c r="C89" s="57" t="s">
        <v>86</v>
      </c>
      <c r="D89" s="58">
        <v>0</v>
      </c>
      <c r="E89" s="58">
        <v>0</v>
      </c>
      <c r="F89" s="58">
        <v>0</v>
      </c>
      <c r="G89" s="58">
        <v>29462.82</v>
      </c>
      <c r="H89" s="59">
        <v>0</v>
      </c>
      <c r="I89" s="58">
        <f t="shared" si="5"/>
        <v>29462.82</v>
      </c>
    </row>
    <row r="90" spans="1:9">
      <c r="A90" s="5"/>
      <c r="B90" s="57">
        <v>25020100</v>
      </c>
      <c r="C90" s="60" t="s">
        <v>85</v>
      </c>
      <c r="D90" s="58">
        <v>0</v>
      </c>
      <c r="E90" s="58">
        <v>0</v>
      </c>
      <c r="F90" s="58">
        <v>0</v>
      </c>
      <c r="G90" s="58">
        <v>2100</v>
      </c>
      <c r="H90" s="59">
        <v>0</v>
      </c>
      <c r="I90" s="58">
        <f t="shared" si="5"/>
        <v>2100</v>
      </c>
    </row>
    <row r="91" spans="1:9" ht="102">
      <c r="A91" s="5"/>
      <c r="B91" s="57">
        <v>25020200</v>
      </c>
      <c r="C91" s="60" t="s">
        <v>84</v>
      </c>
      <c r="D91" s="58">
        <v>0</v>
      </c>
      <c r="E91" s="58">
        <v>0</v>
      </c>
      <c r="F91" s="58">
        <v>0</v>
      </c>
      <c r="G91" s="58">
        <v>27362.82</v>
      </c>
      <c r="H91" s="59">
        <v>0</v>
      </c>
      <c r="I91" s="58">
        <f t="shared" si="5"/>
        <v>27362.82</v>
      </c>
    </row>
    <row r="92" spans="1:9">
      <c r="A92" s="5"/>
      <c r="B92" s="57">
        <v>30000000</v>
      </c>
      <c r="C92" s="60" t="s">
        <v>83</v>
      </c>
      <c r="D92" s="58">
        <v>0</v>
      </c>
      <c r="E92" s="58">
        <v>0</v>
      </c>
      <c r="F92" s="58">
        <v>0</v>
      </c>
      <c r="G92" s="58">
        <v>-19804.599999999999</v>
      </c>
      <c r="H92" s="59">
        <v>0</v>
      </c>
      <c r="I92" s="58">
        <f t="shared" si="5"/>
        <v>-19804.599999999999</v>
      </c>
    </row>
    <row r="93" spans="1:9" ht="25.5">
      <c r="A93" s="5"/>
      <c r="B93" s="57">
        <v>31000000</v>
      </c>
      <c r="C93" s="60" t="s">
        <v>82</v>
      </c>
      <c r="D93" s="58">
        <v>0</v>
      </c>
      <c r="E93" s="58">
        <v>0</v>
      </c>
      <c r="F93" s="58">
        <v>0</v>
      </c>
      <c r="G93" s="58">
        <v>-19804.599999999999</v>
      </c>
      <c r="H93" s="59">
        <v>0</v>
      </c>
      <c r="I93" s="58">
        <f t="shared" si="5"/>
        <v>-19804.599999999999</v>
      </c>
    </row>
    <row r="94" spans="1:9" ht="51">
      <c r="A94" s="5"/>
      <c r="B94" s="57">
        <v>31030000</v>
      </c>
      <c r="C94" s="60" t="s">
        <v>81</v>
      </c>
      <c r="D94" s="58">
        <v>0</v>
      </c>
      <c r="E94" s="58">
        <v>0</v>
      </c>
      <c r="F94" s="58">
        <v>0</v>
      </c>
      <c r="G94" s="58">
        <v>-19804.599999999999</v>
      </c>
      <c r="H94" s="59">
        <v>0</v>
      </c>
      <c r="I94" s="58">
        <f t="shared" si="5"/>
        <v>-19804.599999999999</v>
      </c>
    </row>
    <row r="95" spans="1:9">
      <c r="A95" s="5"/>
      <c r="B95" s="57">
        <v>40000000</v>
      </c>
      <c r="C95" s="60" t="s">
        <v>80</v>
      </c>
      <c r="D95" s="58">
        <f>E95</f>
        <v>398775</v>
      </c>
      <c r="E95" s="58">
        <v>398775</v>
      </c>
      <c r="F95" s="58">
        <v>98775</v>
      </c>
      <c r="G95" s="58">
        <v>0</v>
      </c>
      <c r="H95" s="59">
        <v>0</v>
      </c>
      <c r="I95" s="58">
        <f t="shared" si="5"/>
        <v>-98775</v>
      </c>
    </row>
    <row r="96" spans="1:9">
      <c r="A96" s="5"/>
      <c r="B96" s="57">
        <v>41000000</v>
      </c>
      <c r="C96" s="60" t="s">
        <v>79</v>
      </c>
      <c r="D96" s="58">
        <f>E96</f>
        <v>398775</v>
      </c>
      <c r="E96" s="58">
        <v>398775</v>
      </c>
      <c r="F96" s="58">
        <v>98775</v>
      </c>
      <c r="G96" s="58">
        <v>0</v>
      </c>
      <c r="H96" s="59">
        <v>0</v>
      </c>
      <c r="I96" s="58">
        <f t="shared" si="5"/>
        <v>-98775</v>
      </c>
    </row>
    <row r="97" spans="1:9" ht="25.5">
      <c r="A97" s="5"/>
      <c r="B97" s="57">
        <v>41050000</v>
      </c>
      <c r="C97" s="60" t="s">
        <v>78</v>
      </c>
      <c r="D97" s="58">
        <f>E97</f>
        <v>398775</v>
      </c>
      <c r="E97" s="58">
        <v>398775</v>
      </c>
      <c r="F97" s="58">
        <v>98775</v>
      </c>
      <c r="G97" s="58">
        <v>0</v>
      </c>
      <c r="H97" s="59">
        <v>0</v>
      </c>
      <c r="I97" s="58">
        <f t="shared" si="5"/>
        <v>-98775</v>
      </c>
    </row>
    <row r="98" spans="1:9">
      <c r="A98" s="5"/>
      <c r="B98" s="57">
        <v>41053900</v>
      </c>
      <c r="C98" s="60" t="s">
        <v>51</v>
      </c>
      <c r="D98" s="58">
        <f>E98</f>
        <v>398775</v>
      </c>
      <c r="E98" s="58">
        <v>398775</v>
      </c>
      <c r="F98" s="58">
        <v>98775</v>
      </c>
      <c r="G98" s="58">
        <v>0</v>
      </c>
      <c r="H98" s="59">
        <v>0</v>
      </c>
      <c r="I98" s="58">
        <f t="shared" si="5"/>
        <v>-98775</v>
      </c>
    </row>
    <row r="99" spans="1:9" ht="25.5">
      <c r="A99" s="5"/>
      <c r="B99" s="57"/>
      <c r="C99" s="56" t="s">
        <v>77</v>
      </c>
      <c r="D99" s="54">
        <f>D82</f>
        <v>400000</v>
      </c>
      <c r="E99" s="54">
        <f>E82</f>
        <v>400000</v>
      </c>
      <c r="F99" s="54">
        <v>100000</v>
      </c>
      <c r="G99" s="54">
        <v>187319.8</v>
      </c>
      <c r="H99" s="55">
        <v>187.3</v>
      </c>
      <c r="I99" s="54">
        <f t="shared" si="5"/>
        <v>87319.799999999988</v>
      </c>
    </row>
    <row r="100" spans="1:9" ht="25.5">
      <c r="A100" s="5"/>
      <c r="B100" s="57"/>
      <c r="C100" s="56" t="s">
        <v>76</v>
      </c>
      <c r="D100" s="54">
        <v>798775</v>
      </c>
      <c r="E100" s="54">
        <v>798775</v>
      </c>
      <c r="F100" s="54">
        <v>198775</v>
      </c>
      <c r="G100" s="54">
        <v>187319.8</v>
      </c>
      <c r="H100" s="55">
        <v>94.2</v>
      </c>
      <c r="I100" s="54">
        <f t="shared" si="5"/>
        <v>-11455.200000000012</v>
      </c>
    </row>
    <row r="101" spans="1:9" ht="25.5">
      <c r="A101" s="5"/>
      <c r="B101" s="57"/>
      <c r="C101" s="56" t="s">
        <v>75</v>
      </c>
      <c r="D101" s="54">
        <f>D75+D99</f>
        <v>52329817</v>
      </c>
      <c r="E101" s="54">
        <f>E99+E75</f>
        <v>52329817</v>
      </c>
      <c r="F101" s="54">
        <f>F75+F99</f>
        <v>13896073</v>
      </c>
      <c r="G101" s="54">
        <f>G99+G75</f>
        <v>10700876.790000005</v>
      </c>
      <c r="H101" s="55">
        <f>H99+H75</f>
        <v>263.50688140748463</v>
      </c>
      <c r="I101" s="54">
        <f t="shared" si="5"/>
        <v>-3195196.2099999953</v>
      </c>
    </row>
    <row r="102" spans="1:9" ht="25.5" customHeight="1">
      <c r="A102" s="5"/>
      <c r="B102" s="57"/>
      <c r="C102" s="56" t="s">
        <v>74</v>
      </c>
      <c r="D102" s="54">
        <f>D100+D76</f>
        <v>73727112</v>
      </c>
      <c r="E102" s="54">
        <f>E100+E76</f>
        <v>75260815</v>
      </c>
      <c r="F102" s="54">
        <f>F100+F76</f>
        <v>21740335</v>
      </c>
      <c r="G102" s="54">
        <f>G100+G76</f>
        <v>18395455.790000003</v>
      </c>
      <c r="H102" s="55">
        <f>H100+H76</f>
        <v>178.72561462586742</v>
      </c>
      <c r="I102" s="54">
        <f t="shared" si="5"/>
        <v>-3344879.2099999972</v>
      </c>
    </row>
    <row r="105" spans="1:9" ht="18.75">
      <c r="C105" s="53" t="s">
        <v>73</v>
      </c>
      <c r="D105" s="52"/>
      <c r="E105" s="52"/>
      <c r="F105" s="52"/>
      <c r="G105" s="76" t="s">
        <v>72</v>
      </c>
      <c r="H105" s="76"/>
      <c r="I105" s="76"/>
    </row>
  </sheetData>
  <mergeCells count="8">
    <mergeCell ref="G1:I1"/>
    <mergeCell ref="A76:C76"/>
    <mergeCell ref="A6:I6"/>
    <mergeCell ref="G105:I105"/>
    <mergeCell ref="G2:I2"/>
    <mergeCell ref="G3:I3"/>
    <mergeCell ref="B4:I4"/>
    <mergeCell ref="B75:C75"/>
  </mergeCells>
  <pageMargins left="0.59055118110236227" right="0.59055118110236227" top="0.39370078740157483" bottom="0.39370078740157483" header="0" footer="0"/>
  <pageSetup paperSize="9" scale="75" fitToHeight="500" orientation="portrait" verticalDpi="0" r:id="rId1"/>
  <rowBreaks count="3" manualBreakCount="3">
    <brk id="25" max="16383" man="1"/>
    <brk id="60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64"/>
  <sheetViews>
    <sheetView tabSelected="1" workbookViewId="0">
      <pane xSplit="1" ySplit="6" topLeftCell="B21" activePane="bottomRight" state="frozen"/>
      <selection pane="topRight" activeCell="B1" sqref="B1"/>
      <selection pane="bottomLeft" activeCell="A7" sqref="A7"/>
      <selection pane="bottomRight" activeCell="E66" sqref="E66"/>
    </sheetView>
  </sheetViews>
  <sheetFormatPr defaultRowHeight="12.75"/>
  <cols>
    <col min="1" max="1" width="6.7109375" style="1" customWidth="1"/>
    <col min="2" max="2" width="19.140625" style="5" customWidth="1"/>
    <col min="3" max="3" width="13.85546875" style="1" customWidth="1"/>
    <col min="4" max="4" width="12.140625" style="1" customWidth="1"/>
    <col min="5" max="5" width="12.85546875" style="1" customWidth="1"/>
    <col min="6" max="6" width="13.28515625" style="1" customWidth="1"/>
    <col min="7" max="7" width="13" style="1" customWidth="1"/>
    <col min="8" max="8" width="11.42578125" style="1" bestFit="1" customWidth="1"/>
    <col min="9" max="9" width="12.42578125" style="1" customWidth="1"/>
  </cols>
  <sheetData>
    <row r="1" spans="1:9" ht="15.75">
      <c r="A1" s="49"/>
      <c r="B1" s="50"/>
      <c r="C1" s="51"/>
      <c r="D1" s="51"/>
      <c r="E1" s="51"/>
      <c r="F1" s="51"/>
      <c r="G1" s="84" t="s">
        <v>68</v>
      </c>
      <c r="H1" s="84"/>
      <c r="I1" s="84"/>
    </row>
    <row r="2" spans="1:9" ht="15.75">
      <c r="A2" s="49"/>
      <c r="B2" s="50"/>
      <c r="C2" s="51"/>
      <c r="D2" s="51"/>
      <c r="E2" s="51"/>
      <c r="F2" s="51"/>
      <c r="G2" s="84" t="s">
        <v>70</v>
      </c>
      <c r="H2" s="84"/>
      <c r="I2" s="84"/>
    </row>
    <row r="3" spans="1:9" ht="15.75">
      <c r="A3" s="49"/>
      <c r="B3" s="50"/>
      <c r="C3" s="51"/>
      <c r="D3" s="51"/>
      <c r="E3" s="51"/>
      <c r="F3" s="51"/>
      <c r="G3" s="84" t="s">
        <v>71</v>
      </c>
      <c r="H3" s="84"/>
      <c r="I3" s="84"/>
    </row>
    <row r="4" spans="1:9" ht="15.75">
      <c r="A4" s="83" t="s">
        <v>69</v>
      </c>
      <c r="B4" s="83"/>
      <c r="C4" s="83"/>
      <c r="D4" s="83"/>
      <c r="E4" s="83"/>
      <c r="F4" s="83"/>
      <c r="G4" s="83"/>
      <c r="H4" s="83"/>
      <c r="I4" s="83"/>
    </row>
    <row r="5" spans="1:9" ht="48">
      <c r="A5" s="23" t="s">
        <v>54</v>
      </c>
      <c r="B5" s="23"/>
      <c r="C5" s="23" t="s">
        <v>1</v>
      </c>
      <c r="D5" s="23" t="s">
        <v>2</v>
      </c>
      <c r="E5" s="23" t="s">
        <v>3</v>
      </c>
      <c r="F5" s="23" t="s">
        <v>55</v>
      </c>
      <c r="G5" s="23" t="s">
        <v>56</v>
      </c>
      <c r="H5" s="23" t="s">
        <v>61</v>
      </c>
      <c r="I5" s="24" t="s">
        <v>57</v>
      </c>
    </row>
    <row r="6" spans="1:9" ht="13.5" thickBot="1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s="10" customFormat="1" ht="13.5" thickBot="1">
      <c r="A7" s="96" t="s">
        <v>0</v>
      </c>
      <c r="B7" s="97"/>
      <c r="C7" s="97"/>
      <c r="D7" s="97"/>
      <c r="E7" s="97"/>
      <c r="F7" s="97"/>
      <c r="G7" s="97"/>
      <c r="H7" s="97"/>
      <c r="I7" s="98"/>
    </row>
    <row r="8" spans="1:9" s="15" customFormat="1">
      <c r="A8" s="25" t="s">
        <v>4</v>
      </c>
      <c r="B8" s="26" t="s">
        <v>5</v>
      </c>
      <c r="C8" s="27">
        <v>15934800</v>
      </c>
      <c r="D8" s="27">
        <v>16044660</v>
      </c>
      <c r="E8" s="27">
        <v>3905056</v>
      </c>
      <c r="F8" s="27">
        <v>3197840.39</v>
      </c>
      <c r="G8" s="27">
        <f>F8</f>
        <v>3197840.39</v>
      </c>
      <c r="H8" s="28">
        <f>F8/E8</f>
        <v>0.81889744730933445</v>
      </c>
      <c r="I8" s="27">
        <f>F8-E8</f>
        <v>-707215.60999999987</v>
      </c>
    </row>
    <row r="9" spans="1:9" s="4" customFormat="1" ht="140.25">
      <c r="A9" s="7" t="s">
        <v>6</v>
      </c>
      <c r="B9" s="6" t="s">
        <v>7</v>
      </c>
      <c r="C9" s="8">
        <v>15934800</v>
      </c>
      <c r="D9" s="8">
        <v>16044660</v>
      </c>
      <c r="E9" s="8">
        <v>3905056</v>
      </c>
      <c r="F9" s="8">
        <v>3197840.39</v>
      </c>
      <c r="G9" s="8">
        <f t="shared" ref="G9:G33" si="0">F9</f>
        <v>3197840.39</v>
      </c>
      <c r="H9" s="9">
        <f t="shared" ref="H9:H33" si="1">F9/E9</f>
        <v>0.81889744730933445</v>
      </c>
      <c r="I9" s="8">
        <f t="shared" ref="I9:I33" si="2">F9-E9</f>
        <v>-707215.60999999987</v>
      </c>
    </row>
    <row r="10" spans="1:9" s="15" customFormat="1">
      <c r="A10" s="11" t="s">
        <v>8</v>
      </c>
      <c r="B10" s="12" t="s">
        <v>9</v>
      </c>
      <c r="C10" s="13">
        <v>8681455</v>
      </c>
      <c r="D10" s="13">
        <v>8730655</v>
      </c>
      <c r="E10" s="13">
        <v>1901109</v>
      </c>
      <c r="F10" s="13">
        <v>1442655.07</v>
      </c>
      <c r="G10" s="13">
        <f t="shared" si="0"/>
        <v>1442655.07</v>
      </c>
      <c r="H10" s="14">
        <f t="shared" si="1"/>
        <v>0.75884921380099724</v>
      </c>
      <c r="I10" s="13">
        <f t="shared" si="2"/>
        <v>-458453.92999999993</v>
      </c>
    </row>
    <row r="11" spans="1:9" s="4" customFormat="1" ht="25.5">
      <c r="A11" s="7" t="s">
        <v>10</v>
      </c>
      <c r="B11" s="6" t="s">
        <v>11</v>
      </c>
      <c r="C11" s="8">
        <v>8681455</v>
      </c>
      <c r="D11" s="8">
        <v>8730655</v>
      </c>
      <c r="E11" s="8">
        <v>1901109</v>
      </c>
      <c r="F11" s="8">
        <v>1442655.07</v>
      </c>
      <c r="G11" s="8">
        <f t="shared" si="0"/>
        <v>1442655.07</v>
      </c>
      <c r="H11" s="9">
        <f t="shared" si="1"/>
        <v>0.75884921380099724</v>
      </c>
      <c r="I11" s="8">
        <f t="shared" si="2"/>
        <v>-458453.92999999993</v>
      </c>
    </row>
    <row r="12" spans="1:9" s="15" customFormat="1">
      <c r="A12" s="11" t="s">
        <v>12</v>
      </c>
      <c r="B12" s="12" t="s">
        <v>13</v>
      </c>
      <c r="C12" s="13">
        <v>258036</v>
      </c>
      <c r="D12" s="13">
        <v>64481</v>
      </c>
      <c r="E12" s="13">
        <v>64481</v>
      </c>
      <c r="F12" s="13">
        <v>64481</v>
      </c>
      <c r="G12" s="13">
        <f t="shared" si="0"/>
        <v>64481</v>
      </c>
      <c r="H12" s="14">
        <f t="shared" si="1"/>
        <v>1</v>
      </c>
      <c r="I12" s="13">
        <f t="shared" si="2"/>
        <v>0</v>
      </c>
    </row>
    <row r="13" spans="1:9" s="4" customFormat="1" ht="76.5">
      <c r="A13" s="7" t="s">
        <v>14</v>
      </c>
      <c r="B13" s="6" t="s">
        <v>15</v>
      </c>
      <c r="C13" s="8">
        <v>258036</v>
      </c>
      <c r="D13" s="8">
        <v>64481</v>
      </c>
      <c r="E13" s="8">
        <v>64481</v>
      </c>
      <c r="F13" s="8">
        <v>64481</v>
      </c>
      <c r="G13" s="8">
        <f t="shared" si="0"/>
        <v>64481</v>
      </c>
      <c r="H13" s="9">
        <f t="shared" si="1"/>
        <v>1</v>
      </c>
      <c r="I13" s="8">
        <f t="shared" si="2"/>
        <v>0</v>
      </c>
    </row>
    <row r="14" spans="1:9" s="15" customFormat="1" ht="38.25">
      <c r="A14" s="11" t="s">
        <v>16</v>
      </c>
      <c r="B14" s="12" t="s">
        <v>17</v>
      </c>
      <c r="C14" s="13">
        <v>3777817</v>
      </c>
      <c r="D14" s="13">
        <v>3632607</v>
      </c>
      <c r="E14" s="13">
        <v>720460</v>
      </c>
      <c r="F14" s="13">
        <v>456141.16</v>
      </c>
      <c r="G14" s="13">
        <f t="shared" si="0"/>
        <v>456141.16</v>
      </c>
      <c r="H14" s="14">
        <f t="shared" si="1"/>
        <v>0.63312489242983649</v>
      </c>
      <c r="I14" s="13">
        <f t="shared" si="2"/>
        <v>-264318.84000000003</v>
      </c>
    </row>
    <row r="15" spans="1:9" s="4" customFormat="1" ht="216.75">
      <c r="A15" s="7" t="s">
        <v>18</v>
      </c>
      <c r="B15" s="6" t="s">
        <v>19</v>
      </c>
      <c r="C15" s="8">
        <v>1515213</v>
      </c>
      <c r="D15" s="8">
        <v>1515213</v>
      </c>
      <c r="E15" s="8">
        <v>391865</v>
      </c>
      <c r="F15" s="8">
        <v>234625.5</v>
      </c>
      <c r="G15" s="8">
        <f t="shared" si="0"/>
        <v>234625.5</v>
      </c>
      <c r="H15" s="9">
        <f t="shared" si="1"/>
        <v>0.59874063771962283</v>
      </c>
      <c r="I15" s="8">
        <f t="shared" si="2"/>
        <v>-157239.5</v>
      </c>
    </row>
    <row r="16" spans="1:9" s="4" customFormat="1" ht="52.5" customHeight="1">
      <c r="A16" s="7" t="s">
        <v>20</v>
      </c>
      <c r="B16" s="6" t="s">
        <v>21</v>
      </c>
      <c r="C16" s="8">
        <v>1655323</v>
      </c>
      <c r="D16" s="8">
        <v>1500963</v>
      </c>
      <c r="E16" s="8">
        <v>213006</v>
      </c>
      <c r="F16" s="8">
        <v>113262.84</v>
      </c>
      <c r="G16" s="8">
        <f t="shared" si="0"/>
        <v>113262.84</v>
      </c>
      <c r="H16" s="9">
        <f t="shared" si="1"/>
        <v>0.53173544407199791</v>
      </c>
      <c r="I16" s="8">
        <f t="shared" si="2"/>
        <v>-99743.16</v>
      </c>
    </row>
    <row r="17" spans="1:9" s="4" customFormat="1" ht="79.5" customHeight="1">
      <c r="A17" s="7" t="s">
        <v>22</v>
      </c>
      <c r="B17" s="6" t="s">
        <v>23</v>
      </c>
      <c r="C17" s="8">
        <v>125094</v>
      </c>
      <c r="D17" s="8">
        <v>125094</v>
      </c>
      <c r="E17" s="8">
        <v>13890</v>
      </c>
      <c r="F17" s="8">
        <v>13890</v>
      </c>
      <c r="G17" s="8">
        <f t="shared" si="0"/>
        <v>13890</v>
      </c>
      <c r="H17" s="9">
        <f t="shared" si="1"/>
        <v>1</v>
      </c>
      <c r="I17" s="8">
        <f t="shared" si="2"/>
        <v>0</v>
      </c>
    </row>
    <row r="18" spans="1:9" s="4" customFormat="1" ht="38.25">
      <c r="A18" s="7" t="s">
        <v>24</v>
      </c>
      <c r="B18" s="6" t="s">
        <v>25</v>
      </c>
      <c r="C18" s="8">
        <v>122187</v>
      </c>
      <c r="D18" s="8">
        <v>122187</v>
      </c>
      <c r="E18" s="8">
        <v>30549</v>
      </c>
      <c r="F18" s="8">
        <v>27362.82</v>
      </c>
      <c r="G18" s="8">
        <f t="shared" si="0"/>
        <v>27362.82</v>
      </c>
      <c r="H18" s="9">
        <f t="shared" si="1"/>
        <v>0.89570264165766478</v>
      </c>
      <c r="I18" s="8">
        <f t="shared" si="2"/>
        <v>-3186.1800000000003</v>
      </c>
    </row>
    <row r="19" spans="1:9" s="4" customFormat="1" ht="51">
      <c r="A19" s="7" t="s">
        <v>26</v>
      </c>
      <c r="B19" s="6" t="s">
        <v>27</v>
      </c>
      <c r="C19" s="8">
        <v>360000</v>
      </c>
      <c r="D19" s="8">
        <v>369150</v>
      </c>
      <c r="E19" s="8">
        <v>71150</v>
      </c>
      <c r="F19" s="8">
        <v>67000</v>
      </c>
      <c r="G19" s="8">
        <f t="shared" si="0"/>
        <v>67000</v>
      </c>
      <c r="H19" s="9">
        <f t="shared" si="1"/>
        <v>0.94167252283907243</v>
      </c>
      <c r="I19" s="8">
        <f t="shared" si="2"/>
        <v>-4150</v>
      </c>
    </row>
    <row r="20" spans="1:9" s="15" customFormat="1">
      <c r="A20" s="11" t="s">
        <v>28</v>
      </c>
      <c r="B20" s="12" t="s">
        <v>29</v>
      </c>
      <c r="C20" s="13">
        <v>2230994</v>
      </c>
      <c r="D20" s="13">
        <v>2230994</v>
      </c>
      <c r="E20" s="13">
        <v>449108</v>
      </c>
      <c r="F20" s="13">
        <v>332012.18</v>
      </c>
      <c r="G20" s="13">
        <f t="shared" si="0"/>
        <v>332012.18</v>
      </c>
      <c r="H20" s="14">
        <f t="shared" si="1"/>
        <v>0.73927024234705241</v>
      </c>
      <c r="I20" s="13">
        <f t="shared" si="2"/>
        <v>-117095.82</v>
      </c>
    </row>
    <row r="21" spans="1:9" s="4" customFormat="1" ht="25.5">
      <c r="A21" s="7" t="s">
        <v>30</v>
      </c>
      <c r="B21" s="6" t="s">
        <v>31</v>
      </c>
      <c r="C21" s="8">
        <v>775497</v>
      </c>
      <c r="D21" s="8">
        <v>775497</v>
      </c>
      <c r="E21" s="8">
        <v>170580</v>
      </c>
      <c r="F21" s="8">
        <v>124359.94</v>
      </c>
      <c r="G21" s="8">
        <f t="shared" si="0"/>
        <v>124359.94</v>
      </c>
      <c r="H21" s="9">
        <f t="shared" si="1"/>
        <v>0.72904173994606636</v>
      </c>
      <c r="I21" s="8">
        <f t="shared" si="2"/>
        <v>-46220.06</v>
      </c>
    </row>
    <row r="22" spans="1:9" s="4" customFormat="1" ht="76.5">
      <c r="A22" s="7" t="s">
        <v>32</v>
      </c>
      <c r="B22" s="6" t="s">
        <v>33</v>
      </c>
      <c r="C22" s="8">
        <v>1455497</v>
      </c>
      <c r="D22" s="8">
        <v>1455497</v>
      </c>
      <c r="E22" s="8">
        <v>278528</v>
      </c>
      <c r="F22" s="8">
        <v>207652.24</v>
      </c>
      <c r="G22" s="8">
        <f t="shared" si="0"/>
        <v>207652.24</v>
      </c>
      <c r="H22" s="9">
        <f t="shared" si="1"/>
        <v>0.7455345243566176</v>
      </c>
      <c r="I22" s="8">
        <f t="shared" si="2"/>
        <v>-70875.760000000009</v>
      </c>
    </row>
    <row r="23" spans="1:9" s="15" customFormat="1" ht="25.5">
      <c r="A23" s="11" t="s">
        <v>34</v>
      </c>
      <c r="B23" s="12" t="s">
        <v>35</v>
      </c>
      <c r="C23" s="13">
        <v>4212868</v>
      </c>
      <c r="D23" s="13">
        <v>4269368</v>
      </c>
      <c r="E23" s="13">
        <v>1371751</v>
      </c>
      <c r="F23" s="13">
        <v>1267458.93</v>
      </c>
      <c r="G23" s="13">
        <f t="shared" si="0"/>
        <v>1267458.93</v>
      </c>
      <c r="H23" s="14">
        <f t="shared" si="1"/>
        <v>0.92397157355817483</v>
      </c>
      <c r="I23" s="13">
        <f t="shared" si="2"/>
        <v>-104292.07000000007</v>
      </c>
    </row>
    <row r="24" spans="1:9" s="4" customFormat="1" ht="102">
      <c r="A24" s="7" t="s">
        <v>36</v>
      </c>
      <c r="B24" s="6" t="s">
        <v>37</v>
      </c>
      <c r="C24" s="8">
        <v>2420018</v>
      </c>
      <c r="D24" s="8">
        <v>2493518</v>
      </c>
      <c r="E24" s="8">
        <v>1068999</v>
      </c>
      <c r="F24" s="8">
        <v>1002724</v>
      </c>
      <c r="G24" s="8">
        <f t="shared" si="0"/>
        <v>1002724</v>
      </c>
      <c r="H24" s="9">
        <f t="shared" si="1"/>
        <v>0.93800274836552699</v>
      </c>
      <c r="I24" s="8">
        <f t="shared" si="2"/>
        <v>-66275</v>
      </c>
    </row>
    <row r="25" spans="1:9" s="4" customFormat="1" ht="38.25">
      <c r="A25" s="7" t="s">
        <v>38</v>
      </c>
      <c r="B25" s="6" t="s">
        <v>39</v>
      </c>
      <c r="C25" s="8">
        <v>1792850</v>
      </c>
      <c r="D25" s="8">
        <v>1775850</v>
      </c>
      <c r="E25" s="8">
        <v>302752</v>
      </c>
      <c r="F25" s="8">
        <v>264734.93</v>
      </c>
      <c r="G25" s="8">
        <f t="shared" si="0"/>
        <v>264734.93</v>
      </c>
      <c r="H25" s="9">
        <f t="shared" si="1"/>
        <v>0.87442834399112146</v>
      </c>
      <c r="I25" s="8">
        <f t="shared" si="2"/>
        <v>-38017.070000000007</v>
      </c>
    </row>
    <row r="26" spans="1:9" s="15" customFormat="1">
      <c r="A26" s="11" t="s">
        <v>40</v>
      </c>
      <c r="B26" s="12" t="s">
        <v>41</v>
      </c>
      <c r="C26" s="13">
        <v>10000</v>
      </c>
      <c r="D26" s="13">
        <v>10000</v>
      </c>
      <c r="E26" s="13">
        <v>0</v>
      </c>
      <c r="F26" s="13">
        <v>0</v>
      </c>
      <c r="G26" s="13">
        <f t="shared" si="0"/>
        <v>0</v>
      </c>
      <c r="H26" s="14"/>
      <c r="I26" s="13">
        <f t="shared" si="2"/>
        <v>0</v>
      </c>
    </row>
    <row r="27" spans="1:9" s="4" customFormat="1" ht="51">
      <c r="A27" s="7" t="s">
        <v>42</v>
      </c>
      <c r="B27" s="6" t="s">
        <v>43</v>
      </c>
      <c r="C27" s="8">
        <v>10000</v>
      </c>
      <c r="D27" s="8">
        <v>10000</v>
      </c>
      <c r="E27" s="8">
        <v>0</v>
      </c>
      <c r="F27" s="8">
        <v>0</v>
      </c>
      <c r="G27" s="8">
        <f t="shared" si="0"/>
        <v>0</v>
      </c>
      <c r="H27" s="9"/>
      <c r="I27" s="8">
        <f t="shared" si="2"/>
        <v>0</v>
      </c>
    </row>
    <row r="28" spans="1:9" s="15" customFormat="1" ht="25.5">
      <c r="A28" s="11" t="s">
        <v>44</v>
      </c>
      <c r="B28" s="12" t="s">
        <v>45</v>
      </c>
      <c r="C28" s="13">
        <v>6228046</v>
      </c>
      <c r="D28" s="13">
        <v>6502345</v>
      </c>
      <c r="E28" s="13">
        <v>3743145</v>
      </c>
      <c r="F28" s="13">
        <v>3546060</v>
      </c>
      <c r="G28" s="13">
        <f t="shared" si="0"/>
        <v>3546060</v>
      </c>
      <c r="H28" s="14">
        <f t="shared" si="1"/>
        <v>0.94734775169008945</v>
      </c>
      <c r="I28" s="13">
        <f t="shared" si="2"/>
        <v>-197085</v>
      </c>
    </row>
    <row r="29" spans="1:9" s="4" customFormat="1" ht="140.25">
      <c r="A29" s="7" t="s">
        <v>46</v>
      </c>
      <c r="B29" s="6" t="s">
        <v>47</v>
      </c>
      <c r="C29" s="8">
        <v>1074120</v>
      </c>
      <c r="D29" s="8">
        <v>1074120</v>
      </c>
      <c r="E29" s="8">
        <v>267630</v>
      </c>
      <c r="F29" s="8">
        <v>267630</v>
      </c>
      <c r="G29" s="8">
        <f t="shared" si="0"/>
        <v>267630</v>
      </c>
      <c r="H29" s="9">
        <f t="shared" si="1"/>
        <v>1</v>
      </c>
      <c r="I29" s="8">
        <f t="shared" si="2"/>
        <v>0</v>
      </c>
    </row>
    <row r="30" spans="1:9" s="4" customFormat="1" ht="102">
      <c r="A30" s="7" t="s">
        <v>48</v>
      </c>
      <c r="B30" s="6" t="s">
        <v>49</v>
      </c>
      <c r="C30" s="8">
        <v>1862600</v>
      </c>
      <c r="D30" s="8">
        <v>1862600</v>
      </c>
      <c r="E30" s="8">
        <v>1862600</v>
      </c>
      <c r="F30" s="8">
        <v>1862600</v>
      </c>
      <c r="G30" s="8">
        <f t="shared" si="0"/>
        <v>1862600</v>
      </c>
      <c r="H30" s="9">
        <f t="shared" si="1"/>
        <v>1</v>
      </c>
      <c r="I30" s="8">
        <f t="shared" si="2"/>
        <v>0</v>
      </c>
    </row>
    <row r="31" spans="1:9" s="4" customFormat="1" ht="25.5">
      <c r="A31" s="7" t="s">
        <v>50</v>
      </c>
      <c r="B31" s="6" t="s">
        <v>51</v>
      </c>
      <c r="C31" s="8">
        <v>3291326</v>
      </c>
      <c r="D31" s="8">
        <v>3515625</v>
      </c>
      <c r="E31" s="8">
        <v>1612915</v>
      </c>
      <c r="F31" s="8">
        <v>1415830</v>
      </c>
      <c r="G31" s="8">
        <f t="shared" si="0"/>
        <v>1415830</v>
      </c>
      <c r="H31" s="9">
        <f t="shared" si="1"/>
        <v>0.87780819200019844</v>
      </c>
      <c r="I31" s="8">
        <f t="shared" si="2"/>
        <v>-197085</v>
      </c>
    </row>
    <row r="32" spans="1:9" s="4" customFormat="1" ht="90" thickBot="1">
      <c r="A32" s="16" t="s">
        <v>52</v>
      </c>
      <c r="B32" s="17" t="s">
        <v>53</v>
      </c>
      <c r="C32" s="18">
        <v>0</v>
      </c>
      <c r="D32" s="18">
        <v>50000</v>
      </c>
      <c r="E32" s="18">
        <v>0</v>
      </c>
      <c r="F32" s="18">
        <v>0</v>
      </c>
      <c r="G32" s="18">
        <f t="shared" si="0"/>
        <v>0</v>
      </c>
      <c r="H32" s="19"/>
      <c r="I32" s="18">
        <f t="shared" si="2"/>
        <v>0</v>
      </c>
    </row>
    <row r="33" spans="1:9" s="15" customFormat="1" ht="13.5" thickBot="1">
      <c r="A33" s="94" t="s">
        <v>58</v>
      </c>
      <c r="B33" s="95"/>
      <c r="C33" s="35">
        <v>41334016</v>
      </c>
      <c r="D33" s="35">
        <v>41485110</v>
      </c>
      <c r="E33" s="35">
        <v>12155110</v>
      </c>
      <c r="F33" s="35">
        <v>10306648.73</v>
      </c>
      <c r="G33" s="35">
        <f t="shared" si="0"/>
        <v>10306648.73</v>
      </c>
      <c r="H33" s="36">
        <f t="shared" si="1"/>
        <v>0.84792722813697285</v>
      </c>
      <c r="I33" s="37">
        <f t="shared" si="2"/>
        <v>-1848461.2699999996</v>
      </c>
    </row>
    <row r="34" spans="1:9" s="4" customFormat="1" ht="13.5" thickBot="1">
      <c r="A34" s="99" t="s">
        <v>59</v>
      </c>
      <c r="B34" s="100"/>
      <c r="C34" s="100"/>
      <c r="D34" s="100"/>
      <c r="E34" s="100"/>
      <c r="F34" s="100"/>
      <c r="G34" s="100"/>
      <c r="H34" s="100"/>
      <c r="I34" s="101"/>
    </row>
    <row r="35" spans="1:9" s="31" customFormat="1">
      <c r="A35" s="11" t="s">
        <v>8</v>
      </c>
      <c r="B35" s="29" t="s">
        <v>9</v>
      </c>
      <c r="C35" s="30">
        <v>350000</v>
      </c>
      <c r="D35" s="30">
        <v>350000</v>
      </c>
      <c r="E35" s="30">
        <v>87500</v>
      </c>
      <c r="F35" s="30">
        <v>84275.11</v>
      </c>
      <c r="G35" s="30">
        <f>F35</f>
        <v>84275.11</v>
      </c>
      <c r="H35" s="38">
        <f>F35/E35</f>
        <v>0.96314411428571434</v>
      </c>
      <c r="I35" s="30">
        <f>G35-E35</f>
        <v>-3224.8899999999994</v>
      </c>
    </row>
    <row r="36" spans="1:9" ht="25.5">
      <c r="A36" s="7" t="s">
        <v>10</v>
      </c>
      <c r="B36" s="6" t="s">
        <v>11</v>
      </c>
      <c r="C36" s="3">
        <v>350000</v>
      </c>
      <c r="D36" s="3">
        <v>350000</v>
      </c>
      <c r="E36" s="3">
        <v>87500</v>
      </c>
      <c r="F36" s="3">
        <v>84275.11</v>
      </c>
      <c r="G36" s="39">
        <f t="shared" ref="G36:G38" si="3">F36</f>
        <v>84275.11</v>
      </c>
      <c r="H36" s="40">
        <f t="shared" ref="H36" si="4">F36/E36</f>
        <v>0.96314411428571434</v>
      </c>
      <c r="I36" s="39">
        <f>G36-E36</f>
        <v>-3224.8899999999994</v>
      </c>
    </row>
    <row r="37" spans="1:9" s="31" customFormat="1" ht="25.5">
      <c r="A37" s="11" t="s">
        <v>34</v>
      </c>
      <c r="B37" s="12" t="s">
        <v>35</v>
      </c>
      <c r="C37" s="30">
        <v>50000</v>
      </c>
      <c r="D37" s="30">
        <v>185068.9</v>
      </c>
      <c r="E37" s="30">
        <v>46267.224999999999</v>
      </c>
      <c r="F37" s="30">
        <v>148496.22</v>
      </c>
      <c r="G37" s="30">
        <f t="shared" si="3"/>
        <v>148496.22</v>
      </c>
      <c r="H37" s="38">
        <f>F37/D37</f>
        <v>0.80238343665521328</v>
      </c>
      <c r="I37" s="30">
        <f>G37-D37</f>
        <v>-36572.679999999993</v>
      </c>
    </row>
    <row r="38" spans="1:9" ht="39" thickBot="1">
      <c r="A38" s="16" t="s">
        <v>38</v>
      </c>
      <c r="B38" s="17" t="s">
        <v>39</v>
      </c>
      <c r="C38" s="32">
        <v>50000</v>
      </c>
      <c r="D38" s="32">
        <v>185068.9</v>
      </c>
      <c r="E38" s="32">
        <v>46267.224999999999</v>
      </c>
      <c r="F38" s="32">
        <v>148496.22</v>
      </c>
      <c r="G38" s="41">
        <f t="shared" si="3"/>
        <v>148496.22</v>
      </c>
      <c r="H38" s="42">
        <f>F38/D38</f>
        <v>0.80238343665521328</v>
      </c>
      <c r="I38" s="41">
        <f>G38-D38</f>
        <v>-36572.679999999993</v>
      </c>
    </row>
    <row r="39" spans="1:9" ht="13.5" thickBot="1">
      <c r="A39" s="85" t="s">
        <v>60</v>
      </c>
      <c r="B39" s="86"/>
      <c r="C39" s="33">
        <v>400000</v>
      </c>
      <c r="D39" s="33">
        <v>535068.9</v>
      </c>
      <c r="E39" s="33">
        <v>133767.22500000001</v>
      </c>
      <c r="F39" s="33">
        <f>SUM(F35:F38)</f>
        <v>465542.66000000003</v>
      </c>
      <c r="G39" s="33">
        <f>SUM(G35:G38)</f>
        <v>465542.66000000003</v>
      </c>
      <c r="H39" s="43">
        <f>F39/D39</f>
        <v>0.87006114539641533</v>
      </c>
      <c r="I39" s="34">
        <f>G39-D39</f>
        <v>-69526.239999999991</v>
      </c>
    </row>
    <row r="40" spans="1:9" ht="13.5" thickBot="1">
      <c r="A40" s="87" t="s">
        <v>62</v>
      </c>
      <c r="B40" s="88"/>
      <c r="C40" s="88"/>
      <c r="D40" s="88"/>
      <c r="E40" s="88"/>
      <c r="F40" s="88"/>
      <c r="G40" s="88"/>
      <c r="H40" s="88"/>
      <c r="I40" s="89"/>
    </row>
    <row r="41" spans="1:9" s="15" customFormat="1" ht="38.25">
      <c r="A41" s="11" t="s">
        <v>16</v>
      </c>
      <c r="B41" s="45" t="s">
        <v>17</v>
      </c>
      <c r="C41" s="13">
        <v>0</v>
      </c>
      <c r="D41" s="13">
        <v>27362.819999999996</v>
      </c>
      <c r="E41" s="13">
        <v>0</v>
      </c>
      <c r="F41" s="13">
        <v>27362.82</v>
      </c>
      <c r="G41" s="13">
        <f>F41</f>
        <v>27362.82</v>
      </c>
      <c r="H41" s="14">
        <f>F41/D41</f>
        <v>1.0000000000000002</v>
      </c>
      <c r="I41" s="13">
        <f>G41-D41</f>
        <v>0</v>
      </c>
    </row>
    <row r="42" spans="1:9" s="4" customFormat="1" ht="39" thickBot="1">
      <c r="A42" s="16" t="s">
        <v>24</v>
      </c>
      <c r="B42" s="46" t="s">
        <v>25</v>
      </c>
      <c r="C42" s="18">
        <v>0</v>
      </c>
      <c r="D42" s="18">
        <v>27362.819999999996</v>
      </c>
      <c r="E42" s="18">
        <v>0</v>
      </c>
      <c r="F42" s="18">
        <v>27362.82</v>
      </c>
      <c r="G42" s="13">
        <f>F42</f>
        <v>27362.82</v>
      </c>
      <c r="H42" s="19">
        <v>1</v>
      </c>
      <c r="I42" s="44">
        <f>G42-D42</f>
        <v>0</v>
      </c>
    </row>
    <row r="43" spans="1:9" s="4" customFormat="1" ht="13.5" thickBot="1">
      <c r="A43" s="90" t="s">
        <v>60</v>
      </c>
      <c r="B43" s="91"/>
      <c r="C43" s="20">
        <v>0</v>
      </c>
      <c r="D43" s="20">
        <f>D42</f>
        <v>27362.819999999996</v>
      </c>
      <c r="E43" s="20">
        <f t="shared" ref="E43:G43" si="5">E42</f>
        <v>0</v>
      </c>
      <c r="F43" s="20">
        <f t="shared" si="5"/>
        <v>27362.82</v>
      </c>
      <c r="G43" s="20">
        <f t="shared" si="5"/>
        <v>27362.82</v>
      </c>
      <c r="H43" s="21">
        <v>1</v>
      </c>
      <c r="I43" s="22">
        <v>0</v>
      </c>
    </row>
    <row r="44" spans="1:9" ht="13.5" thickBot="1">
      <c r="A44" s="87" t="s">
        <v>63</v>
      </c>
      <c r="B44" s="88"/>
      <c r="C44" s="88"/>
      <c r="D44" s="88"/>
      <c r="E44" s="88"/>
      <c r="F44" s="88"/>
      <c r="G44" s="88"/>
      <c r="H44" s="88"/>
      <c r="I44" s="89"/>
    </row>
    <row r="45" spans="1:9" s="31" customFormat="1">
      <c r="A45" s="11" t="s">
        <v>4</v>
      </c>
      <c r="B45" s="12" t="s">
        <v>5</v>
      </c>
      <c r="C45" s="13">
        <v>50000</v>
      </c>
      <c r="D45" s="13">
        <v>50000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</row>
    <row r="46" spans="1:9" ht="140.25">
      <c r="A46" s="7" t="s">
        <v>6</v>
      </c>
      <c r="B46" s="6" t="s">
        <v>7</v>
      </c>
      <c r="C46" s="8">
        <v>50000</v>
      </c>
      <c r="D46" s="8">
        <v>50000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</row>
    <row r="47" spans="1:9" s="31" customFormat="1">
      <c r="A47" s="11" t="s">
        <v>8</v>
      </c>
      <c r="B47" s="12" t="s">
        <v>9</v>
      </c>
      <c r="C47" s="13">
        <v>100000</v>
      </c>
      <c r="D47" s="13">
        <v>122147</v>
      </c>
      <c r="E47" s="13">
        <v>122147</v>
      </c>
      <c r="F47" s="13">
        <v>0</v>
      </c>
      <c r="G47" s="13">
        <v>0</v>
      </c>
      <c r="H47" s="13">
        <v>0</v>
      </c>
      <c r="I47" s="13">
        <v>0</v>
      </c>
    </row>
    <row r="48" spans="1:9" ht="25.5">
      <c r="A48" s="7" t="s">
        <v>10</v>
      </c>
      <c r="B48" s="6" t="s">
        <v>11</v>
      </c>
      <c r="C48" s="8">
        <v>100000</v>
      </c>
      <c r="D48" s="8">
        <v>122147</v>
      </c>
      <c r="E48" s="8">
        <v>122147</v>
      </c>
      <c r="F48" s="8">
        <v>0</v>
      </c>
      <c r="G48" s="8">
        <v>0</v>
      </c>
      <c r="H48" s="8">
        <v>0</v>
      </c>
      <c r="I48" s="8">
        <v>0</v>
      </c>
    </row>
    <row r="49" spans="1:9" s="31" customFormat="1" ht="25.5">
      <c r="A49" s="11" t="s">
        <v>34</v>
      </c>
      <c r="B49" s="12" t="s">
        <v>35</v>
      </c>
      <c r="C49" s="13">
        <v>300000</v>
      </c>
      <c r="D49" s="13">
        <v>998000</v>
      </c>
      <c r="E49" s="13">
        <v>698000</v>
      </c>
      <c r="F49" s="13">
        <v>0</v>
      </c>
      <c r="G49" s="13">
        <v>0</v>
      </c>
      <c r="H49" s="13">
        <v>0</v>
      </c>
      <c r="I49" s="13">
        <v>0</v>
      </c>
    </row>
    <row r="50" spans="1:9" ht="38.25">
      <c r="A50" s="7" t="s">
        <v>38</v>
      </c>
      <c r="B50" s="6" t="s">
        <v>39</v>
      </c>
      <c r="C50" s="8">
        <v>300000</v>
      </c>
      <c r="D50" s="8">
        <v>998000</v>
      </c>
      <c r="E50" s="8">
        <v>698000</v>
      </c>
      <c r="F50" s="8">
        <v>0</v>
      </c>
      <c r="G50" s="8">
        <v>0</v>
      </c>
      <c r="H50" s="8">
        <v>0</v>
      </c>
      <c r="I50" s="8">
        <v>0</v>
      </c>
    </row>
    <row r="51" spans="1:9" s="31" customFormat="1">
      <c r="A51" s="11" t="s">
        <v>40</v>
      </c>
      <c r="B51" s="12" t="s">
        <v>41</v>
      </c>
      <c r="C51" s="13">
        <v>650000</v>
      </c>
      <c r="D51" s="13">
        <v>650000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</row>
    <row r="52" spans="1:9" ht="38.25">
      <c r="A52" s="7" t="s">
        <v>64</v>
      </c>
      <c r="B52" s="6" t="s">
        <v>65</v>
      </c>
      <c r="C52" s="8">
        <v>650000</v>
      </c>
      <c r="D52" s="8">
        <v>650000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</row>
    <row r="53" spans="1:9" s="31" customFormat="1" ht="25.5">
      <c r="A53" s="11" t="s">
        <v>44</v>
      </c>
      <c r="B53" s="12" t="s">
        <v>45</v>
      </c>
      <c r="C53" s="13">
        <v>0</v>
      </c>
      <c r="D53" s="13">
        <v>700000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</row>
    <row r="54" spans="1:9" ht="64.5" thickBot="1">
      <c r="A54" s="16" t="s">
        <v>66</v>
      </c>
      <c r="B54" s="17" t="s">
        <v>67</v>
      </c>
      <c r="C54" s="18">
        <v>0</v>
      </c>
      <c r="D54" s="18">
        <v>700000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</row>
    <row r="55" spans="1:9" s="31" customFormat="1" ht="39" customHeight="1" thickBot="1">
      <c r="A55" s="92" t="s">
        <v>166</v>
      </c>
      <c r="B55" s="93"/>
      <c r="C55" s="20">
        <v>1100000</v>
      </c>
      <c r="D55" s="20">
        <v>2520147</v>
      </c>
      <c r="E55" s="20">
        <v>820147</v>
      </c>
      <c r="F55" s="20">
        <f>F43+F39</f>
        <v>492905.48000000004</v>
      </c>
      <c r="G55" s="20">
        <f>G43+G39</f>
        <v>492905.48000000004</v>
      </c>
      <c r="H55" s="21">
        <f>G55/E55</f>
        <v>0.60099650428520746</v>
      </c>
      <c r="I55" s="22">
        <f>F55-E55</f>
        <v>-327241.51999999996</v>
      </c>
    </row>
    <row r="56" spans="1:9" s="48" customFormat="1" ht="39" customHeight="1">
      <c r="A56" s="81" t="s">
        <v>167</v>
      </c>
      <c r="B56" s="82"/>
      <c r="C56" s="69">
        <f>C43+C39+C33</f>
        <v>41734016</v>
      </c>
      <c r="D56" s="69">
        <f t="shared" ref="D56:G56" si="6">D43+D39+D33</f>
        <v>42047541.719999999</v>
      </c>
      <c r="E56" s="69">
        <f t="shared" si="6"/>
        <v>12288877.225</v>
      </c>
      <c r="F56" s="69">
        <f>F43+F39+F33</f>
        <v>10799554.210000001</v>
      </c>
      <c r="G56" s="69">
        <f t="shared" si="6"/>
        <v>10799554.210000001</v>
      </c>
      <c r="H56" s="70">
        <f>G56/E56</f>
        <v>0.87880723456410004</v>
      </c>
      <c r="I56" s="69">
        <f>F56-E56</f>
        <v>-1489323.0149999987</v>
      </c>
    </row>
    <row r="64" spans="1:9" ht="18.75">
      <c r="B64" s="53" t="s">
        <v>73</v>
      </c>
      <c r="C64" s="52"/>
      <c r="D64" s="52"/>
      <c r="E64" s="52"/>
      <c r="F64" s="76" t="s">
        <v>72</v>
      </c>
      <c r="G64" s="76"/>
      <c r="H64" s="76"/>
    </row>
  </sheetData>
  <mergeCells count="14">
    <mergeCell ref="F64:H64"/>
    <mergeCell ref="A56:B56"/>
    <mergeCell ref="A4:I4"/>
    <mergeCell ref="G1:I1"/>
    <mergeCell ref="G2:I2"/>
    <mergeCell ref="G3:I3"/>
    <mergeCell ref="A39:B39"/>
    <mergeCell ref="A40:I40"/>
    <mergeCell ref="A43:B43"/>
    <mergeCell ref="A44:I44"/>
    <mergeCell ref="A55:B55"/>
    <mergeCell ref="A33:B33"/>
    <mergeCell ref="A7:I7"/>
    <mergeCell ref="A34:I34"/>
  </mergeCells>
  <pageMargins left="0.25" right="0.2" top="0.75" bottom="0.75" header="0.3" footer="0.3"/>
  <pageSetup paperSize="9" scale="86" fitToHeight="500" orientation="portrait" verticalDpi="0" r:id="rId1"/>
  <rowBreaks count="2" manualBreakCount="2">
    <brk id="19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доходи!Заголовки_для_печати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Женя</cp:lastModifiedBy>
  <cp:lastPrinted>2019-05-24T08:24:42Z</cp:lastPrinted>
  <dcterms:created xsi:type="dcterms:W3CDTF">2019-05-23T05:59:59Z</dcterms:created>
  <dcterms:modified xsi:type="dcterms:W3CDTF">2019-05-27T05:10:43Z</dcterms:modified>
</cp:coreProperties>
</file>