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7935"/>
  </bookViews>
  <sheets>
    <sheet name="Лист1 (2)" sheetId="3" r:id="rId1"/>
    <sheet name="Лист1" sheetId="1" r:id="rId2"/>
    <sheet name="Лист2" sheetId="2" r:id="rId3"/>
  </sheets>
  <calcPr calcId="124519"/>
</workbook>
</file>

<file path=xl/calcChain.xml><?xml version="1.0" encoding="utf-8"?>
<calcChain xmlns="http://schemas.openxmlformats.org/spreadsheetml/2006/main">
  <c r="D17" i="3"/>
  <c r="D18"/>
  <c r="D16"/>
  <c r="D15"/>
  <c r="D14"/>
  <c r="D13"/>
  <c r="D12"/>
  <c r="D11"/>
  <c r="C19"/>
  <c r="C20" s="1"/>
  <c r="C21" s="1"/>
  <c r="C16" i="1"/>
  <c r="C17" s="1"/>
  <c r="C18" s="1"/>
  <c r="C19" s="1"/>
  <c r="D16"/>
  <c r="D17" s="1"/>
  <c r="D18" s="1"/>
  <c r="D19" s="1"/>
  <c r="F16"/>
  <c r="E16"/>
  <c r="F17"/>
  <c r="F18" s="1"/>
  <c r="F19" s="1"/>
  <c r="E17"/>
  <c r="E18" s="1"/>
  <c r="E19" s="1"/>
  <c r="D10"/>
  <c r="D19" i="3" l="1"/>
  <c r="D20" s="1"/>
  <c r="D21" s="1"/>
  <c r="D22" s="1"/>
</calcChain>
</file>

<file path=xl/sharedStrings.xml><?xml version="1.0" encoding="utf-8"?>
<sst xmlns="http://schemas.openxmlformats.org/spreadsheetml/2006/main" count="45" uniqueCount="42">
  <si>
    <t>Статті витрат</t>
  </si>
  <si>
    <t>Заробітна плата</t>
  </si>
  <si>
    <t>Нарахування на заробітну плату</t>
  </si>
  <si>
    <t>Витрати, рік</t>
  </si>
  <si>
    <t>Викачка нечистот</t>
  </si>
  <si>
    <t>Вивіз сміття (1,9куб норма на рік*22,49грн/куб*20)+(0,38куб*10*22,49грн/куб)</t>
  </si>
  <si>
    <t>ВИТРАТИ  НА РІК ВСЬОГО:</t>
  </si>
  <si>
    <t xml:space="preserve">ВИТРАТИ НА МІСЯЦЬ: </t>
  </si>
  <si>
    <t xml:space="preserve">ВИТРАТИ НА 1 МЕШКАНЦЯ </t>
  </si>
  <si>
    <t>ВІДСОТОК ІНФЛЯЦІЇ (103,6%)</t>
  </si>
  <si>
    <t xml:space="preserve">РОЗРАХУНОК  ВАРТОСТІ ПЕРЕБУВАННЯ МЕШКАНЦІВ  </t>
  </si>
  <si>
    <t>КЗ "БУДИНОК ЗАХИЩЕНОЇ СТАРОСТІ", 2018 РІК</t>
  </si>
  <si>
    <t>Газопостачання ((4,6куб/год*24год*30дн)х7міс) х11грн/куб   або для зменшення 6 місяців</t>
  </si>
  <si>
    <t>Електроенергія (19000 квт х 2,80 грн/квт ) або 2,67</t>
  </si>
  <si>
    <t xml:space="preserve">Медикаменти  (900грн/міс)  </t>
  </si>
  <si>
    <t xml:space="preserve"> Харчування 45,00/день</t>
  </si>
  <si>
    <t>"ЗАТВЕРДЖУЮ"</t>
  </si>
  <si>
    <t>Селищний голова</t>
  </si>
  <si>
    <t>______________Л.П. Милашевич</t>
  </si>
  <si>
    <t>"___"______________2018 року</t>
  </si>
  <si>
    <t xml:space="preserve">РОЗРАХУНОК  ВАРТОСТІ УТРИМАННЯ МЕШКАНЦЯ  </t>
  </si>
  <si>
    <t xml:space="preserve">КЗ "БУДИНОК ЗАХИЩЕНОЇ СТАРОСТІ" </t>
  </si>
  <si>
    <t xml:space="preserve"> Семенівської селищної ради (ОТГ)</t>
  </si>
  <si>
    <t>Витрати на рік, грн</t>
  </si>
  <si>
    <t>Витрати на 1 особу, грн</t>
  </si>
  <si>
    <t>ВИТРАТИ НА 1 МЕШКАНЦЯ</t>
  </si>
  <si>
    <t>Електроенергія (19704 квт/рік х 2,70 грн/квт/год )</t>
  </si>
  <si>
    <t xml:space="preserve">Газопостачання ((4,6куб/год*24год*30дн)х6міс) х11грн/куб   </t>
  </si>
  <si>
    <t>Нарахування на заробітну плату, згідно штатного розпису</t>
  </si>
  <si>
    <t>Начальник  відділу економічного розвитку</t>
  </si>
  <si>
    <t>та інвестицій виконавчого комітету</t>
  </si>
  <si>
    <t>Семенівської селищної ради</t>
  </si>
  <si>
    <t>З.В. Мартян</t>
  </si>
  <si>
    <t xml:space="preserve">Харчування 45,00/день, згідно середньозважених  норм </t>
  </si>
  <si>
    <t>Викачка нечистот: 520,00 грн./місяць</t>
  </si>
  <si>
    <t>Вивіз сміття:                                                             (1,9куб норма на рік  *22,49грн/куб * 20 мешканців) +(0,38куб*15осіб персоналу*22,49грн/куб)</t>
  </si>
  <si>
    <t>Заробітна плата персоналу , згідно штатного розпису</t>
  </si>
  <si>
    <t>селищної ради може змінюватися, в залежності від змін тарифів на енергоносії та  збільшення</t>
  </si>
  <si>
    <t xml:space="preserve"> мінімальної заробітної плати.</t>
  </si>
  <si>
    <t xml:space="preserve">Вартість утримання 1 мешканця  КЗ "Будинок захищеної старості"    Семенівської </t>
  </si>
  <si>
    <t>ВІДСОТОК ІНФЛЯЦІЇ , станом на 01.09.18р.</t>
  </si>
  <si>
    <t xml:space="preserve">Медикаменти  (903грн/міс)  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</si>
</sst>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2" fontId="1" fillId="0" borderId="7" xfId="0" applyNumberFormat="1" applyFont="1" applyBorder="1"/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2" fontId="2" fillId="0" borderId="10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1" fillId="0" borderId="11" xfId="0" applyFont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2" fontId="1" fillId="0" borderId="14" xfId="0" applyNumberFormat="1" applyFont="1" applyBorder="1"/>
    <xf numFmtId="2" fontId="1" fillId="0" borderId="15" xfId="0" applyNumberFormat="1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4" xfId="0" applyFont="1" applyBorder="1" applyAlignment="1">
      <alignment wrapText="1"/>
    </xf>
    <xf numFmtId="0" fontId="1" fillId="0" borderId="19" xfId="0" applyFont="1" applyBorder="1"/>
    <xf numFmtId="2" fontId="1" fillId="0" borderId="20" xfId="0" applyNumberFormat="1" applyFont="1" applyBorder="1"/>
    <xf numFmtId="2" fontId="1" fillId="0" borderId="11" xfId="0" applyNumberFormat="1" applyFont="1" applyBorder="1"/>
    <xf numFmtId="0" fontId="1" fillId="0" borderId="21" xfId="0" applyFont="1" applyBorder="1"/>
    <xf numFmtId="2" fontId="1" fillId="0" borderId="0" xfId="0" applyNumberFormat="1" applyFont="1"/>
    <xf numFmtId="2" fontId="1" fillId="0" borderId="1" xfId="0" applyNumberFormat="1" applyFont="1" applyBorder="1"/>
    <xf numFmtId="2" fontId="3" fillId="0" borderId="1" xfId="0" applyNumberFormat="1" applyFont="1" applyBorder="1"/>
    <xf numFmtId="0" fontId="4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9" xfId="0" applyFont="1" applyBorder="1"/>
    <xf numFmtId="0" fontId="2" fillId="0" borderId="1" xfId="0" applyFont="1" applyBorder="1"/>
    <xf numFmtId="10" fontId="1" fillId="0" borderId="1" xfId="0" applyNumberFormat="1" applyFont="1" applyBorder="1"/>
    <xf numFmtId="2" fontId="2" fillId="0" borderId="1" xfId="0" applyNumberFormat="1" applyFont="1" applyBorder="1"/>
    <xf numFmtId="2" fontId="1" fillId="0" borderId="16" xfId="0" applyNumberFormat="1" applyFont="1" applyBorder="1"/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2" fontId="1" fillId="0" borderId="1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3"/>
  <sheetViews>
    <sheetView tabSelected="1" topLeftCell="A16" workbookViewId="0">
      <selection activeCell="B17" sqref="B17"/>
    </sheetView>
  </sheetViews>
  <sheetFormatPr defaultRowHeight="12.75"/>
  <cols>
    <col min="2" max="2" width="47.42578125" customWidth="1"/>
    <col min="3" max="3" width="17.140625" customWidth="1"/>
    <col min="4" max="4" width="21.42578125" customWidth="1"/>
    <col min="5" max="5" width="11.85546875" bestFit="1" customWidth="1"/>
  </cols>
  <sheetData>
    <row r="1" spans="1:12" ht="15.75">
      <c r="A1" s="32"/>
      <c r="B1" s="32"/>
      <c r="C1" s="1" t="s">
        <v>16</v>
      </c>
      <c r="D1" s="1"/>
    </row>
    <row r="2" spans="1:12" ht="15.75">
      <c r="A2" s="32"/>
      <c r="B2" s="32"/>
      <c r="C2" s="1" t="s">
        <v>17</v>
      </c>
      <c r="D2" s="1"/>
    </row>
    <row r="3" spans="1:12" ht="15.75">
      <c r="A3" s="32"/>
      <c r="B3" s="32"/>
      <c r="C3" s="1" t="s">
        <v>18</v>
      </c>
      <c r="D3" s="1"/>
    </row>
    <row r="4" spans="1:12" ht="15.75">
      <c r="A4" s="1"/>
      <c r="B4" s="1"/>
      <c r="C4" s="1" t="s">
        <v>19</v>
      </c>
      <c r="D4" s="1"/>
      <c r="E4" s="1"/>
      <c r="F4" s="1"/>
      <c r="G4" s="1"/>
      <c r="H4" s="1"/>
      <c r="I4" s="1"/>
      <c r="J4" s="1"/>
      <c r="K4" s="1"/>
      <c r="L4" s="1"/>
    </row>
    <row r="5" spans="1:12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5.75">
      <c r="A6" s="43" t="s">
        <v>20</v>
      </c>
      <c r="B6" s="43"/>
      <c r="C6" s="43"/>
      <c r="D6" s="43"/>
      <c r="E6" s="1"/>
      <c r="F6" s="1"/>
      <c r="G6" s="1"/>
      <c r="H6" s="1"/>
      <c r="I6" s="1"/>
      <c r="J6" s="1"/>
      <c r="K6" s="1"/>
      <c r="L6" s="1"/>
    </row>
    <row r="7" spans="1:12" s="15" customFormat="1" ht="16.5" customHeight="1">
      <c r="A7" s="43" t="s">
        <v>21</v>
      </c>
      <c r="B7" s="43"/>
      <c r="C7" s="43"/>
      <c r="D7" s="43"/>
    </row>
    <row r="8" spans="1:12" s="15" customFormat="1" ht="16.5" customHeight="1">
      <c r="A8" s="43" t="s">
        <v>22</v>
      </c>
      <c r="B8" s="43"/>
      <c r="C8" s="43"/>
      <c r="D8" s="43"/>
    </row>
    <row r="9" spans="1:12" s="15" customFormat="1" ht="16.5" customHeight="1" thickBot="1">
      <c r="A9" s="44"/>
      <c r="B9" s="44"/>
      <c r="C9" s="44"/>
      <c r="D9" s="44"/>
      <c r="E9" s="33"/>
    </row>
    <row r="10" spans="1:12" ht="33.75" customHeight="1" thickBot="1">
      <c r="A10" s="4"/>
      <c r="B10" s="9" t="s">
        <v>0</v>
      </c>
      <c r="C10" s="42" t="s">
        <v>23</v>
      </c>
      <c r="D10" s="41" t="s">
        <v>24</v>
      </c>
      <c r="E10" s="1"/>
      <c r="F10" s="1"/>
      <c r="G10" s="1"/>
      <c r="H10" s="1"/>
      <c r="I10" s="1"/>
      <c r="J10" s="1"/>
      <c r="K10" s="1"/>
      <c r="L10" s="1"/>
    </row>
    <row r="11" spans="1:12" ht="40.5" customHeight="1" thickBot="1">
      <c r="A11" s="3">
        <v>1</v>
      </c>
      <c r="B11" s="40" t="s">
        <v>36</v>
      </c>
      <c r="C11" s="17">
        <v>830000</v>
      </c>
      <c r="D11" s="39">
        <f>C11/20</f>
        <v>41500</v>
      </c>
      <c r="E11" s="1"/>
      <c r="F11" s="1"/>
      <c r="G11" s="1"/>
      <c r="H11" s="1"/>
      <c r="I11" s="1"/>
      <c r="J11" s="1"/>
      <c r="K11" s="1"/>
      <c r="L11" s="1"/>
    </row>
    <row r="12" spans="1:12" ht="34.5" customHeight="1" thickBot="1">
      <c r="A12" s="2">
        <v>2</v>
      </c>
      <c r="B12" s="10" t="s">
        <v>28</v>
      </c>
      <c r="C12" s="18">
        <v>181000</v>
      </c>
      <c r="D12" s="39">
        <f t="shared" ref="D12:D18" si="0">C12/20</f>
        <v>9050</v>
      </c>
      <c r="E12" s="1"/>
      <c r="F12" s="1"/>
      <c r="G12" s="1"/>
      <c r="H12" s="1"/>
      <c r="I12" s="1"/>
      <c r="J12" s="1"/>
      <c r="K12" s="1"/>
      <c r="L12" s="1"/>
    </row>
    <row r="13" spans="1:12" ht="24.75" customHeight="1" thickBot="1">
      <c r="A13" s="2">
        <v>3</v>
      </c>
      <c r="B13" s="2" t="s">
        <v>26</v>
      </c>
      <c r="C13" s="18">
        <v>53200</v>
      </c>
      <c r="D13" s="39">
        <f t="shared" si="0"/>
        <v>2660</v>
      </c>
      <c r="E13" s="1"/>
      <c r="F13" s="1"/>
      <c r="G13" s="1"/>
      <c r="H13" s="1"/>
      <c r="I13" s="1"/>
      <c r="J13" s="1"/>
      <c r="K13" s="1"/>
      <c r="L13" s="1"/>
    </row>
    <row r="14" spans="1:12" ht="32.25" thickBot="1">
      <c r="A14" s="2">
        <v>4</v>
      </c>
      <c r="B14" s="10" t="s">
        <v>27</v>
      </c>
      <c r="C14" s="18">
        <v>218592</v>
      </c>
      <c r="D14" s="39">
        <f t="shared" si="0"/>
        <v>10929.6</v>
      </c>
      <c r="E14" s="1"/>
      <c r="F14" s="1"/>
      <c r="G14" s="1"/>
      <c r="H14" s="1"/>
      <c r="I14" s="1"/>
      <c r="J14" s="1"/>
      <c r="K14" s="1"/>
      <c r="L14" s="1"/>
    </row>
    <row r="15" spans="1:12" ht="16.5" thickBot="1">
      <c r="A15" s="2">
        <v>5</v>
      </c>
      <c r="B15" s="2" t="s">
        <v>34</v>
      </c>
      <c r="C15" s="18">
        <v>6240</v>
      </c>
      <c r="D15" s="39">
        <f t="shared" si="0"/>
        <v>312</v>
      </c>
      <c r="E15" s="1"/>
      <c r="F15" s="1"/>
      <c r="G15" s="1"/>
      <c r="H15" s="1"/>
      <c r="I15" s="1"/>
      <c r="J15" s="1"/>
      <c r="K15" s="1"/>
      <c r="L15" s="1"/>
    </row>
    <row r="16" spans="1:12" ht="64.5" customHeight="1" thickBot="1">
      <c r="A16" s="2">
        <v>6</v>
      </c>
      <c r="B16" s="10" t="s">
        <v>35</v>
      </c>
      <c r="C16" s="18">
        <v>1000</v>
      </c>
      <c r="D16" s="39">
        <f t="shared" si="0"/>
        <v>50</v>
      </c>
      <c r="E16" s="29"/>
      <c r="F16" s="1"/>
      <c r="G16" s="1"/>
      <c r="H16" s="1"/>
      <c r="I16" s="1"/>
      <c r="J16" s="1"/>
      <c r="K16" s="1"/>
      <c r="L16" s="1"/>
    </row>
    <row r="17" spans="1:12" ht="16.5" thickBot="1">
      <c r="A17" s="5">
        <v>7</v>
      </c>
      <c r="B17" s="24" t="s">
        <v>41</v>
      </c>
      <c r="C17" s="19">
        <v>10836</v>
      </c>
      <c r="D17" s="39">
        <f t="shared" si="0"/>
        <v>541.79999999999995</v>
      </c>
      <c r="E17" s="1"/>
      <c r="F17" s="1"/>
      <c r="G17" s="1"/>
      <c r="H17" s="1"/>
      <c r="I17" s="1"/>
      <c r="J17" s="1"/>
      <c r="K17" s="1"/>
      <c r="L17" s="1"/>
    </row>
    <row r="18" spans="1:12" ht="33.75" customHeight="1" thickBot="1">
      <c r="A18" s="5">
        <v>8</v>
      </c>
      <c r="B18" s="24" t="s">
        <v>33</v>
      </c>
      <c r="C18" s="19">
        <v>324000</v>
      </c>
      <c r="D18" s="39">
        <f t="shared" si="0"/>
        <v>16200</v>
      </c>
      <c r="E18" s="1"/>
      <c r="F18" s="1"/>
      <c r="G18" s="1"/>
      <c r="H18" s="1"/>
      <c r="I18" s="1"/>
      <c r="J18" s="1"/>
      <c r="K18" s="1"/>
      <c r="L18" s="1"/>
    </row>
    <row r="19" spans="1:12" ht="24" customHeight="1" thickBot="1">
      <c r="A19" s="6"/>
      <c r="B19" s="34" t="s">
        <v>6</v>
      </c>
      <c r="C19" s="26">
        <f>C11+C12+C13+C14+C15+C16+C18+C17</f>
        <v>1624868</v>
      </c>
      <c r="D19" s="30">
        <f>C19/20</f>
        <v>81243.399999999994</v>
      </c>
      <c r="E19" s="1"/>
      <c r="F19" s="1"/>
      <c r="G19" s="1"/>
      <c r="H19" s="1"/>
      <c r="I19" s="1"/>
      <c r="J19" s="1"/>
      <c r="K19" s="1"/>
      <c r="L19" s="1"/>
    </row>
    <row r="20" spans="1:12" ht="21.75" customHeight="1" thickBot="1">
      <c r="A20" s="6"/>
      <c r="B20" s="34" t="s">
        <v>7</v>
      </c>
      <c r="C20" s="8">
        <f>C19/12</f>
        <v>135405.66666666666</v>
      </c>
      <c r="D20" s="20">
        <f>D19/12</f>
        <v>6770.2833333333328</v>
      </c>
      <c r="E20" s="1"/>
      <c r="F20" s="1"/>
      <c r="G20" s="1"/>
      <c r="H20" s="1"/>
      <c r="I20" s="1"/>
      <c r="J20" s="1"/>
      <c r="K20" s="1"/>
      <c r="L20" s="1"/>
    </row>
    <row r="21" spans="1:12" ht="35.25" customHeight="1" thickBot="1">
      <c r="A21" s="11"/>
      <c r="B21" s="35" t="s">
        <v>25</v>
      </c>
      <c r="C21" s="13">
        <f>C20/20</f>
        <v>6770.2833333333328</v>
      </c>
      <c r="D21" s="13">
        <f>D20</f>
        <v>6770.2833333333328</v>
      </c>
      <c r="E21" s="1"/>
      <c r="F21" s="1"/>
      <c r="G21" s="1"/>
      <c r="H21" s="1"/>
      <c r="I21" s="1"/>
      <c r="J21" s="1"/>
      <c r="K21" s="1"/>
      <c r="L21" s="1"/>
    </row>
    <row r="22" spans="1:12" ht="27.75" customHeight="1" thickBot="1">
      <c r="A22" s="4"/>
      <c r="B22" s="36" t="s">
        <v>40</v>
      </c>
      <c r="C22" s="37">
        <v>1.036</v>
      </c>
      <c r="D22" s="38">
        <f>D21*C22</f>
        <v>7014.0135333333328</v>
      </c>
      <c r="E22" s="1"/>
      <c r="F22" s="1"/>
      <c r="G22" s="1"/>
      <c r="H22" s="1"/>
      <c r="I22" s="1"/>
      <c r="J22" s="1"/>
      <c r="K22" s="1"/>
      <c r="L22" s="1"/>
    </row>
    <row r="23" spans="1:12" ht="16.5" thickBot="1">
      <c r="A23" s="1"/>
      <c r="B23" s="1"/>
      <c r="C23" s="1"/>
      <c r="D23" s="38">
        <v>7014</v>
      </c>
      <c r="E23" s="1"/>
      <c r="F23" s="1"/>
      <c r="G23" s="1"/>
      <c r="H23" s="1"/>
      <c r="I23" s="1"/>
      <c r="J23" s="1"/>
      <c r="K23" s="1"/>
      <c r="L23" s="1"/>
    </row>
    <row r="24" spans="1:12" ht="15.75">
      <c r="A24" s="1"/>
      <c r="B24" s="1" t="s">
        <v>39</v>
      </c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ht="15.75">
      <c r="A25" s="1" t="s">
        <v>37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ht="15.75">
      <c r="A26" s="1" t="s">
        <v>38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ht="15.75">
      <c r="A28" s="1" t="s">
        <v>29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ht="15.75">
      <c r="A29" s="1" t="s">
        <v>30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ht="15.75">
      <c r="A30" s="1" t="s">
        <v>31</v>
      </c>
      <c r="B30" s="1"/>
      <c r="D30" s="1" t="s">
        <v>32</v>
      </c>
      <c r="E30" s="1"/>
      <c r="F30" s="1"/>
      <c r="G30" s="1"/>
      <c r="H30" s="1"/>
      <c r="I30" s="1"/>
      <c r="J30" s="1"/>
      <c r="K30" s="1"/>
      <c r="L30" s="1"/>
    </row>
    <row r="31" spans="1:12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1:12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2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2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1:12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ht="15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ht="15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ht="15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ht="15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5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5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5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5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ht="15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15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5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5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5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5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5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ht="15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2" ht="15.7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ht="15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ht="15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ht="15.7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ht="15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ht="15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5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ht="15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ht="15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ht="15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ht="15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ht="15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ht="15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ht="15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ht="15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ht="15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ht="15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ht="15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ht="15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ht="15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ht="15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5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5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ht="15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ht="15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ht="15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ht="15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ht="15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ht="15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ht="15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ht="15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ht="15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ht="15.7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ht="15.7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ht="15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ht="15.7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ht="15.7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ht="15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15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ht="15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ht="15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ht="15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ht="15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ht="15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ht="15.7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ht="15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ht="15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ht="15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ht="15.7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ht="15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ht="15.7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ht="15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ht="15.7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ht="15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ht="15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ht="15.7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ht="15.7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ht="15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ht="15.7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ht="15.7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ht="15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5.7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5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ht="15.7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ht="15.7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ht="15.7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ht="15.7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ht="15.7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ht="15.7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ht="15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ht="15.7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ht="15.7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ht="15.7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ht="15.7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ht="15.7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ht="15.7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ht="15.7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ht="15.7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 ht="15.7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 ht="15.7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 ht="15.7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ht="15.7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</sheetData>
  <mergeCells count="4">
    <mergeCell ref="A6:D6"/>
    <mergeCell ref="A7:D7"/>
    <mergeCell ref="A8:D8"/>
    <mergeCell ref="A9:D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52"/>
  <sheetViews>
    <sheetView workbookViewId="0">
      <selection activeCell="C21" sqref="C21"/>
    </sheetView>
  </sheetViews>
  <sheetFormatPr defaultRowHeight="12.75"/>
  <cols>
    <col min="2" max="2" width="51.85546875" customWidth="1"/>
    <col min="3" max="3" width="20.7109375" customWidth="1"/>
    <col min="4" max="4" width="14" customWidth="1"/>
    <col min="5" max="5" width="16.42578125" customWidth="1"/>
    <col min="6" max="6" width="13.85546875" customWidth="1"/>
    <col min="7" max="7" width="11.85546875" bestFit="1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.75">
      <c r="A3" s="43" t="s">
        <v>10</v>
      </c>
      <c r="B3" s="43"/>
      <c r="C3" s="43"/>
      <c r="D3" s="43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s="15" customFormat="1" ht="16.5" customHeight="1">
      <c r="A4" s="43" t="s">
        <v>11</v>
      </c>
      <c r="B4" s="43"/>
      <c r="C4" s="43"/>
      <c r="D4" s="43"/>
    </row>
    <row r="5" spans="1:14" s="15" customFormat="1" ht="16.5" customHeight="1">
      <c r="A5" s="14"/>
      <c r="B5" s="14"/>
      <c r="C5" s="14"/>
      <c r="D5" s="14"/>
    </row>
    <row r="6" spans="1:14" s="15" customFormat="1" ht="16.5" customHeight="1" thickBot="1">
      <c r="A6" s="14"/>
      <c r="B6" s="14"/>
      <c r="C6" s="14"/>
      <c r="D6" s="14"/>
    </row>
    <row r="7" spans="1:14" ht="33.75" customHeight="1" thickBot="1">
      <c r="A7" s="4"/>
      <c r="B7" s="9" t="s">
        <v>0</v>
      </c>
      <c r="C7" s="16" t="s">
        <v>3</v>
      </c>
      <c r="D7" s="25"/>
      <c r="E7" s="27"/>
      <c r="F7" s="4"/>
      <c r="G7" s="1"/>
      <c r="H7" s="1"/>
      <c r="I7" s="1"/>
      <c r="J7" s="1"/>
      <c r="K7" s="1"/>
      <c r="L7" s="1"/>
      <c r="M7" s="1"/>
      <c r="N7" s="1"/>
    </row>
    <row r="8" spans="1:14" ht="24" customHeight="1">
      <c r="A8" s="3">
        <v>1</v>
      </c>
      <c r="B8" s="3" t="s">
        <v>1</v>
      </c>
      <c r="C8" s="17">
        <v>830000</v>
      </c>
      <c r="D8" s="22">
        <v>820000</v>
      </c>
      <c r="E8" s="17">
        <v>830000</v>
      </c>
      <c r="F8" s="21">
        <v>660000</v>
      </c>
      <c r="G8" s="1"/>
      <c r="H8" s="1"/>
      <c r="I8" s="1"/>
      <c r="J8" s="1"/>
      <c r="K8" s="1"/>
      <c r="L8" s="1"/>
      <c r="M8" s="1"/>
      <c r="N8" s="1"/>
    </row>
    <row r="9" spans="1:14" ht="20.25" customHeight="1">
      <c r="A9" s="2">
        <v>2</v>
      </c>
      <c r="B9" s="2" t="s">
        <v>2</v>
      </c>
      <c r="C9" s="18">
        <v>181000</v>
      </c>
      <c r="D9" s="22">
        <v>170000</v>
      </c>
      <c r="E9" s="18">
        <v>181000</v>
      </c>
      <c r="F9" s="22">
        <v>145000</v>
      </c>
      <c r="G9" s="1"/>
      <c r="H9" s="1"/>
      <c r="I9" s="1"/>
      <c r="J9" s="1"/>
      <c r="K9" s="1"/>
      <c r="L9" s="1"/>
      <c r="M9" s="1"/>
      <c r="N9" s="1"/>
    </row>
    <row r="10" spans="1:14" ht="24.75" customHeight="1">
      <c r="A10" s="2">
        <v>3</v>
      </c>
      <c r="B10" s="2" t="s">
        <v>13</v>
      </c>
      <c r="C10" s="18">
        <v>53200</v>
      </c>
      <c r="D10" s="22">
        <f>2.67*19000</f>
        <v>50730</v>
      </c>
      <c r="E10" s="18">
        <v>53200</v>
      </c>
      <c r="F10" s="22">
        <v>50730</v>
      </c>
      <c r="G10" s="1"/>
      <c r="H10" s="1"/>
      <c r="I10" s="1"/>
      <c r="J10" s="1"/>
      <c r="K10" s="1"/>
      <c r="L10" s="1"/>
      <c r="M10" s="1"/>
      <c r="N10" s="1"/>
    </row>
    <row r="11" spans="1:14" ht="31.5">
      <c r="A11" s="2">
        <v>4</v>
      </c>
      <c r="B11" s="10" t="s">
        <v>12</v>
      </c>
      <c r="C11" s="18">
        <v>255024</v>
      </c>
      <c r="D11" s="22">
        <v>218592</v>
      </c>
      <c r="E11" s="18">
        <v>218592</v>
      </c>
      <c r="F11" s="22">
        <v>218592</v>
      </c>
      <c r="G11" s="1"/>
      <c r="H11" s="1"/>
      <c r="I11" s="1"/>
      <c r="J11" s="1"/>
      <c r="K11" s="1"/>
      <c r="L11" s="1"/>
      <c r="M11" s="1"/>
      <c r="N11" s="1"/>
    </row>
    <row r="12" spans="1:14" ht="15.75">
      <c r="A12" s="2">
        <v>5</v>
      </c>
      <c r="B12" s="2" t="s">
        <v>4</v>
      </c>
      <c r="C12" s="18">
        <v>5280</v>
      </c>
      <c r="D12" s="22">
        <v>5000</v>
      </c>
      <c r="E12" s="18">
        <v>5280</v>
      </c>
      <c r="F12" s="22">
        <v>5000</v>
      </c>
      <c r="G12" s="1"/>
      <c r="H12" s="1"/>
      <c r="I12" s="1"/>
      <c r="J12" s="1"/>
      <c r="K12" s="1"/>
      <c r="L12" s="1"/>
      <c r="M12" s="1"/>
      <c r="N12" s="1"/>
    </row>
    <row r="13" spans="1:14" ht="31.5">
      <c r="A13" s="2">
        <v>6</v>
      </c>
      <c r="B13" s="10" t="s">
        <v>5</v>
      </c>
      <c r="C13" s="18">
        <v>1000</v>
      </c>
      <c r="D13" s="22">
        <v>1000</v>
      </c>
      <c r="E13" s="18">
        <v>1000</v>
      </c>
      <c r="F13" s="22">
        <v>1000</v>
      </c>
      <c r="G13" s="29"/>
      <c r="H13" s="1"/>
      <c r="I13" s="1"/>
      <c r="J13" s="1"/>
      <c r="K13" s="1"/>
      <c r="L13" s="1"/>
      <c r="M13" s="1"/>
      <c r="N13" s="1"/>
    </row>
    <row r="14" spans="1:14" ht="15.75">
      <c r="A14" s="5">
        <v>7</v>
      </c>
      <c r="B14" s="24" t="s">
        <v>14</v>
      </c>
      <c r="C14" s="19"/>
      <c r="D14" s="28">
        <v>10800</v>
      </c>
      <c r="E14" s="19">
        <v>10800</v>
      </c>
      <c r="F14" s="28">
        <v>10800</v>
      </c>
      <c r="G14" s="1"/>
      <c r="H14" s="1"/>
      <c r="I14" s="1"/>
      <c r="J14" s="1"/>
      <c r="K14" s="1"/>
      <c r="L14" s="1"/>
      <c r="M14" s="1"/>
      <c r="N14" s="1"/>
    </row>
    <row r="15" spans="1:14" ht="27.75" customHeight="1" thickBot="1">
      <c r="A15" s="5">
        <v>8</v>
      </c>
      <c r="B15" s="24" t="s">
        <v>15</v>
      </c>
      <c r="C15" s="19">
        <v>12000</v>
      </c>
      <c r="D15" s="23">
        <v>0</v>
      </c>
      <c r="E15" s="19">
        <v>324000</v>
      </c>
      <c r="F15" s="23">
        <v>324000</v>
      </c>
      <c r="G15" s="1"/>
      <c r="H15" s="1"/>
      <c r="I15" s="1"/>
      <c r="J15" s="1"/>
      <c r="K15" s="1"/>
      <c r="L15" s="1"/>
      <c r="M15" s="1"/>
      <c r="N15" s="1"/>
    </row>
    <row r="16" spans="1:14" ht="24" customHeight="1" thickBot="1">
      <c r="A16" s="6"/>
      <c r="B16" s="7" t="s">
        <v>6</v>
      </c>
      <c r="C16" s="26">
        <f>C8+C9+C10+C11+C12+C13+C14+C15</f>
        <v>1337504</v>
      </c>
      <c r="D16" s="26">
        <f>D8+D9+D10+D11+D12+D13+D14+D15</f>
        <v>1276122</v>
      </c>
      <c r="E16" s="26">
        <f>E8+E9+E10+E11+E12+E13+E15+E14</f>
        <v>1623872</v>
      </c>
      <c r="F16" s="30">
        <f>F8+F9+F10+F11+F12+F13+F15+F14</f>
        <v>1415122</v>
      </c>
      <c r="G16" s="1"/>
      <c r="H16" s="1"/>
      <c r="I16" s="1"/>
      <c r="J16" s="1"/>
      <c r="K16" s="1"/>
      <c r="L16" s="1"/>
      <c r="M16" s="1"/>
      <c r="N16" s="1"/>
    </row>
    <row r="17" spans="1:14" ht="21.75" customHeight="1" thickBot="1">
      <c r="A17" s="6"/>
      <c r="B17" s="7" t="s">
        <v>7</v>
      </c>
      <c r="C17" s="8">
        <f>C16/12</f>
        <v>111458.66666666667</v>
      </c>
      <c r="D17" s="8">
        <f>D16/12</f>
        <v>106343.5</v>
      </c>
      <c r="E17" s="8">
        <f>E16/12</f>
        <v>135322.66666666666</v>
      </c>
      <c r="F17" s="20">
        <f>F16/12</f>
        <v>117926.83333333333</v>
      </c>
      <c r="G17" s="1"/>
      <c r="H17" s="1"/>
      <c r="I17" s="1"/>
      <c r="J17" s="1"/>
      <c r="K17" s="1"/>
      <c r="L17" s="1"/>
      <c r="M17" s="1"/>
      <c r="N17" s="1"/>
    </row>
    <row r="18" spans="1:14" ht="35.25" customHeight="1" thickBot="1">
      <c r="A18" s="11"/>
      <c r="B18" s="12" t="s">
        <v>8</v>
      </c>
      <c r="C18" s="13">
        <f>C17/20</f>
        <v>5572.9333333333334</v>
      </c>
      <c r="D18" s="13">
        <f>D17/20</f>
        <v>5317.1750000000002</v>
      </c>
      <c r="E18" s="13">
        <f>E17/20</f>
        <v>6766.1333333333332</v>
      </c>
      <c r="F18" s="13">
        <f>F17/20</f>
        <v>5896.3416666666662</v>
      </c>
      <c r="G18" s="1"/>
      <c r="H18" s="1"/>
      <c r="I18" s="1"/>
      <c r="J18" s="1"/>
      <c r="K18" s="1"/>
      <c r="L18" s="1"/>
      <c r="M18" s="1"/>
      <c r="N18" s="1"/>
    </row>
    <row r="19" spans="1:14" ht="27.75" customHeight="1" thickBot="1">
      <c r="A19" s="4"/>
      <c r="B19" s="4" t="s">
        <v>9</v>
      </c>
      <c r="C19" s="31">
        <f>C18*103.6%</f>
        <v>5773.5589333333337</v>
      </c>
      <c r="D19" s="31">
        <f>D18*103.6%</f>
        <v>5508.5933000000005</v>
      </c>
      <c r="E19" s="31">
        <f>E18*103.6%</f>
        <v>7009.7141333333338</v>
      </c>
      <c r="F19" s="31">
        <f>F18*103.6%</f>
        <v>6108.609966666666</v>
      </c>
      <c r="G19" s="1"/>
      <c r="H19" s="1"/>
      <c r="I19" s="1"/>
      <c r="J19" s="1"/>
      <c r="K19" s="1"/>
      <c r="L19" s="1"/>
      <c r="M19" s="1"/>
      <c r="N19" s="1"/>
    </row>
    <row r="20" spans="1:14" ht="15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5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5.7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5.7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5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5.7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5.7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5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5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5.7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5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5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5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5.7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5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5.7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5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5.7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5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5.7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5.7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5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5.7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5.7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5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5.7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5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5.7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5.7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5.7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5.7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5.7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5.7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5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5.7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5.7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5.7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5.7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5.7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5.7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5.7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5.7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5.7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5.7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5.7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</sheetData>
  <mergeCells count="2"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 (2)</vt:lpstr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2018-09-10T14:03:08Z</cp:lastPrinted>
  <dcterms:created xsi:type="dcterms:W3CDTF">2018-08-14T08:30:18Z</dcterms:created>
  <dcterms:modified xsi:type="dcterms:W3CDTF">2018-09-10T14:07:06Z</dcterms:modified>
</cp:coreProperties>
</file>