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120" yWindow="15" windowWidth="18960" windowHeight="11325" activeTab="2"/>
  </bookViews>
  <sheets>
    <sheet name="Table 1" sheetId="1" r:id="rId1"/>
    <sheet name="Table 2" sheetId="2" r:id="rId2"/>
    <sheet name="Table 3" sheetId="3" r:id="rId3"/>
    <sheet name="Table 4" sheetId="4" r:id="rId4"/>
    <sheet name="Table 5" sheetId="5" r:id="rId5"/>
  </sheets>
  <calcPr calcId="145621"/>
</workbook>
</file>

<file path=xl/calcChain.xml><?xml version="1.0" encoding="utf-8"?>
<calcChain xmlns="http://schemas.openxmlformats.org/spreadsheetml/2006/main">
  <c r="K115" i="3" l="1"/>
  <c r="K126" i="3" l="1"/>
  <c r="K125" i="3"/>
  <c r="K124" i="3"/>
  <c r="K123" i="3"/>
  <c r="K122" i="3"/>
  <c r="K121" i="3"/>
  <c r="J123" i="3"/>
  <c r="J126" i="3" l="1"/>
  <c r="J125" i="3"/>
  <c r="J124" i="3"/>
  <c r="J122" i="3"/>
  <c r="J121" i="3"/>
  <c r="J114" i="3"/>
  <c r="F118" i="3" l="1"/>
  <c r="F125" i="3" s="1"/>
  <c r="E125" i="3"/>
  <c r="F126" i="3"/>
  <c r="F124" i="3"/>
  <c r="F123" i="3"/>
  <c r="F122" i="3"/>
  <c r="F121" i="3"/>
  <c r="E126" i="3"/>
  <c r="E124" i="3"/>
  <c r="E123" i="3"/>
  <c r="E122" i="3"/>
  <c r="E121" i="3"/>
  <c r="F37" i="3"/>
  <c r="E37" i="3"/>
  <c r="E63" i="3" l="1"/>
  <c r="F63" i="3"/>
  <c r="L58" i="3"/>
  <c r="M58" i="3"/>
  <c r="M114" i="3"/>
  <c r="M115" i="3"/>
  <c r="M116" i="3"/>
  <c r="M117" i="3"/>
  <c r="M118" i="3"/>
  <c r="M119" i="3"/>
  <c r="M121" i="3"/>
  <c r="M122" i="3"/>
  <c r="M123" i="3"/>
  <c r="M124" i="3"/>
  <c r="M125" i="3"/>
  <c r="M126" i="3"/>
  <c r="F28" i="3" l="1"/>
  <c r="L122" i="3" l="1"/>
  <c r="L121" i="3"/>
  <c r="L123" i="3"/>
  <c r="L124" i="3"/>
  <c r="L125" i="3"/>
  <c r="L126" i="3"/>
  <c r="L114" i="3"/>
  <c r="L115" i="3"/>
  <c r="L116" i="3"/>
  <c r="L117" i="3"/>
  <c r="L118" i="3"/>
  <c r="L119" i="3"/>
  <c r="I107" i="3" l="1"/>
  <c r="I108" i="3"/>
  <c r="I109" i="3"/>
  <c r="I110" i="3"/>
  <c r="I111" i="3"/>
  <c r="I112" i="3"/>
  <c r="I114" i="3"/>
  <c r="I115" i="3"/>
  <c r="I116" i="3"/>
  <c r="I117" i="3"/>
  <c r="I118" i="3"/>
  <c r="I119" i="3"/>
  <c r="I120" i="3"/>
  <c r="I121" i="3"/>
  <c r="I122" i="3"/>
  <c r="I123" i="3"/>
  <c r="I124" i="3"/>
  <c r="I125" i="3"/>
  <c r="I126" i="3"/>
  <c r="I106" i="3"/>
  <c r="K42" i="3"/>
  <c r="F58" i="3" l="1"/>
  <c r="K44" i="3" l="1"/>
  <c r="K48" i="3"/>
  <c r="K43" i="3" l="1"/>
  <c r="G123" i="3" l="1"/>
  <c r="G124" i="3"/>
  <c r="K113" i="3"/>
  <c r="K120" i="3" s="1"/>
  <c r="J113" i="3"/>
  <c r="M113" i="3" l="1"/>
  <c r="J120" i="3"/>
  <c r="L113" i="3"/>
  <c r="E113" i="3"/>
  <c r="G116" i="3"/>
  <c r="F113" i="3"/>
  <c r="F106" i="3"/>
  <c r="M120" i="3" l="1"/>
  <c r="L120" i="3"/>
  <c r="I113" i="3"/>
  <c r="J58" i="3"/>
  <c r="J31" i="3"/>
  <c r="J30" i="3"/>
  <c r="J28" i="3"/>
  <c r="G71" i="3"/>
  <c r="L71" i="3"/>
  <c r="M73" i="3"/>
  <c r="M71" i="3"/>
  <c r="I71" i="3"/>
  <c r="J73" i="3"/>
  <c r="J71" i="3"/>
  <c r="J55" i="3"/>
  <c r="J48" i="3"/>
  <c r="J47" i="3"/>
  <c r="J44" i="3"/>
  <c r="J43" i="3"/>
  <c r="J42" i="3"/>
  <c r="J40" i="3"/>
  <c r="J39" i="3"/>
  <c r="J38" i="3"/>
  <c r="J63" i="3"/>
  <c r="J59" i="3" l="1"/>
  <c r="K30" i="3"/>
  <c r="J49" i="3" l="1"/>
  <c r="K31" i="3"/>
  <c r="K28" i="3"/>
  <c r="K58" i="3" s="1"/>
  <c r="K55" i="3"/>
  <c r="K40" i="3"/>
  <c r="K39" i="3"/>
  <c r="K63" i="3" l="1"/>
  <c r="K59" i="3"/>
  <c r="M108" i="3"/>
  <c r="M109" i="3"/>
  <c r="M110" i="3"/>
  <c r="M111" i="3"/>
  <c r="M106" i="3"/>
  <c r="L108" i="3"/>
  <c r="L110" i="3"/>
  <c r="L111" i="3"/>
  <c r="L106" i="3"/>
  <c r="M107" i="3"/>
  <c r="M112" i="3"/>
  <c r="G107" i="3"/>
  <c r="L107" i="3" s="1"/>
  <c r="G109" i="3"/>
  <c r="L109" i="3" s="1"/>
  <c r="G112" i="3"/>
  <c r="L112" i="3" s="1"/>
  <c r="G113" i="3"/>
  <c r="G114" i="3"/>
  <c r="G115" i="3"/>
  <c r="G117" i="3"/>
  <c r="G118" i="3"/>
  <c r="G119" i="3"/>
  <c r="G120" i="3"/>
  <c r="G121" i="3"/>
  <c r="G122" i="3"/>
  <c r="G125" i="3"/>
  <c r="G126" i="3"/>
  <c r="E58" i="3"/>
  <c r="M59" i="3" l="1"/>
  <c r="L59" i="3"/>
  <c r="I63" i="3"/>
  <c r="G63" i="3"/>
  <c r="L63" i="3" l="1"/>
  <c r="M63" i="3"/>
  <c r="E59" i="3"/>
  <c r="E60" i="3" s="1"/>
  <c r="J60" i="3" l="1"/>
  <c r="M38" i="3"/>
  <c r="M39" i="3"/>
  <c r="M40" i="3"/>
  <c r="M42" i="3"/>
  <c r="M43" i="3"/>
  <c r="M47" i="3"/>
  <c r="M48" i="3"/>
  <c r="M49" i="3"/>
  <c r="M55" i="3"/>
  <c r="M37" i="3"/>
  <c r="M30" i="3"/>
  <c r="M31" i="3"/>
  <c r="L73" i="3"/>
  <c r="L55" i="3"/>
  <c r="L49" i="3"/>
  <c r="L48" i="3"/>
  <c r="L47" i="3"/>
  <c r="L44" i="3"/>
  <c r="L43" i="3"/>
  <c r="L42" i="3"/>
  <c r="L40" i="3"/>
  <c r="L39" i="3"/>
  <c r="L38" i="3"/>
  <c r="L37" i="3"/>
  <c r="L31" i="3"/>
  <c r="L30" i="3"/>
  <c r="M28" i="3"/>
  <c r="M44" i="3" l="1"/>
  <c r="L28" i="3"/>
  <c r="I73" i="3"/>
  <c r="G73" i="3"/>
  <c r="I55" i="3"/>
  <c r="G55" i="3"/>
  <c r="I38" i="3"/>
  <c r="I39" i="3"/>
  <c r="I40" i="3"/>
  <c r="I42" i="3"/>
  <c r="I43" i="3"/>
  <c r="I47" i="3"/>
  <c r="I48" i="3"/>
  <c r="I49" i="3"/>
  <c r="I37" i="3"/>
  <c r="G38" i="3"/>
  <c r="G39" i="3"/>
  <c r="G40" i="3"/>
  <c r="G41" i="3"/>
  <c r="G42" i="3"/>
  <c r="G43" i="3"/>
  <c r="G47" i="3"/>
  <c r="G48" i="3"/>
  <c r="G49" i="3"/>
  <c r="G37" i="3"/>
  <c r="I30" i="3"/>
  <c r="I31" i="3"/>
  <c r="G30" i="3"/>
  <c r="G31" i="3"/>
  <c r="G28" i="3" l="1"/>
  <c r="I28" i="3"/>
  <c r="F44" i="3"/>
  <c r="F59" i="3" s="1"/>
  <c r="I59" i="3" s="1"/>
  <c r="G59" i="3" l="1"/>
  <c r="F60" i="3"/>
  <c r="K60" i="3"/>
  <c r="I58" i="3"/>
  <c r="G58" i="3"/>
  <c r="I44" i="3"/>
  <c r="G44" i="3"/>
  <c r="M60" i="3" l="1"/>
  <c r="L60" i="3"/>
  <c r="G60" i="3"/>
</calcChain>
</file>

<file path=xl/sharedStrings.xml><?xml version="1.0" encoding="utf-8"?>
<sst xmlns="http://schemas.openxmlformats.org/spreadsheetml/2006/main" count="486" uniqueCount="286">
  <si>
    <r>
      <rPr>
        <b/>
        <sz val="16"/>
        <rFont val="Times New Roman"/>
        <family val="1"/>
      </rPr>
      <t>ПОЛТАВСЬКА ОБЛАСНА РАДА</t>
    </r>
  </si>
  <si>
    <r>
      <rPr>
        <b/>
        <sz val="11"/>
        <rFont val="Arial"/>
        <family val="2"/>
      </rPr>
      <t xml:space="preserve">Пленарне засідання двадцять четвертої сесії сьомого скликання
</t>
    </r>
    <r>
      <rPr>
        <b/>
        <sz val="16"/>
        <rFont val="Times New Roman"/>
        <family val="1"/>
      </rPr>
      <t>Р І Ш Е Н Н Я</t>
    </r>
  </si>
  <si>
    <r>
      <rPr>
        <b/>
        <sz val="11"/>
        <rFont val="Arial"/>
        <family val="2"/>
      </rPr>
      <t>14 лютого 2019 року                                                                                                        № 1062</t>
    </r>
  </si>
  <si>
    <r>
      <rPr>
        <b/>
        <i/>
        <sz val="11"/>
        <rFont val="Arial"/>
        <family val="2"/>
      </rPr>
      <t xml:space="preserve">Про затвердження Положення про порядок складання, затвердження фінансових планів закладів охорони здоров’я, що належать до спільної власності територіальних громад сіл, селищ, міст Полтавської області та
</t>
    </r>
    <r>
      <rPr>
        <b/>
        <i/>
        <sz val="11"/>
        <rFont val="Arial"/>
        <family val="2"/>
      </rPr>
      <t>діють в організаційно-правовій формі комунальних некомерційних підприємств та контролю за їх виконанням</t>
    </r>
  </si>
  <si>
    <r>
      <rPr>
        <sz val="12"/>
        <rFont val="Arial"/>
        <family val="2"/>
      </rPr>
      <t>З  метою  удосконалення  системи  фінансового  планування  та  відповідно  до статті  78  Господарського  кодексу  України,  статті  17,  пункту  20  частини  1  статті  43 Закону  України  «Про  місцеве  самоврядування  в  Україні»  та  керуючись  частиною  1 статті 59 зазначеного Закону,</t>
    </r>
  </si>
  <si>
    <r>
      <rPr>
        <b/>
        <sz val="12"/>
        <rFont val="Times New Roman"/>
        <family val="1"/>
      </rPr>
      <t>ОБЛАСНА РАДА ВИРІШИЛА:</t>
    </r>
  </si>
  <si>
    <r>
      <rPr>
        <sz val="12"/>
        <rFont val="Arial"/>
        <family val="2"/>
      </rPr>
      <t>1. Затвердити  Положення  про  порядок  складання,  затвердження  фінансових планів закладів охорони здоров’я, що належать до спільної власності територіальних громад сіл, селищ, міст Полтавської області та діють в організаційно-правовій формі комунальних  некомерційних  підприємств  та  контролю  за  їх  виконанням  (далі  – Положення) (додається на 11 аркушах).</t>
    </r>
  </si>
  <si>
    <r>
      <rPr>
        <sz val="12"/>
        <rFont val="Arial"/>
        <family val="2"/>
      </rPr>
      <t xml:space="preserve">2. Департаменту     охорони     здоров’я     Полтавської     обласної     державної адміністрації забезпечити:
</t>
    </r>
    <r>
      <rPr>
        <sz val="12"/>
        <rFont val="Arial"/>
        <family val="2"/>
      </rPr>
      <t xml:space="preserve">1) складання     графіків     подання     проектів     річних     фінансових     планів підприємствами та звітів про їх виконання;
</t>
    </r>
    <r>
      <rPr>
        <sz val="12"/>
        <rFont val="Arial"/>
        <family val="2"/>
      </rPr>
      <t>2) своєчасне     затвердження     річних     фінансових     планів     комунальних некомерційних   підприємств,   що   належать   до   спільної   власності   територіальних громад сіл, селищ, міст Полтавської області.</t>
    </r>
  </si>
  <si>
    <r>
      <rPr>
        <sz val="12"/>
        <rFont val="Arial"/>
        <family val="2"/>
      </rPr>
      <t>3. Керівникам комунальних некомерційних підприємств забезпечити своєчасне складання, подання на розгляд та затвердження річних фінансових планів і звітів про стан їх виконання згідно з Положенням.</t>
    </r>
  </si>
  <si>
    <r>
      <rPr>
        <sz val="12"/>
        <rFont val="Arial"/>
        <family val="2"/>
      </rPr>
      <t>4. Покласти     персональну     відповідальність     на     керівників     комунальних некомерційних підприємств за складання та виконання річних фінансових планів.</t>
    </r>
  </si>
  <si>
    <r>
      <rPr>
        <sz val="14"/>
        <rFont val="Times New Roman"/>
        <family val="1"/>
      </rPr>
      <t xml:space="preserve">2
</t>
    </r>
    <r>
      <rPr>
        <sz val="12"/>
        <rFont val="Arial"/>
        <family val="2"/>
      </rPr>
      <t>5. Організацію виконання рішення покласти на Департамент охорони здоров’я Полтавської  обласної  державної  адміністрації,  контроль  за  його  виконанням  –  на постійну комісію обласної ради з питань бюджету та управління майном.</t>
    </r>
  </si>
  <si>
    <r>
      <rPr>
        <b/>
        <sz val="12"/>
        <rFont val="Times New Roman"/>
        <family val="1"/>
      </rPr>
      <t xml:space="preserve">ГОЛОВА
</t>
    </r>
    <r>
      <rPr>
        <b/>
        <sz val="12"/>
        <rFont val="Times New Roman"/>
        <family val="1"/>
      </rPr>
      <t>ОБЛАСНОЇ РАДИ                                                                                    О.Ю.        БІЛЕНЬКИЙ</t>
    </r>
  </si>
  <si>
    <r>
      <rPr>
        <sz val="14"/>
        <rFont val="Times New Roman"/>
        <family val="1"/>
      </rPr>
      <t xml:space="preserve">ЗАТВЕРДЖЕНО
</t>
    </r>
    <r>
      <rPr>
        <sz val="14"/>
        <rFont val="Times New Roman"/>
        <family val="1"/>
      </rPr>
      <t xml:space="preserve">Рішення пленарного засідання
</t>
    </r>
    <r>
      <rPr>
        <sz val="14"/>
        <rFont val="Times New Roman"/>
        <family val="1"/>
      </rPr>
      <t xml:space="preserve">двадцять четвертої сесії обласної ради сьомого скликання
</t>
    </r>
    <r>
      <rPr>
        <sz val="14"/>
        <rFont val="Times New Roman"/>
        <family val="1"/>
      </rPr>
      <t>14 лютого 2019 № 1062</t>
    </r>
  </si>
  <si>
    <r>
      <rPr>
        <b/>
        <sz val="14"/>
        <rFont val="Times New Roman"/>
        <family val="1"/>
      </rPr>
      <t xml:space="preserve">Положення про порядок складання, затвердження фінансових планів закладів охорони здоров’я, що належать до спільної власності
</t>
    </r>
    <r>
      <rPr>
        <b/>
        <sz val="14"/>
        <rFont val="Times New Roman"/>
        <family val="1"/>
      </rPr>
      <t>територіальних громад сіл, селищ, міст Полтавської області та діють в організаційно-правовій формі комунальних некомерційних підприємств та контролю за їх виконанням</t>
    </r>
  </si>
  <si>
    <r>
      <rPr>
        <b/>
        <sz val="14"/>
        <rFont val="Times New Roman"/>
        <family val="1"/>
      </rPr>
      <t>І. Загальні положення</t>
    </r>
  </si>
  <si>
    <r>
      <rPr>
        <sz val="14"/>
        <rFont val="Times New Roman"/>
        <family val="1"/>
      </rPr>
      <t>Це Положення встановлює порядок складання, затвердження фінансових планів   закладів   охорони   здоров’я,   що   належать   до   спільної   власності територіальних   громад   сіл,   селищ,   міст   Полтавської   області   та   діють   в організаційно-правовій формі комунальних некомерційних підприємств (далі – підприємства), звітування та контролю за їх виконанням.</t>
    </r>
  </si>
  <si>
    <r>
      <rPr>
        <b/>
        <sz val="14"/>
        <rFont val="Times New Roman"/>
        <family val="1"/>
      </rPr>
      <t>ІІ. Складання та затвердження фінансового плану</t>
    </r>
  </si>
  <si>
    <r>
      <rPr>
        <sz val="14"/>
        <rFont val="Times New Roman"/>
        <family val="1"/>
      </rPr>
      <t xml:space="preserve">1. Фінансовий   план   підприємства   складається   за   формою   згідно   з додатком 1  до  цього  Положення  на  кожен  наступний  рік  з  поквартальною розбивкою і відображає очікувані фінансові результати в плановому році.
</t>
    </r>
    <r>
      <rPr>
        <sz val="14"/>
        <rFont val="Times New Roman"/>
        <family val="1"/>
      </rPr>
      <t xml:space="preserve">Фінансовий   план   підприємства   містить   довідкову   інформацію   щодо фактичних показників минулого року та планові показники поточного року.
</t>
    </r>
    <r>
      <rPr>
        <sz val="14"/>
        <rFont val="Times New Roman"/>
        <family val="1"/>
      </rPr>
      <t xml:space="preserve">2. Річний фінансовий план підприємства відображає обсяги надходжень і спрямування   коштів   у   планованому   році   з   метою   забезпечення   потреб діяльності  та  розвитку підприємства,  виконання  його  зобов’язань,  включаючи зобов’язання   щодо   сплати   податків   та   інших   обов’язкових   платежів   до бюджетів та державних цільових фондів.
</t>
    </r>
    <r>
      <rPr>
        <sz val="14"/>
        <rFont val="Times New Roman"/>
        <family val="1"/>
      </rPr>
      <t xml:space="preserve">3. Керівник   підприємства   подає   на   затвердження   до   Департаменту охорони     здоров’я     Полтавської     обласної     державної     адміністрації     до 01 жовтня року, що передує планованому, проект річного фінансового плану (в паперовому  та  електронному  вигляді)  разом  із  пояснювальною  запискою  та документами передбаченими пунктом 6 розділу ІІ цього положення.
</t>
    </r>
    <r>
      <rPr>
        <sz val="14"/>
        <rFont val="Times New Roman"/>
        <family val="1"/>
      </rPr>
      <t xml:space="preserve">Керівник  підприємства,  що  утворено  в  поточному  році,  подає  проект фінансового   плану   на   затвердження   до   Департаменту   охорони   здоров’я Полтавської обласної державної адміністрації  протягом 10 робочих днів з дня реєстрації такого підприємства.
</t>
    </r>
    <r>
      <rPr>
        <sz val="14"/>
        <rFont val="Times New Roman"/>
        <family val="1"/>
      </rPr>
      <t>На фінансовому плані підприємства ставиться відмітка «Проект».</t>
    </r>
  </si>
  <si>
    <r>
      <rPr>
        <sz val="14"/>
        <rFont val="Times New Roman"/>
        <family val="1"/>
      </rPr>
      <t xml:space="preserve">4. Департамент    охорони    здоров’я    Полтавської    обласної    державної адміністрації має право встановлювати диференційовані строки подачі проекту фінансового  плану,  але  в  будь-якому  разі  не  пізніше  01  жовтня  року,  що передує плановому.
</t>
    </r>
    <r>
      <rPr>
        <sz val="14"/>
        <rFont val="Times New Roman"/>
        <family val="1"/>
      </rPr>
      <t xml:space="preserve">5. Пояснювальна    записка    щодо    обґрунтування    фінансового    плану, складається  в довільній  формі  та  включає  результати  аналізу його  фінансово- господарської  діяльності  за  попередній  рік,  а  також  показники  господарської діяльності та розвитку підприємства в поточному році та на плановий рік.
</t>
    </r>
    <r>
      <rPr>
        <sz val="14"/>
        <rFont val="Times New Roman"/>
        <family val="1"/>
      </rPr>
      <t xml:space="preserve">У    разі    зменшення    валового    або    чистого    прибутку    порівняно    з прогнозними  показниками  поточного  року  підприємство  обов’язково  вказує причини такого зменшення та їх обґрунтування.
</t>
    </r>
    <r>
      <rPr>
        <sz val="14"/>
        <rFont val="Times New Roman"/>
        <family val="1"/>
      </rPr>
      <t xml:space="preserve">6. До    проекту    фінансового    плану    підприємства    в    паперовому    та електронному  вигляді  додаються:  фінансова  звітність  на  останню  звітну  дату поточного     року     за     формою,     визначеною     Національним     положенням (стандартом)   бухгалтерського   обліку   1   «Загальні   вимоги   до   фінансової звітності»,    затвердженим    наказом    Міністерства    фінансів    України    від 07  лютого  2013  року  №  73,  зареєстрованим  у  Міністерстві  юстиції  України 28 лютого 2013 року за № 336/22868, зокрема баланс (звіт про фінансовий стан) (форма  № 1)  (з  розшифруванням  статей  балансу,  що  становлять  більше  10 відсотків  валюти  балансу),  звіт  про  фінансові  результати  (звіт  про  сукупний дохід)  (форма  №  2),  звіт  про  рух  грошових  коштів  (форма  №  3),  звіт  про власний  капітал  (форма  №  4),  штатний  розпис  та  тарифікаційний  список, документ, що містить інформацію про наявність у судах загальної юрисдикції судових справ майнового характеру, стороною в яких є підприємство, відомості про  стан  виконання  рішення  суду  або  інших  виконавчих  документів,  у  яких зазначено суму, що підлягає сплаті, або яку стягнуто на користь підприємства, наслідки виконання яких матимуть вплив на фінансовий стан підприємства (за наявності).
</t>
    </r>
    <r>
      <rPr>
        <sz val="14"/>
        <rFont val="Times New Roman"/>
        <family val="1"/>
      </rPr>
      <t xml:space="preserve">7. Департамент    охорони    здоров’я    Полтавської    обласної    державної адміністрації протягом 15 робочих днів розглядає проект річного фінансового плану  підприємства  та  приймає  рішення  про  подання  на  затвердження  або відхиленняпроекту фінансового плану.
</t>
    </r>
    <r>
      <rPr>
        <sz val="14"/>
        <rFont val="Times New Roman"/>
        <family val="1"/>
      </rPr>
      <t xml:space="preserve">8. У  разі  відхилення  проекту  річного  фінансового  плану  Департамент охорони здоров’я Полтавської обласної державної адміністрації зобов’язаний у письмовій формі повідомити підприємству про підстави відхилення.
</t>
    </r>
    <r>
      <rPr>
        <sz val="14"/>
        <rFont val="Times New Roman"/>
        <family val="1"/>
      </rPr>
      <t xml:space="preserve">9. У   разі   повернення   проекту   фінансового   плану   на   доопрацювання підприємство  забезпечує  його  доопрацювання  з  урахуванням  зауважень  та подає  на  повторне  погодження  протягом  5  робочих  днів  з  дня  надходження зауважень до проекту.
</t>
    </r>
    <r>
      <rPr>
        <sz val="14"/>
        <rFont val="Times New Roman"/>
        <family val="1"/>
      </rPr>
      <t xml:space="preserve">На фінансовому плані підприємства ставиться відмітка «Уточнений».
</t>
    </r>
    <r>
      <rPr>
        <sz val="14"/>
        <rFont val="Times New Roman"/>
        <family val="1"/>
      </rPr>
      <t>10. Після  погодження  фінансового  плану Департамент  охорони  здоров’я Полтавської  обласної  державної   адміністрації   подає  його  на  затвердження заступнику голови Полтавської обласної державної адміністрації відповідно до розподілу функціональних повноважень.</t>
    </r>
  </si>
  <si>
    <r>
      <rPr>
        <sz val="14"/>
        <rFont val="Times New Roman"/>
        <family val="1"/>
      </rPr>
      <t xml:space="preserve">11   Контроль  за  виконанням  річних  фінансових  планів  підприємств  та надання  роз’яснень  щодо  порядку  застосування  цього  Положення  здійснює Департамент охорони здоров’я Полтавської обласної державної адміністрації.
</t>
    </r>
    <r>
      <rPr>
        <sz val="14"/>
        <rFont val="Times New Roman"/>
        <family val="1"/>
      </rPr>
      <t>12. Згідно   з   укладеним   контрактом   відповідальність   за   належну   та своєчасну  підготовку  фінансового  плану,  достовірність  звітних  показників  та обґрунтованість планових показників несе керівник підприємства.</t>
    </r>
  </si>
  <si>
    <r>
      <rPr>
        <b/>
        <sz val="14"/>
        <rFont val="Times New Roman"/>
        <family val="1"/>
      </rPr>
      <t>ІІІ. Складання звіту про виконання фінансового плану</t>
    </r>
  </si>
  <si>
    <r>
      <rPr>
        <sz val="14"/>
        <rFont val="Times New Roman"/>
        <family val="1"/>
      </rPr>
      <t xml:space="preserve">1. Звіт     про     виконання     фінансового     плану     підприємство     надає Департаменту охорони здоров’я  Полтавської обласної державної адміністрації щоквартально в строки, установлені для подання фінансової звітності, разом із пояснювальною   запискою   щодо   результатів   діяльності   за   квартал   та   із зазначенням причин значних відхилень фактичних показників від планових  за формою встановленою додатком 2 до Положення.
</t>
    </r>
    <r>
      <rPr>
        <sz val="14"/>
        <rFont val="Times New Roman"/>
        <family val="1"/>
      </rPr>
      <t>2. Звіт  про  виконання  фінансового  плану  підприємства  за  IV  квартал подається  разом  із  звітом  про  виконання  фінансового  плану  підприємства  за рік.</t>
    </r>
  </si>
  <si>
    <r>
      <rPr>
        <sz val="14"/>
        <rFont val="Times New Roman"/>
        <family val="1"/>
      </rPr>
      <t xml:space="preserve">3. До звіту про виконання фінансового плану підприємства в паперовому та електронному вигляді додаються: фінансова звітність на останню звітну дату за      формою,      визначеною      Національним      положенням      (стандартом) бухгалтерського    обліку    1    «Загальні    вимоги    до    фінансової    звітності», затвердженим наказом Міністерства фінансів України від 07 лютого 2013 року
</t>
    </r>
    <r>
      <rPr>
        <sz val="14"/>
        <rFont val="Times New Roman"/>
        <family val="1"/>
      </rPr>
      <t xml:space="preserve">№ 73, зареєстрованим у Міністерстві юстиції України 28 лютого 2013 року за
</t>
    </r>
    <r>
      <rPr>
        <sz val="14"/>
        <rFont val="Times New Roman"/>
        <family val="1"/>
      </rPr>
      <t xml:space="preserve">№   336/22868,   зокрема   баланс   (звіт   про   фінансовий   стан)   (форма   № 1) (з розшифруванням статей балансу, що становлять більше 10 відсотків валюти балансу), звіт про фінансові результати (звіт про сукупний дохід) (форма № 2), звіт  про  рух  грошових  коштів  (форма  №  3),  звіт  про  власний  капітал  (форма
</t>
    </r>
    <r>
      <rPr>
        <sz val="14"/>
        <rFont val="Times New Roman"/>
        <family val="1"/>
      </rPr>
      <t>№ 4), діючий на останню звітну дату штатний розпис та тарифікаційний список разом   з   узагальненою   відомістю   про   обсяги   встановлених   та   виплачених стимулюючих виплат (у тому числі премій та матеріальних допомог) у розрізі персоналу та за видом виплат, документ, що містить інформацію про наявність у судах загальної юрисдикції судових справ майнового характеру, стороною в яких  є  підприємство,  відомості  про  стан  виконання  рішення  суду  або  інших виконавчих  документів,  у  яких  зазначено  суму,  що  підлягає  сплаті,  або  яку стягнуто на користь підприємства, наслідки виконання яких матимуть вплив на фінансовий стан підприємства (за наявності).</t>
    </r>
  </si>
  <si>
    <r>
      <rPr>
        <b/>
        <sz val="14"/>
        <rFont val="Times New Roman"/>
        <family val="1"/>
      </rPr>
      <t>IV. Внесення змін до фінансового плану</t>
    </r>
  </si>
  <si>
    <r>
      <rPr>
        <sz val="14"/>
        <rFont val="Times New Roman"/>
        <family val="1"/>
      </rPr>
      <t>1. Підприємство має право звернутися до Департаменту охорони здоров’я Полтавської обласної державної адміністрації для ініціювання внесення змін до фінансового плану.</t>
    </r>
  </si>
  <si>
    <r>
      <rPr>
        <sz val="14"/>
        <rFont val="Times New Roman"/>
        <family val="1"/>
      </rPr>
      <t xml:space="preserve">2. Зміни   до   затвердженого   фінансового   плану   підприємства   можуть вноситись два рази на рік, у якому затверджувався такий фінансовий план, та не частіше одного разу на квартал у плановому році.
</t>
    </r>
    <r>
      <rPr>
        <sz val="14"/>
        <rFont val="Times New Roman"/>
        <family val="1"/>
      </rPr>
      <t xml:space="preserve">Уразі  отримання  додаткових  надходжень  (у  грошовій  чи  натуральній формі)  зміни  до  затвердженого  фінансового  плану  підприємства  вносяться  не частіше 11 разів на рік.
</t>
    </r>
    <r>
      <rPr>
        <sz val="14"/>
        <rFont val="Times New Roman"/>
        <family val="1"/>
      </rPr>
      <t xml:space="preserve">Зміни до фінансового плану підприємства не можуть вноситися у періоди, за якими минув строк звітування.
</t>
    </r>
    <r>
      <rPr>
        <sz val="14"/>
        <rFont val="Times New Roman"/>
        <family val="1"/>
      </rPr>
      <t xml:space="preserve">У   разі   затвердження   фінансового   плану   вперше   для   новоствореного підприємства  у  поточному  році  зміни  до  такого  фінансового  плану  можуть вноситись один раз на місяць впродовж поточного року.
</t>
    </r>
    <r>
      <rPr>
        <sz val="14"/>
        <rFont val="Times New Roman"/>
        <family val="1"/>
      </rPr>
      <t xml:space="preserve">3. Департамент    охорони    здоров’я    Полтавської    обласної    державної адміністрації  протягом  15  робочих  днів  розглядає  запропоновані  зміни  та приймає рішення про їх затвердження або відхилення.
</t>
    </r>
    <r>
      <rPr>
        <sz val="14"/>
        <rFont val="Times New Roman"/>
        <family val="1"/>
      </rPr>
      <t xml:space="preserve">4. У   разі   відхилення   проекту   змін   до   річного   фінансового   плану Департамент  охорони  здоров’я  Полтавської  обласної  державної  адміністрації зобов’язаний   у   письмовій   формі   повідомити   підприємству   про   підстави відхилення проекту змін.
</t>
    </r>
    <r>
      <rPr>
        <sz val="14"/>
        <rFont val="Times New Roman"/>
        <family val="1"/>
      </rPr>
      <t xml:space="preserve">5. У    разі    повернення    проекту    змін    до    фінансового    плану    на доопрацювання  підприємство  забезпечує  його  доопрацювання  з  урахуванням зауважень  та  подає  на  повторне  погодження  протягом  5  робочих  днів  з  дня надходження зауважень до проекту змін.
</t>
    </r>
    <r>
      <rPr>
        <sz val="14"/>
        <rFont val="Times New Roman"/>
        <family val="1"/>
      </rPr>
      <t xml:space="preserve">6. Після  погодження  змін  до  фінансового  плану  Департамент  охорони здоров’я    Полтавської    обласної    державної    адміністрації    подає    його    на затвердження заступнику голови Полтавської обласної державної адміністрації відповідно до розподілу функціональних повноважень.
</t>
    </r>
    <r>
      <rPr>
        <sz val="14"/>
        <rFont val="Times New Roman"/>
        <family val="1"/>
      </rPr>
      <t>На фінансовому плані підприємства ставиться відмітка «Змінений».</t>
    </r>
  </si>
  <si>
    <r>
      <rPr>
        <sz val="16"/>
        <color rgb="FF528DD4"/>
        <rFont val="Times New Roman"/>
        <family val="1"/>
      </rPr>
      <t>ПОГОДЖЕНО :                                                                                                                                                                                                                                 ЗАТВЕРДЖЕНО :</t>
    </r>
  </si>
  <si>
    <r>
      <rPr>
        <sz val="16"/>
        <color rgb="FF528DD4"/>
        <rFont val="Times New Roman"/>
        <family val="1"/>
      </rPr>
      <t>(посада керівника органу управління підприємством)                                                                                                                                                                 (посада уповноваженої особи)</t>
    </r>
  </si>
  <si>
    <r>
      <rPr>
        <sz val="16"/>
        <color rgb="FF528DD4"/>
        <rFont val="Times New Roman"/>
        <family val="1"/>
      </rPr>
      <t>М. П. (підпис, ініціали, прізвище)                                                                                                                                                               М. П. (підпис, ініціали, прізвище)</t>
    </r>
  </si>
  <si>
    <r>
      <rPr>
        <sz val="16"/>
        <color rgb="FF528DD4"/>
        <rFont val="Times New Roman"/>
        <family val="1"/>
      </rPr>
      <t>дата                                                                                                                                                                                                                          дата</t>
    </r>
  </si>
  <si>
    <r>
      <rPr>
        <sz val="14"/>
        <rFont val="Times New Roman"/>
        <family val="1"/>
      </rPr>
      <t>Проект</t>
    </r>
  </si>
  <si>
    <r>
      <rPr>
        <sz val="14"/>
        <rFont val="Times New Roman"/>
        <family val="1"/>
      </rPr>
      <t>Уточнений</t>
    </r>
  </si>
  <si>
    <r>
      <rPr>
        <sz val="14"/>
        <rFont val="Times New Roman"/>
        <family val="1"/>
      </rPr>
      <t>Змінений</t>
    </r>
  </si>
  <si>
    <r>
      <rPr>
        <sz val="14"/>
        <rFont val="Times New Roman"/>
        <family val="1"/>
      </rPr>
      <t>зробити позначку "Х"</t>
    </r>
  </si>
  <si>
    <r>
      <rPr>
        <b/>
        <sz val="14"/>
        <rFont val="Times New Roman"/>
        <family val="1"/>
      </rPr>
      <t xml:space="preserve">ФІНАНСОВИЙ ПЛАН ПІДПРИЄМСТВА НА  </t>
    </r>
    <r>
      <rPr>
        <u/>
        <sz val="14"/>
        <rFont val="Times New Roman"/>
        <family val="1"/>
      </rPr>
      <t>                  </t>
    </r>
    <r>
      <rPr>
        <sz val="14"/>
        <rFont val="Times New Roman"/>
        <family val="1"/>
      </rPr>
      <t xml:space="preserve"> </t>
    </r>
    <r>
      <rPr>
        <b/>
        <sz val="14"/>
        <rFont val="Times New Roman"/>
        <family val="1"/>
      </rPr>
      <t>рік</t>
    </r>
  </si>
  <si>
    <r>
      <rPr>
        <sz val="14"/>
        <rFont val="Times New Roman"/>
        <family val="1"/>
      </rPr>
      <t>Найменування показника</t>
    </r>
  </si>
  <si>
    <r>
      <rPr>
        <sz val="14"/>
        <rFont val="Times New Roman"/>
        <family val="1"/>
      </rPr>
      <t>Код рядка</t>
    </r>
  </si>
  <si>
    <r>
      <rPr>
        <sz val="14"/>
        <rFont val="Times New Roman"/>
        <family val="1"/>
      </rPr>
      <t xml:space="preserve">Факт
</t>
    </r>
    <r>
      <rPr>
        <sz val="14"/>
        <rFont val="Times New Roman"/>
        <family val="1"/>
      </rPr>
      <t>минулого року</t>
    </r>
  </si>
  <si>
    <r>
      <rPr>
        <sz val="14"/>
        <rFont val="Times New Roman"/>
        <family val="1"/>
      </rPr>
      <t xml:space="preserve">Фінансовий план поточного року </t>
    </r>
    <r>
      <rPr>
        <sz val="14"/>
        <color rgb="FF333399"/>
        <rFont val="Times New Roman"/>
        <family val="1"/>
      </rPr>
      <t>(затверджений зі змінами)</t>
    </r>
  </si>
  <si>
    <r>
      <rPr>
        <sz val="14"/>
        <color rgb="FF528DD4"/>
        <rFont val="Times New Roman"/>
        <family val="1"/>
      </rPr>
      <t>Прогноз на поточний рік</t>
    </r>
  </si>
  <si>
    <r>
      <rPr>
        <sz val="14"/>
        <rFont val="Times New Roman"/>
        <family val="1"/>
      </rPr>
      <t>Плановий рік (усього)</t>
    </r>
  </si>
  <si>
    <r>
      <rPr>
        <sz val="14"/>
        <rFont val="Times New Roman"/>
        <family val="1"/>
      </rPr>
      <t xml:space="preserve">У тому числі за кварталами </t>
    </r>
    <r>
      <rPr>
        <sz val="14"/>
        <color rgb="FF333399"/>
        <rFont val="Times New Roman"/>
        <family val="1"/>
      </rPr>
      <t>планового року</t>
    </r>
  </si>
  <si>
    <r>
      <rPr>
        <sz val="14"/>
        <rFont val="Times New Roman"/>
        <family val="1"/>
      </rPr>
      <t>І</t>
    </r>
  </si>
  <si>
    <r>
      <rPr>
        <sz val="14"/>
        <rFont val="Times New Roman"/>
        <family val="1"/>
      </rPr>
      <t>ІІ</t>
    </r>
  </si>
  <si>
    <r>
      <rPr>
        <sz val="14"/>
        <rFont val="Times New Roman"/>
        <family val="1"/>
      </rPr>
      <t>ІІІ</t>
    </r>
  </si>
  <si>
    <r>
      <rPr>
        <sz val="14"/>
        <rFont val="Times New Roman"/>
        <family val="1"/>
      </rPr>
      <t>ІV</t>
    </r>
  </si>
  <si>
    <r>
      <rPr>
        <sz val="14"/>
        <rFont val="Times New Roman"/>
        <family val="1"/>
      </rPr>
      <t>Оплата послуг (крім комунальних)</t>
    </r>
  </si>
  <si>
    <r>
      <rPr>
        <sz val="14"/>
        <rFont val="Times New Roman"/>
        <family val="1"/>
      </rPr>
      <t>Видатки на відрядження</t>
    </r>
  </si>
  <si>
    <r>
      <rPr>
        <sz val="14"/>
        <rFont val="Times New Roman"/>
        <family val="1"/>
      </rPr>
      <t>Оплата теплопостачання</t>
    </r>
  </si>
  <si>
    <r>
      <rPr>
        <sz val="14"/>
        <rFont val="Times New Roman"/>
        <family val="1"/>
      </rPr>
      <t>Оплата водопостачання та водовідведення</t>
    </r>
  </si>
  <si>
    <r>
      <rPr>
        <sz val="14"/>
        <rFont val="Times New Roman"/>
        <family val="1"/>
      </rPr>
      <t>Оплата електроенергії</t>
    </r>
  </si>
  <si>
    <r>
      <rPr>
        <sz val="14"/>
        <rFont val="Times New Roman"/>
        <family val="1"/>
      </rPr>
      <t>Оплата природного газу</t>
    </r>
  </si>
  <si>
    <r>
      <rPr>
        <sz val="14"/>
        <rFont val="Times New Roman"/>
        <family val="1"/>
      </rPr>
      <t>Оплата інших енергоносіїв</t>
    </r>
  </si>
  <si>
    <r>
      <rPr>
        <sz val="14"/>
        <rFont val="Times New Roman"/>
        <family val="1"/>
      </rPr>
      <t>Оплата енергосервісу</t>
    </r>
  </si>
  <si>
    <r>
      <rPr>
        <sz val="14"/>
        <rFont val="Times New Roman"/>
        <family val="1"/>
      </rPr>
      <t>Соціальне забезпечення</t>
    </r>
  </si>
  <si>
    <r>
      <rPr>
        <sz val="14"/>
        <rFont val="Times New Roman"/>
        <family val="1"/>
      </rPr>
      <t>Інші поточні видатки</t>
    </r>
  </si>
  <si>
    <r>
      <rPr>
        <sz val="14"/>
        <rFont val="Times New Roman"/>
        <family val="1"/>
      </rPr>
      <t>Придбання основного капіталу</t>
    </r>
  </si>
  <si>
    <r>
      <rPr>
        <sz val="14"/>
        <rFont val="Times New Roman"/>
        <family val="1"/>
      </rPr>
      <t>Доходи від інвестиційної діяльності, у т.ч.:</t>
    </r>
  </si>
  <si>
    <r>
      <rPr>
        <sz val="14"/>
        <rFont val="Times New Roman"/>
        <family val="1"/>
      </rPr>
      <t>доходи з місцевого бюджету цільового фінансування по капітальних видатках</t>
    </r>
  </si>
  <si>
    <r>
      <rPr>
        <sz val="14"/>
        <rFont val="Times New Roman"/>
        <family val="1"/>
      </rPr>
      <t>капітальне будівництво</t>
    </r>
  </si>
  <si>
    <r>
      <rPr>
        <sz val="14"/>
        <rFont val="Times New Roman"/>
        <family val="1"/>
      </rPr>
      <t>придбання (виготовлення) основних засобів</t>
    </r>
  </si>
  <si>
    <r>
      <rPr>
        <sz val="14"/>
        <rFont val="Times New Roman"/>
        <family val="1"/>
      </rPr>
      <t>придбання (виготовлення) інших необоротних матеріальних активів</t>
    </r>
  </si>
  <si>
    <r>
      <rPr>
        <sz val="14"/>
        <rFont val="Times New Roman"/>
        <family val="1"/>
      </rPr>
      <t>придбання (створення) нематеріальних активів</t>
    </r>
  </si>
  <si>
    <r>
      <rPr>
        <sz val="14"/>
        <rFont val="Times New Roman"/>
        <family val="1"/>
      </rPr>
      <t>капітальний ремонт</t>
    </r>
  </si>
  <si>
    <r>
      <rPr>
        <sz val="14"/>
        <rFont val="Times New Roman"/>
        <family val="1"/>
      </rPr>
      <t>Доходи від фінансової діяльності за зобов’язаннями, у т. ч.:</t>
    </r>
  </si>
  <si>
    <r>
      <rPr>
        <sz val="14"/>
        <rFont val="Times New Roman"/>
        <family val="1"/>
      </rPr>
      <t>кредити</t>
    </r>
  </si>
  <si>
    <r>
      <rPr>
        <sz val="14"/>
        <rFont val="Times New Roman"/>
        <family val="1"/>
      </rPr>
      <t>позики</t>
    </r>
  </si>
  <si>
    <r>
      <rPr>
        <sz val="14"/>
        <rFont val="Times New Roman"/>
        <family val="1"/>
      </rPr>
      <t>депозити</t>
    </r>
  </si>
  <si>
    <r>
      <rPr>
        <sz val="14"/>
        <rFont val="Times New Roman"/>
        <family val="1"/>
      </rPr>
      <t>Інші надходження</t>
    </r>
  </si>
  <si>
    <r>
      <rPr>
        <sz val="14"/>
        <rFont val="Times New Roman"/>
        <family val="1"/>
      </rPr>
      <t>Витрати від фінансової діяльності за зобов’язаннями, у т. ч.:</t>
    </r>
  </si>
  <si>
    <r>
      <rPr>
        <sz val="14"/>
        <rFont val="Times New Roman"/>
        <family val="1"/>
      </rPr>
      <t>Інші витрати</t>
    </r>
  </si>
  <si>
    <r>
      <rPr>
        <sz val="14"/>
        <color rgb="FF528DD4"/>
        <rFont val="Times New Roman"/>
        <family val="1"/>
      </rPr>
      <t>Керівник</t>
    </r>
  </si>
  <si>
    <r>
      <rPr>
        <sz val="14"/>
        <color rgb="FF528DD4"/>
        <rFont val="Times New Roman"/>
        <family val="1"/>
      </rPr>
      <t>Лікарі</t>
    </r>
  </si>
  <si>
    <r>
      <rPr>
        <sz val="14"/>
        <color rgb="FF528DD4"/>
        <rFont val="Times New Roman"/>
        <family val="1"/>
      </rPr>
      <t>Адміністративно-управлінський персонал</t>
    </r>
  </si>
  <si>
    <r>
      <rPr>
        <sz val="14"/>
        <color rgb="FF528DD4"/>
        <rFont val="Times New Roman"/>
        <family val="1"/>
      </rPr>
      <t>Середній медичний персонал</t>
    </r>
  </si>
  <si>
    <r>
      <rPr>
        <sz val="14"/>
        <color rgb="FF528DD4"/>
        <rFont val="Times New Roman"/>
        <family val="1"/>
      </rPr>
      <t>Молодший медичний персонал</t>
    </r>
  </si>
  <si>
    <r>
      <rPr>
        <sz val="14"/>
        <color rgb="FF528DD4"/>
        <rFont val="Times New Roman"/>
        <family val="1"/>
      </rPr>
      <t>Інший персонал</t>
    </r>
  </si>
  <si>
    <r>
      <rPr>
        <sz val="14"/>
        <color rgb="FF528DD4"/>
        <rFont val="Times New Roman"/>
        <family val="1"/>
      </rPr>
      <t>Фонд оплати праці, у т.ч.:</t>
    </r>
  </si>
  <si>
    <r>
      <rPr>
        <sz val="14"/>
        <color rgb="FF528DD4"/>
        <rFont val="Times New Roman"/>
        <family val="1"/>
      </rPr>
      <t>Середньомісячні витрати на оплату праці одного працівника, у т.ч.:</t>
    </r>
  </si>
  <si>
    <r>
      <rPr>
        <sz val="14"/>
        <color rgb="FF528DD4"/>
        <rFont val="Times New Roman"/>
        <family val="1"/>
      </rPr>
      <t>Заборгованість за заробітною платою, у т.ч.:</t>
    </r>
  </si>
  <si>
    <r>
      <rPr>
        <b/>
        <sz val="14"/>
        <rFont val="Times New Roman"/>
        <family val="1"/>
      </rPr>
      <t xml:space="preserve">Керівник </t>
    </r>
    <r>
      <rPr>
        <sz val="14"/>
        <rFont val="Times New Roman"/>
        <family val="1"/>
      </rPr>
      <t>__</t>
    </r>
    <r>
      <rPr>
        <u/>
        <sz val="14"/>
        <rFont val="Times New Roman"/>
        <family val="1"/>
      </rPr>
      <t>      </t>
    </r>
    <r>
      <rPr>
        <sz val="14"/>
        <rFont val="Times New Roman"/>
        <family val="1"/>
      </rPr>
      <t xml:space="preserve">___________________
</t>
    </r>
    <r>
      <rPr>
        <sz val="12"/>
        <rFont val="Times New Roman"/>
        <family val="1"/>
      </rPr>
      <t>(посада)</t>
    </r>
  </si>
  <si>
    <r>
      <rPr>
        <sz val="14"/>
        <rFont val="Times New Roman"/>
        <family val="1"/>
      </rPr>
      <t xml:space="preserve">_________________________
</t>
    </r>
    <r>
      <rPr>
        <sz val="12"/>
        <rFont val="Times New Roman"/>
        <family val="1"/>
      </rPr>
      <t>(підпис)                                                                                                                                                                           (ініціали, прізвище)</t>
    </r>
  </si>
  <si>
    <r>
      <rPr>
        <b/>
        <sz val="14"/>
        <rFont val="Times New Roman"/>
        <family val="1"/>
      </rPr>
      <t>Директор Департаменту                                                                                                                                                                                                                                     В.П. Лисак</t>
    </r>
  </si>
  <si>
    <r>
      <rPr>
        <sz val="14"/>
        <rFont val="Times New Roman"/>
        <family val="1"/>
      </rPr>
      <t>Звітний період (_____квартал              року)</t>
    </r>
  </si>
  <si>
    <r>
      <rPr>
        <sz val="14"/>
        <rFont val="Times New Roman"/>
        <family val="1"/>
      </rPr>
      <t>Звітний період наростаючим пудсумком з початку року</t>
    </r>
  </si>
  <si>
    <r>
      <rPr>
        <sz val="14"/>
        <rFont val="Times New Roman"/>
        <family val="1"/>
      </rPr>
      <t>план</t>
    </r>
  </si>
  <si>
    <r>
      <rPr>
        <sz val="14"/>
        <rFont val="Times New Roman"/>
        <family val="1"/>
      </rPr>
      <t>факт</t>
    </r>
  </si>
  <si>
    <r>
      <rPr>
        <sz val="14"/>
        <rFont val="Times New Roman"/>
        <family val="1"/>
      </rPr>
      <t>відхилення, +/-</t>
    </r>
  </si>
  <si>
    <r>
      <rPr>
        <sz val="14"/>
        <rFont val="Times New Roman"/>
        <family val="1"/>
      </rPr>
      <t>відхилення, %</t>
    </r>
  </si>
  <si>
    <r>
      <rPr>
        <sz val="14"/>
        <rFont val="Times New Roman"/>
        <family val="1"/>
      </rPr>
      <t>назва</t>
    </r>
  </si>
  <si>
    <r>
      <rPr>
        <sz val="14"/>
        <rFont val="Times New Roman"/>
        <family val="1"/>
      </rPr>
      <t>Оплата комунальних послуг та енергоносіїв, у т.ч.:</t>
    </r>
  </si>
  <si>
    <r>
      <rPr>
        <sz val="14"/>
        <rFont val="Times New Roman"/>
        <family val="1"/>
      </rPr>
      <t>Окремі заходи по реалізації державних (регіональних) програм, не віднесені до заходів розвитку</t>
    </r>
  </si>
  <si>
    <r>
      <rPr>
        <sz val="14"/>
        <rFont val="Times New Roman"/>
        <family val="1"/>
      </rPr>
      <t>Інші видатки, у т.ч.</t>
    </r>
  </si>
  <si>
    <r>
      <rPr>
        <sz val="14"/>
        <rFont val="Times New Roman"/>
        <family val="1"/>
      </rPr>
      <t>Резервний фонд</t>
    </r>
  </si>
  <si>
    <r>
      <rPr>
        <b/>
        <sz val="14"/>
        <rFont val="Times New Roman"/>
        <family val="1"/>
      </rPr>
      <t>Усього доходів</t>
    </r>
  </si>
  <si>
    <r>
      <rPr>
        <b/>
        <sz val="14"/>
        <rFont val="Times New Roman"/>
        <family val="1"/>
      </rPr>
      <t>Усього видатків</t>
    </r>
  </si>
  <si>
    <r>
      <rPr>
        <b/>
        <sz val="14"/>
        <rFont val="Times New Roman"/>
        <family val="1"/>
      </rPr>
      <t>Фінансовий результат</t>
    </r>
  </si>
  <si>
    <r>
      <rPr>
        <b/>
        <sz val="14"/>
        <rFont val="Times New Roman"/>
        <family val="1"/>
      </rPr>
      <t>IІ. Розрахунки з бюджетом</t>
    </r>
  </si>
  <si>
    <r>
      <rPr>
        <sz val="14"/>
        <rFont val="Times New Roman"/>
        <family val="1"/>
      </rPr>
      <t>Сплата податків та зборів до Державного бюджету України (податкові платежі)</t>
    </r>
  </si>
  <si>
    <r>
      <rPr>
        <sz val="14"/>
        <rFont val="Times New Roman"/>
        <family val="1"/>
      </rPr>
      <t>Сплата податків та зборів до місцевих бюджетів (податкові платежі)</t>
    </r>
  </si>
  <si>
    <r>
      <rPr>
        <sz val="14"/>
        <rFont val="Times New Roman"/>
        <family val="1"/>
      </rPr>
      <t>Інші податки, збори та платежі на користь держави</t>
    </r>
  </si>
  <si>
    <r>
      <rPr>
        <sz val="14"/>
        <rFont val="Times New Roman"/>
        <family val="1"/>
      </rPr>
      <t>Податкова заборгованість</t>
    </r>
  </si>
  <si>
    <r>
      <rPr>
        <b/>
        <sz val="14"/>
        <rFont val="Times New Roman"/>
        <family val="1"/>
      </rPr>
      <t>III. Інвестиційна діяльність</t>
    </r>
  </si>
  <si>
    <r>
      <rPr>
        <b/>
        <sz val="14"/>
        <rFont val="Times New Roman"/>
        <family val="1"/>
      </rPr>
      <t>Капітальні інвестиції, у т.ч.:</t>
    </r>
  </si>
  <si>
    <r>
      <rPr>
        <sz val="14"/>
        <rFont val="Times New Roman"/>
        <family val="1"/>
      </rPr>
      <t>модернізація, модифікація (добудова, дообладнання, реконструкція) основних засобів</t>
    </r>
  </si>
  <si>
    <r>
      <rPr>
        <sz val="14"/>
        <rFont val="Times New Roman"/>
        <family val="1"/>
      </rPr>
      <t>Вартість основних засобів</t>
    </r>
  </si>
  <si>
    <r>
      <rPr>
        <b/>
        <sz val="14"/>
        <rFont val="Times New Roman"/>
        <family val="1"/>
      </rPr>
      <t>IV. Фінансова діяльність</t>
    </r>
  </si>
  <si>
    <r>
      <rPr>
        <b/>
        <sz val="14"/>
        <rFont val="Times New Roman"/>
        <family val="1"/>
      </rPr>
      <t>V. Коефіцієнтний аналіз</t>
    </r>
  </si>
  <si>
    <r>
      <rPr>
        <sz val="14"/>
        <rFont val="Times New Roman"/>
        <family val="1"/>
      </rPr>
      <t>Валова рентабельність</t>
    </r>
  </si>
  <si>
    <r>
      <rPr>
        <sz val="14"/>
        <rFont val="Times New Roman"/>
        <family val="1"/>
      </rPr>
      <t>Коефіцієнт відношення капітальних інвестицій до амортизації</t>
    </r>
  </si>
  <si>
    <r>
      <rPr>
        <sz val="14"/>
        <rFont val="Times New Roman"/>
        <family val="1"/>
      </rPr>
      <t>х</t>
    </r>
  </si>
  <si>
    <r>
      <rPr>
        <sz val="14"/>
        <rFont val="Times New Roman"/>
        <family val="1"/>
      </rPr>
      <t xml:space="preserve">Коефіцієнт відношення капітальних інвестицій до чистого доходу від реалізації
</t>
    </r>
    <r>
      <rPr>
        <sz val="14"/>
        <rFont val="Times New Roman"/>
        <family val="1"/>
      </rPr>
      <t>продукції (товарів, робіт, послуг)</t>
    </r>
  </si>
  <si>
    <r>
      <rPr>
        <sz val="14"/>
        <rFont val="Times New Roman"/>
        <family val="1"/>
      </rPr>
      <t>Коефіцієнт зносу основних засобів</t>
    </r>
  </si>
  <si>
    <r>
      <rPr>
        <b/>
        <sz val="14"/>
        <rFont val="Times New Roman"/>
        <family val="1"/>
      </rPr>
      <t>VІ. Звіт про фінансовий стан</t>
    </r>
  </si>
  <si>
    <r>
      <rPr>
        <sz val="14"/>
        <rFont val="Times New Roman"/>
        <family val="1"/>
      </rPr>
      <t>Необоротні активи</t>
    </r>
  </si>
  <si>
    <r>
      <rPr>
        <sz val="14"/>
        <rFont val="Times New Roman"/>
        <family val="1"/>
      </rPr>
      <t>Оборотні активи</t>
    </r>
  </si>
  <si>
    <r>
      <rPr>
        <sz val="14"/>
        <rFont val="Times New Roman"/>
        <family val="1"/>
      </rPr>
      <t>Усього активи</t>
    </r>
  </si>
  <si>
    <r>
      <rPr>
        <sz val="14"/>
        <rFont val="Times New Roman"/>
        <family val="1"/>
      </rPr>
      <t>Дебіторська заборгованість</t>
    </r>
  </si>
  <si>
    <r>
      <rPr>
        <sz val="14"/>
        <rFont val="Times New Roman"/>
        <family val="1"/>
      </rPr>
      <t>Кредиторська заборгованість</t>
    </r>
  </si>
  <si>
    <r>
      <rPr>
        <b/>
        <sz val="14"/>
        <rFont val="Times New Roman"/>
        <family val="1"/>
      </rPr>
      <t>VII. Дані про персонал та оплата праці</t>
    </r>
  </si>
  <si>
    <r>
      <rPr>
        <sz val="14"/>
        <rFont val="Times New Roman"/>
        <family val="1"/>
      </rPr>
      <t xml:space="preserve">Середня кількість працівників (штатних працівників, зовнішніх сумісників та
</t>
    </r>
    <r>
      <rPr>
        <sz val="14"/>
        <rFont val="Times New Roman"/>
        <family val="1"/>
      </rPr>
      <t>працівників, що працюють за цивільно-правовими договорами), у т.ч.:</t>
    </r>
  </si>
  <si>
    <r>
      <rPr>
        <sz val="14"/>
        <rFont val="Times New Roman"/>
        <family val="1"/>
      </rPr>
      <t>Керівник</t>
    </r>
  </si>
  <si>
    <r>
      <rPr>
        <sz val="14"/>
        <rFont val="Times New Roman"/>
        <family val="1"/>
      </rPr>
      <t>Лікарі</t>
    </r>
  </si>
  <si>
    <r>
      <rPr>
        <sz val="14"/>
        <rFont val="Times New Roman"/>
        <family val="1"/>
      </rPr>
      <t>Адміністративно-управлінський персонал</t>
    </r>
  </si>
  <si>
    <r>
      <rPr>
        <sz val="14"/>
        <rFont val="Times New Roman"/>
        <family val="1"/>
      </rPr>
      <t>Середній медичний персонал</t>
    </r>
  </si>
  <si>
    <r>
      <rPr>
        <sz val="14"/>
        <rFont val="Times New Roman"/>
        <family val="1"/>
      </rPr>
      <t>Молодший медичний персонал</t>
    </r>
  </si>
  <si>
    <r>
      <rPr>
        <sz val="14"/>
        <rFont val="Times New Roman"/>
        <family val="1"/>
      </rPr>
      <t>Інший персонал</t>
    </r>
  </si>
  <si>
    <r>
      <rPr>
        <sz val="14"/>
        <rFont val="Times New Roman"/>
        <family val="1"/>
      </rPr>
      <t>Фонд оплати праці, у т.ч.:</t>
    </r>
  </si>
  <si>
    <r>
      <rPr>
        <sz val="14"/>
        <rFont val="Times New Roman"/>
        <family val="1"/>
      </rPr>
      <t>Середньомісячні витрати на оплату праці одного працівника, у т.ч.:</t>
    </r>
  </si>
  <si>
    <r>
      <rPr>
        <sz val="14"/>
        <rFont val="Times New Roman"/>
        <family val="1"/>
      </rPr>
      <t>Заборгованість за заробітною платою, у т.ч.:</t>
    </r>
  </si>
  <si>
    <r>
      <rPr>
        <sz val="14"/>
        <rFont val="Times New Roman"/>
        <family val="1"/>
      </rPr>
      <t xml:space="preserve">_________________________
</t>
    </r>
    <r>
      <rPr>
        <sz val="12"/>
        <rFont val="Times New Roman"/>
        <family val="1"/>
      </rPr>
      <t>(підпис)                                                                                                                                                                                               (ініціали, прізвище)</t>
    </r>
  </si>
  <si>
    <r>
      <rPr>
        <b/>
        <sz val="14"/>
        <rFont val="Times New Roman"/>
        <family val="1"/>
      </rPr>
      <t>Директор Департаменту                                                                                                                                                                                                                                                 В.П. Лисак</t>
    </r>
  </si>
  <si>
    <t>Найменування показника</t>
  </si>
  <si>
    <t>Код рядка</t>
  </si>
  <si>
    <t>Фінансовий план поточного року (затверджений зі змінами)</t>
  </si>
  <si>
    <t>Прогноз на поточний рік</t>
  </si>
  <si>
    <t>Плановий рік (усього)</t>
  </si>
  <si>
    <t>У тому числі за кварталами планового року</t>
  </si>
  <si>
    <t>І</t>
  </si>
  <si>
    <t>ІІ</t>
  </si>
  <si>
    <t>ІІІ</t>
  </si>
  <si>
    <t>ІV</t>
  </si>
  <si>
    <t>Фонд оплати праці, у т.ч.:</t>
  </si>
  <si>
    <t>Керівник</t>
  </si>
  <si>
    <t>Лікарі</t>
  </si>
  <si>
    <t>Адміністративно-управлінський персонал</t>
  </si>
  <si>
    <t>Середній медичний персонал</t>
  </si>
  <si>
    <t>Молодший медичний персонал</t>
  </si>
  <si>
    <t>Інший персонал</t>
  </si>
  <si>
    <t>Середньомісячні витрати на оплату праці одного працівника, у т.ч.:</t>
  </si>
  <si>
    <t>Заборгованість за заробітною платою, у т.ч.:</t>
  </si>
  <si>
    <t>I. Формування фінансових результатів</t>
  </si>
  <si>
    <t>Доходи</t>
  </si>
  <si>
    <t>Дохід (виручка) від реалізації продукції (товарів, робіт, послуг)</t>
  </si>
  <si>
    <t>Дохід з місцевого бюджету за програмою підтримки</t>
  </si>
  <si>
    <t>Дохід з місцевого бюджету за цільовими програмами, у т.ч.:</t>
  </si>
  <si>
    <t>назва</t>
  </si>
  <si>
    <t>Інші доходи, у т.ч.:</t>
  </si>
  <si>
    <t>дохід від операційної оренди активів</t>
  </si>
  <si>
    <t>дохід від реалізації необоротних активів</t>
  </si>
  <si>
    <t>Видатки</t>
  </si>
  <si>
    <t>Заробітна плата</t>
  </si>
  <si>
    <t>Нарахування на оплату праці</t>
  </si>
  <si>
    <t>Предмети, матеріали, обладнання та інвентар</t>
  </si>
  <si>
    <t>Медикаменти та перев'язувальні матеріали</t>
  </si>
  <si>
    <t>Продукти харчування</t>
  </si>
  <si>
    <t>Оплата послуг (крім комунальних)</t>
  </si>
  <si>
    <t>Видатки на відрядження</t>
  </si>
  <si>
    <t>Оплата комунальних послуг та енергоносіїв, у т.ч.:</t>
  </si>
  <si>
    <t>Оплата теплопостачання</t>
  </si>
  <si>
    <t>Оплата водопостачання та водовідведення</t>
  </si>
  <si>
    <t>Оплата електроенергії</t>
  </si>
  <si>
    <t>Оплата природного газу</t>
  </si>
  <si>
    <t>Оплата інших енергоносіїв</t>
  </si>
  <si>
    <t>Оплата енергосервісу</t>
  </si>
  <si>
    <r>
      <rPr>
        <sz val="14"/>
        <rFont val="Times New Roman"/>
        <family val="1"/>
        <charset val="204"/>
      </rPr>
      <t>Окремі заходи по реалізації державних (регіональних) програм, не віднесені до
заходів розвитку</t>
    </r>
  </si>
  <si>
    <t>Соціальне забезпечення</t>
  </si>
  <si>
    <t>Інші поточні видатки</t>
  </si>
  <si>
    <t>Придбання основного капіталу</t>
  </si>
  <si>
    <t>Інші видатки, у т.ч.</t>
  </si>
  <si>
    <t>Резервний фонд</t>
  </si>
  <si>
    <t>Усього доходів</t>
  </si>
  <si>
    <t>Усього видатків</t>
  </si>
  <si>
    <t>Фінансовий результат</t>
  </si>
  <si>
    <t>IІ. Розрахунки з бюджетом</t>
  </si>
  <si>
    <t>Сплата податків та зборів до Державного бюджету України (податкові платежі)</t>
  </si>
  <si>
    <t>Сплата податків та зборів до місцевих бюджетів (податкові платежі)</t>
  </si>
  <si>
    <t>Інші податки, збори та платежі на користь держави</t>
  </si>
  <si>
    <t>Податкова заборгованість</t>
  </si>
  <si>
    <t>III. Інвестиційна діяльність</t>
  </si>
  <si>
    <t>Доходи від інвестиційної діяльності, у т.ч.:</t>
  </si>
  <si>
    <t>доходи з місцевого бюджету цільового фінансування по капітальних видатках</t>
  </si>
  <si>
    <t>Капітальні інвестиції, у т.ч.:</t>
  </si>
  <si>
    <t>капітальне будівництво</t>
  </si>
  <si>
    <t>придбання (виготовлення) основних засобів</t>
  </si>
  <si>
    <t>придбання (виготовлення) інших необоротних матеріальних активів</t>
  </si>
  <si>
    <t>придбання (створення) нематеріальних активів</t>
  </si>
  <si>
    <r>
      <rPr>
        <sz val="14"/>
        <rFont val="Times New Roman"/>
        <family val="1"/>
        <charset val="204"/>
      </rPr>
      <t>модернізація, модифікація (добудова, дообладнання, реконструкція) основних
засобів</t>
    </r>
  </si>
  <si>
    <t>капітальний ремонт</t>
  </si>
  <si>
    <t>Вартість основних засобів</t>
  </si>
  <si>
    <t>IV. Фінансова діяльність</t>
  </si>
  <si>
    <t>Доходи від фінансової діяльності за зобов’язаннями, у т. ч.:</t>
  </si>
  <si>
    <t>кредити</t>
  </si>
  <si>
    <t>позики</t>
  </si>
  <si>
    <t>депозити</t>
  </si>
  <si>
    <t>Інші надходження</t>
  </si>
  <si>
    <t>Витрати від фінансової діяльності за зобов’язаннями, у т. ч.:</t>
  </si>
  <si>
    <t>Інші витрати</t>
  </si>
  <si>
    <t>V. Коефіцієнтний аналіз</t>
  </si>
  <si>
    <t>Валова рентабельність</t>
  </si>
  <si>
    <t>Коефіцієнт відношення капітальних інвестицій до амортизації</t>
  </si>
  <si>
    <r>
      <rPr>
        <sz val="14"/>
        <rFont val="Times New Roman"/>
        <family val="1"/>
        <charset val="204"/>
      </rPr>
      <t>Коефіцієнт відношення капітальних інвестицій до чистого доходу від реалізації
продукції (товарів, робіт, послуг)</t>
    </r>
  </si>
  <si>
    <t>Коефіцієнт зносу основних засобів</t>
  </si>
  <si>
    <t>VІ. Звіт про фінансовий стан</t>
  </si>
  <si>
    <t>Необоротні активи</t>
  </si>
  <si>
    <t>Оборотні активи</t>
  </si>
  <si>
    <t>Усього активи</t>
  </si>
  <si>
    <t>Дебіторська заборгованість</t>
  </si>
  <si>
    <t>Кредиторська заборгованість</t>
  </si>
  <si>
    <t>VII. Дані про персонал та оплата праці</t>
  </si>
  <si>
    <r>
      <rPr>
        <sz val="14"/>
        <rFont val="Times New Roman"/>
        <family val="1"/>
        <charset val="204"/>
      </rPr>
      <t>Середня кількість працівників (штатних працівників, зовнішніх сумісників та
працівників, що працюють за цивільно-правовими договорами), у т.ч.:</t>
    </r>
  </si>
  <si>
    <r>
      <rPr>
        <sz val="14"/>
        <rFont val="Times New Roman"/>
        <family val="1"/>
        <charset val="204"/>
      </rPr>
      <t>Факт
минулого року</t>
    </r>
  </si>
  <si>
    <t>Рік</t>
  </si>
  <si>
    <t>Коди</t>
  </si>
  <si>
    <t>Назва підприємства</t>
  </si>
  <si>
    <t>за ЄДРПОУ</t>
  </si>
  <si>
    <t>Організаційно-правова форма</t>
  </si>
  <si>
    <t>за КОПФГ</t>
  </si>
  <si>
    <t>Територія</t>
  </si>
  <si>
    <t>за КОАТУУ</t>
  </si>
  <si>
    <t>Орган державного управління</t>
  </si>
  <si>
    <t>за СПОДУ</t>
  </si>
  <si>
    <t>Галузь</t>
  </si>
  <si>
    <t>за ЗКГНГ</t>
  </si>
  <si>
    <t>Вид економічної діяльності</t>
  </si>
  <si>
    <t>за КВЕД</t>
  </si>
  <si>
    <r>
      <t xml:space="preserve">Одиниця виміру                                                                                                     </t>
    </r>
    <r>
      <rPr>
        <vertAlign val="superscript"/>
        <sz val="16"/>
        <rFont val="Times New Roman"/>
        <family val="1"/>
        <charset val="204"/>
      </rPr>
      <t>тис. грн.</t>
    </r>
  </si>
  <si>
    <t>Форма власності</t>
  </si>
  <si>
    <t>Середньооблікова кількість штатних працівників</t>
  </si>
  <si>
    <t>Стандарти звітності П(с)БОУ</t>
  </si>
  <si>
    <t>Місцезнаходження</t>
  </si>
  <si>
    <t>Стандарти звітності МСФЗ</t>
  </si>
  <si>
    <t>Телефон</t>
  </si>
  <si>
    <t>Прізвище та ініціали керівника</t>
  </si>
  <si>
    <t>х</t>
  </si>
  <si>
    <t>Назва підприємства                                       КП"Семенівський центр первинної медико-санітарної допомоги"Семенівської селищної ради та Обоолонської сільської ради</t>
  </si>
  <si>
    <t>Рік                                                                                                   2021</t>
  </si>
  <si>
    <t>Організаційно-правова форма                      Комунальне підприємство</t>
  </si>
  <si>
    <t>Територія                                                     смт. Семенівка</t>
  </si>
  <si>
    <t>Галузь                                                           Охорона здоров'я, фізична культура і соціальне забезпечення</t>
  </si>
  <si>
    <t>Форма власності                                           Комунальна</t>
  </si>
  <si>
    <t>Середньооблікова кількість штатних працівників                                                   121,0</t>
  </si>
  <si>
    <t>Місцезнаходження                                       38200, Полтавська область, Кременчуцький р-он, смт. Семенівка, вул. Шевченка,78</t>
  </si>
  <si>
    <t>Телефон                                                      (05341)91749</t>
  </si>
  <si>
    <t>Прізвище та ініціали керівника                    Мазанько Тамара Михайлівна</t>
  </si>
  <si>
    <t>Х</t>
  </si>
  <si>
    <t>Директор КП"Семенівський центр ПМСД"</t>
  </si>
  <si>
    <t>___________________________________</t>
  </si>
  <si>
    <t>Т.М.Мазанько</t>
  </si>
  <si>
    <t>підпис</t>
  </si>
  <si>
    <t>(ініціали, призвище)</t>
  </si>
  <si>
    <t>посада</t>
  </si>
  <si>
    <t>Звіт</t>
  </si>
  <si>
    <t>Уточнений звіт</t>
  </si>
  <si>
    <t>зробити позначку "Х"</t>
  </si>
  <si>
    <t>(квартал, рік)</t>
  </si>
  <si>
    <t>Звітний період наростаючим пудсумком з початку року</t>
  </si>
  <si>
    <t>план</t>
  </si>
  <si>
    <t>факт</t>
  </si>
  <si>
    <t>відхилення, +/-</t>
  </si>
  <si>
    <t>Окремі заходи по реалізації державних (регіональних) програм, не віднесені до заходів розвитку</t>
  </si>
  <si>
    <t>модернізація, модифікація (добудова, дообладнання, реконструкція) основних засобів</t>
  </si>
  <si>
    <r>
      <t xml:space="preserve">Одиниця виміру                                                                                                       </t>
    </r>
    <r>
      <rPr>
        <vertAlign val="superscript"/>
        <sz val="14"/>
        <rFont val="Times New Roman"/>
        <family val="1"/>
      </rPr>
      <t>тис. грн.</t>
    </r>
  </si>
  <si>
    <r>
      <rPr>
        <sz val="14"/>
        <rFont val="Times New Roman"/>
        <family val="1"/>
      </rPr>
      <t>Коефіцієнт відношення капітальних інвестицій до чистого доходу від реалізації
продукції (товарів, робіт, послуг)</t>
    </r>
  </si>
  <si>
    <r>
      <rPr>
        <sz val="14"/>
        <rFont val="Times New Roman"/>
        <family val="1"/>
      </rPr>
      <t>Середня кількість працівників (штатних працівників, зовнішніх сумісників та
працівників, що працюють за цивільно-правовими договорами), у т.ч.:</t>
    </r>
  </si>
  <si>
    <t xml:space="preserve">   </t>
  </si>
  <si>
    <t>ЗВІТ ПРО ВИКОНАННЯ
ФІНАНСОВОГО ПЛАНУ ПІДПРИЄМСТВА ЗА  IІ КВАРТАЛ 2021 РОКУ</t>
  </si>
  <si>
    <t>виконання, %</t>
  </si>
  <si>
    <t>ПОГОДЖЕНО :                                                                                                                                                                                                                                                             ЗАТВЕРДЖЕНО:_____________________________________</t>
  </si>
  <si>
    <t>(посада керівника органу управління підприємством)                                                                                                                                                                                  (посада уповноваженої особи)___________________________</t>
  </si>
  <si>
    <r>
      <t>М. П. (підпис, ініціал, прізвище)                                                                                                                                                                              ____________________</t>
    </r>
    <r>
      <rPr>
        <u/>
        <sz val="14"/>
        <rFont val="Times New Roman"/>
        <family val="1"/>
      </rPr>
      <t>М. П. (підпис, ініціал, прізвище)______</t>
    </r>
  </si>
  <si>
    <t>дата                                                                                                                                                                                                                                                         дата</t>
  </si>
  <si>
    <t>Звітний період (ІІ квартал 2021 року)</t>
  </si>
  <si>
    <t>Середньомісячні витрати на оплату праці одного працівника (грн.), у т.ч.:</t>
  </si>
  <si>
    <t>Фонд оплати праці (грн.), у т.ч.:</t>
  </si>
  <si>
    <t>пільгові медикаменти (рецепти)</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</si>
</sst>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31" x14ac:knownFonts="1">
    <font>
      <sz val="10"/>
      <color rgb="FF000000"/>
      <name val="Times New Roman"/>
      <charset val="204"/>
    </font>
    <font>
      <b/>
      <sz val="16"/>
      <name val="Times New Roman"/>
      <family val="1"/>
      <charset val="204"/>
    </font>
    <font>
      <b/>
      <sz val="11"/>
      <name val="Arial"/>
      <family val="2"/>
      <charset val="204"/>
    </font>
    <font>
      <sz val="12"/>
      <name val="Arial"/>
      <family val="2"/>
      <charset val="204"/>
    </font>
    <font>
      <b/>
      <sz val="12"/>
      <name val="Times New Roman"/>
      <family val="1"/>
      <charset val="204"/>
    </font>
    <font>
      <b/>
      <sz val="14"/>
      <name val="Times New Roman"/>
      <family val="1"/>
      <charset val="204"/>
    </font>
    <font>
      <sz val="14"/>
      <name val="Times New Roman"/>
      <family val="1"/>
      <charset val="204"/>
    </font>
    <font>
      <sz val="16"/>
      <name val="Times New Roman"/>
      <family val="1"/>
      <charset val="204"/>
    </font>
    <font>
      <sz val="14"/>
      <color rgb="FF000000"/>
      <name val="Times New Roman"/>
      <family val="2"/>
    </font>
    <font>
      <sz val="14"/>
      <color rgb="FF528DD4"/>
      <name val="Times New Roman"/>
      <family val="2"/>
    </font>
    <font>
      <b/>
      <sz val="16"/>
      <name val="Times New Roman"/>
      <family val="1"/>
    </font>
    <font>
      <b/>
      <sz val="11"/>
      <name val="Arial"/>
      <family val="2"/>
    </font>
    <font>
      <b/>
      <i/>
      <sz val="11"/>
      <name val="Arial"/>
      <family val="2"/>
    </font>
    <font>
      <sz val="12"/>
      <name val="Arial"/>
      <family val="2"/>
    </font>
    <font>
      <b/>
      <sz val="12"/>
      <name val="Times New Roman"/>
      <family val="1"/>
    </font>
    <font>
      <sz val="14"/>
      <name val="Times New Roman"/>
      <family val="1"/>
    </font>
    <font>
      <b/>
      <sz val="14"/>
      <name val="Times New Roman"/>
      <family val="1"/>
    </font>
    <font>
      <sz val="16"/>
      <color rgb="FF528DD4"/>
      <name val="Times New Roman"/>
      <family val="1"/>
    </font>
    <font>
      <sz val="14"/>
      <color rgb="FF528DD4"/>
      <name val="Times New Roman"/>
      <family val="1"/>
    </font>
    <font>
      <u/>
      <sz val="14"/>
      <name val="Times New Roman"/>
      <family val="1"/>
    </font>
    <font>
      <sz val="14"/>
      <color rgb="FF333399"/>
      <name val="Times New Roman"/>
      <family val="1"/>
    </font>
    <font>
      <sz val="12"/>
      <name val="Times New Roman"/>
      <family val="1"/>
    </font>
    <font>
      <b/>
      <sz val="14"/>
      <name val="Times New Roman"/>
      <family val="1"/>
      <charset val="204"/>
    </font>
    <font>
      <sz val="14"/>
      <name val="Times New Roman"/>
      <family val="1"/>
      <charset val="204"/>
    </font>
    <font>
      <sz val="10"/>
      <name val="Times New Roman"/>
      <family val="1"/>
      <charset val="204"/>
    </font>
    <font>
      <sz val="16"/>
      <name val="Times New Roman"/>
      <family val="1"/>
      <charset val="204"/>
    </font>
    <font>
      <vertAlign val="superscript"/>
      <sz val="16"/>
      <name val="Times New Roman"/>
      <family val="1"/>
      <charset val="204"/>
    </font>
    <font>
      <sz val="14"/>
      <color rgb="FF000000"/>
      <name val="Times New Roman"/>
      <family val="1"/>
    </font>
    <font>
      <vertAlign val="superscript"/>
      <sz val="14"/>
      <name val="Times New Roman"/>
      <family val="1"/>
    </font>
    <font>
      <u/>
      <sz val="14"/>
      <color rgb="FF000000"/>
      <name val="Times New Roman"/>
      <family val="1"/>
    </font>
    <font>
      <sz val="10"/>
      <color rgb="FF000000"/>
      <name val="Times New Roman"/>
      <family val="1"/>
    </font>
  </fonts>
  <fills count="2">
    <fill>
      <patternFill patternType="none"/>
    </fill>
    <fill>
      <patternFill patternType="gray125"/>
    </fill>
  </fills>
  <borders count="22">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right/>
      <top style="thin">
        <color rgb="FF000000"/>
      </top>
      <bottom style="thin">
        <color rgb="FF000000"/>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rgb="FF000000"/>
      </left>
      <right/>
      <top style="thin">
        <color rgb="FF000000"/>
      </top>
      <bottom style="thin">
        <color indexed="64"/>
      </bottom>
      <diagonal/>
    </border>
    <border>
      <left/>
      <right/>
      <top style="thin">
        <color rgb="FF000000"/>
      </top>
      <bottom style="thin">
        <color indexed="64"/>
      </bottom>
      <diagonal/>
    </border>
    <border>
      <left/>
      <right style="thin">
        <color rgb="FF000000"/>
      </right>
      <top style="thin">
        <color rgb="FF000000"/>
      </top>
      <bottom style="thin">
        <color indexed="64"/>
      </bottom>
      <diagonal/>
    </border>
    <border>
      <left/>
      <right style="thin">
        <color indexed="64"/>
      </right>
      <top style="thin">
        <color rgb="FF000000"/>
      </top>
      <bottom style="thin">
        <color indexed="64"/>
      </bottom>
      <diagonal/>
    </border>
    <border>
      <left/>
      <right style="thin">
        <color rgb="FF000000"/>
      </right>
      <top/>
      <bottom/>
      <diagonal/>
    </border>
  </borders>
  <cellStyleXfs count="1">
    <xf numFmtId="0" fontId="0" fillId="0" borderId="0"/>
  </cellStyleXfs>
  <cellXfs count="266">
    <xf numFmtId="0" fontId="0" fillId="0" borderId="0" xfId="0" applyFill="1" applyBorder="1" applyAlignment="1">
      <alignment horizontal="left" vertical="top"/>
    </xf>
    <xf numFmtId="0" fontId="0" fillId="0" borderId="0" xfId="0" applyFill="1" applyBorder="1" applyAlignment="1">
      <alignment horizontal="center" vertical="top" wrapText="1"/>
    </xf>
    <xf numFmtId="0" fontId="6" fillId="0" borderId="1" xfId="0" applyFont="1" applyFill="1" applyBorder="1" applyAlignment="1">
      <alignment horizontal="left" vertical="top" wrapText="1"/>
    </xf>
    <xf numFmtId="0" fontId="0" fillId="0" borderId="1" xfId="0" applyFill="1" applyBorder="1" applyAlignment="1">
      <alignment horizontal="left" wrapText="1"/>
    </xf>
    <xf numFmtId="0" fontId="6" fillId="0" borderId="1" xfId="0" applyFont="1" applyFill="1" applyBorder="1" applyAlignment="1">
      <alignment horizontal="center" vertical="top" wrapText="1"/>
    </xf>
    <xf numFmtId="0" fontId="0" fillId="0" borderId="1" xfId="0" applyFill="1" applyBorder="1" applyAlignment="1">
      <alignment horizontal="left" vertical="center" wrapText="1"/>
    </xf>
    <xf numFmtId="0" fontId="6" fillId="0" borderId="1" xfId="0" applyFont="1" applyFill="1" applyBorder="1" applyAlignment="1">
      <alignment horizontal="center" vertical="center" wrapText="1"/>
    </xf>
    <xf numFmtId="0" fontId="6" fillId="0" borderId="1" xfId="0" applyFont="1" applyFill="1" applyBorder="1" applyAlignment="1">
      <alignment horizontal="right" vertical="center" wrapText="1" indent="6"/>
    </xf>
    <xf numFmtId="1" fontId="8" fillId="0" borderId="1" xfId="0" applyNumberFormat="1" applyFont="1" applyFill="1" applyBorder="1" applyAlignment="1">
      <alignment horizontal="center" vertical="top" shrinkToFit="1"/>
    </xf>
    <xf numFmtId="1" fontId="8" fillId="0" borderId="1" xfId="0" applyNumberFormat="1" applyFont="1" applyFill="1" applyBorder="1" applyAlignment="1">
      <alignment horizontal="right" vertical="top" indent="6" shrinkToFit="1"/>
    </xf>
    <xf numFmtId="0" fontId="5" fillId="0" borderId="1" xfId="0" applyFont="1" applyFill="1" applyBorder="1" applyAlignment="1">
      <alignment horizontal="left" vertical="top" wrapText="1"/>
    </xf>
    <xf numFmtId="0" fontId="6" fillId="0" borderId="1" xfId="0" applyFont="1" applyFill="1" applyBorder="1" applyAlignment="1">
      <alignment horizontal="left" vertical="top" wrapText="1" indent="2"/>
    </xf>
    <xf numFmtId="1" fontId="9" fillId="0" borderId="1" xfId="0" applyNumberFormat="1" applyFont="1" applyFill="1" applyBorder="1" applyAlignment="1">
      <alignment horizontal="center" vertical="top" shrinkToFit="1"/>
    </xf>
    <xf numFmtId="0" fontId="0" fillId="0" borderId="0" xfId="0" applyFill="1" applyBorder="1" applyAlignment="1">
      <alignment horizontal="left" vertical="top" wrapText="1" indent="1"/>
    </xf>
    <xf numFmtId="1" fontId="23" fillId="0" borderId="1" xfId="0" applyNumberFormat="1" applyFont="1" applyFill="1" applyBorder="1" applyAlignment="1">
      <alignment horizontal="center" vertical="top" shrinkToFit="1"/>
    </xf>
    <xf numFmtId="0" fontId="24" fillId="0" borderId="1" xfId="0" applyFont="1" applyFill="1" applyBorder="1" applyAlignment="1">
      <alignment horizontal="left" wrapText="1"/>
    </xf>
    <xf numFmtId="1" fontId="23" fillId="0" borderId="1" xfId="0" applyNumberFormat="1" applyFont="1" applyFill="1" applyBorder="1" applyAlignment="1">
      <alignment horizontal="right" vertical="top" indent="6" shrinkToFit="1"/>
    </xf>
    <xf numFmtId="0" fontId="24" fillId="0" borderId="1" xfId="0" applyFont="1" applyFill="1" applyBorder="1" applyAlignment="1">
      <alignment horizontal="left" vertical="center" wrapText="1"/>
    </xf>
    <xf numFmtId="0" fontId="24" fillId="0" borderId="0" xfId="0" applyFont="1" applyFill="1" applyBorder="1" applyAlignment="1">
      <alignment horizontal="left" vertical="top"/>
    </xf>
    <xf numFmtId="0" fontId="24" fillId="0" borderId="20" xfId="0" applyFont="1" applyFill="1" applyBorder="1" applyAlignment="1">
      <alignment horizontal="left" vertical="top"/>
    </xf>
    <xf numFmtId="1" fontId="23" fillId="0" borderId="3" xfId="0" applyNumberFormat="1" applyFont="1" applyFill="1" applyBorder="1" applyAlignment="1">
      <alignment horizontal="center" vertical="top" shrinkToFit="1"/>
    </xf>
    <xf numFmtId="0" fontId="24" fillId="0" borderId="2" xfId="0" applyFont="1" applyFill="1" applyBorder="1" applyAlignment="1">
      <alignment horizontal="left" wrapText="1"/>
    </xf>
    <xf numFmtId="0" fontId="24" fillId="0" borderId="13" xfId="0" applyFont="1" applyFill="1" applyBorder="1" applyAlignment="1">
      <alignment horizontal="left" vertical="top"/>
    </xf>
    <xf numFmtId="0" fontId="23" fillId="0" borderId="1" xfId="0" applyFont="1" applyFill="1" applyBorder="1" applyAlignment="1">
      <alignment horizontal="center" vertical="center" wrapText="1"/>
    </xf>
    <xf numFmtId="0" fontId="23" fillId="0" borderId="1" xfId="0" applyFont="1" applyFill="1" applyBorder="1" applyAlignment="1">
      <alignment horizontal="right" vertical="center" wrapText="1" indent="6"/>
    </xf>
    <xf numFmtId="0" fontId="27" fillId="0" borderId="0" xfId="0" applyFont="1" applyFill="1" applyBorder="1" applyAlignment="1">
      <alignment horizontal="left" vertical="top"/>
    </xf>
    <xf numFmtId="0" fontId="15" fillId="0" borderId="1" xfId="0" applyFont="1" applyFill="1" applyBorder="1" applyAlignment="1">
      <alignment horizontal="left" vertical="top" wrapText="1"/>
    </xf>
    <xf numFmtId="0" fontId="27" fillId="0" borderId="1" xfId="0" applyFont="1" applyFill="1" applyBorder="1" applyAlignment="1">
      <alignment horizontal="center" wrapText="1"/>
    </xf>
    <xf numFmtId="0" fontId="27" fillId="0" borderId="1" xfId="0" applyFont="1" applyFill="1" applyBorder="1" applyAlignment="1">
      <alignment horizontal="left" wrapText="1"/>
    </xf>
    <xf numFmtId="0" fontId="15" fillId="0" borderId="1" xfId="0" applyFont="1" applyFill="1" applyBorder="1" applyAlignment="1">
      <alignment horizontal="center" vertical="center" wrapText="1"/>
    </xf>
    <xf numFmtId="1" fontId="27" fillId="0" borderId="1" xfId="0" applyNumberFormat="1" applyFont="1" applyFill="1" applyBorder="1" applyAlignment="1">
      <alignment horizontal="center" vertical="top" shrinkToFit="1"/>
    </xf>
    <xf numFmtId="0" fontId="27" fillId="0" borderId="1" xfId="0" applyFont="1" applyFill="1" applyBorder="1" applyAlignment="1">
      <alignment horizontal="right" wrapText="1"/>
    </xf>
    <xf numFmtId="164" fontId="27" fillId="0" borderId="1" xfId="0" applyNumberFormat="1" applyFont="1" applyFill="1" applyBorder="1" applyAlignment="1">
      <alignment horizontal="right" wrapText="1"/>
    </xf>
    <xf numFmtId="0" fontId="27" fillId="0" borderId="2" xfId="0" applyFont="1" applyFill="1" applyBorder="1" applyAlignment="1">
      <alignment horizontal="right" wrapText="1"/>
    </xf>
    <xf numFmtId="0" fontId="27" fillId="0" borderId="13" xfId="0" applyFont="1" applyFill="1" applyBorder="1" applyAlignment="1">
      <alignment wrapText="1"/>
    </xf>
    <xf numFmtId="164" fontId="27" fillId="0" borderId="13" xfId="0" applyNumberFormat="1" applyFont="1" applyFill="1" applyBorder="1" applyAlignment="1">
      <alignment wrapText="1"/>
    </xf>
    <xf numFmtId="164" fontId="27" fillId="0" borderId="2" xfId="0" applyNumberFormat="1" applyFont="1" applyFill="1" applyBorder="1" applyAlignment="1">
      <alignment horizontal="right" wrapText="1"/>
    </xf>
    <xf numFmtId="1" fontId="27" fillId="0" borderId="11" xfId="0" applyNumberFormat="1" applyFont="1" applyFill="1" applyBorder="1" applyAlignment="1">
      <alignment horizontal="center" vertical="top" shrinkToFit="1"/>
    </xf>
    <xf numFmtId="164" fontId="27" fillId="0" borderId="11" xfId="0" applyNumberFormat="1" applyFont="1" applyFill="1" applyBorder="1" applyAlignment="1">
      <alignment horizontal="right" wrapText="1"/>
    </xf>
    <xf numFmtId="164" fontId="27" fillId="0" borderId="5" xfId="0" applyNumberFormat="1" applyFont="1" applyFill="1" applyBorder="1" applyAlignment="1">
      <alignment horizontal="right" wrapText="1"/>
    </xf>
    <xf numFmtId="1" fontId="27" fillId="0" borderId="13" xfId="0" applyNumberFormat="1" applyFont="1" applyFill="1" applyBorder="1" applyAlignment="1">
      <alignment horizontal="center" vertical="top" shrinkToFit="1"/>
    </xf>
    <xf numFmtId="164" fontId="27" fillId="0" borderId="13" xfId="0" applyNumberFormat="1" applyFont="1" applyFill="1" applyBorder="1" applyAlignment="1">
      <alignment horizontal="right" wrapText="1"/>
    </xf>
    <xf numFmtId="164" fontId="27" fillId="0" borderId="14" xfId="0" applyNumberFormat="1" applyFont="1" applyFill="1" applyBorder="1" applyAlignment="1">
      <alignment horizontal="right" wrapText="1"/>
    </xf>
    <xf numFmtId="164" fontId="27" fillId="0" borderId="13" xfId="0" applyNumberFormat="1" applyFont="1" applyFill="1" applyBorder="1" applyAlignment="1">
      <alignment horizontal="right" vertical="center" wrapText="1"/>
    </xf>
    <xf numFmtId="164" fontId="27" fillId="0" borderId="14" xfId="0" applyNumberFormat="1" applyFont="1" applyFill="1" applyBorder="1" applyAlignment="1">
      <alignment horizontal="right" vertical="center" wrapText="1"/>
    </xf>
    <xf numFmtId="164" fontId="27" fillId="0" borderId="13" xfId="0" applyNumberFormat="1" applyFont="1" applyFill="1" applyBorder="1" applyAlignment="1">
      <alignment vertical="center" wrapText="1"/>
    </xf>
    <xf numFmtId="164" fontId="27" fillId="0" borderId="13" xfId="0" applyNumberFormat="1" applyFont="1" applyFill="1" applyBorder="1" applyAlignment="1">
      <alignment horizontal="left" wrapText="1"/>
    </xf>
    <xf numFmtId="0" fontId="27" fillId="0" borderId="13" xfId="0" applyFont="1" applyFill="1" applyBorder="1" applyAlignment="1">
      <alignment horizontal="left" vertical="top"/>
    </xf>
    <xf numFmtId="0" fontId="27" fillId="0" borderId="13" xfId="0" applyFont="1" applyFill="1" applyBorder="1" applyAlignment="1">
      <alignment horizontal="right" wrapText="1"/>
    </xf>
    <xf numFmtId="0" fontId="27" fillId="0" borderId="13" xfId="0" applyFont="1" applyFill="1" applyBorder="1" applyAlignment="1">
      <alignment horizontal="left" wrapText="1"/>
    </xf>
    <xf numFmtId="0" fontId="27" fillId="0" borderId="13" xfId="0" applyFont="1" applyFill="1" applyBorder="1" applyAlignment="1">
      <alignment horizontal="left" vertical="center" wrapText="1"/>
    </xf>
    <xf numFmtId="164" fontId="27" fillId="0" borderId="13" xfId="0" applyNumberFormat="1" applyFont="1" applyFill="1" applyBorder="1" applyAlignment="1">
      <alignment horizontal="right" vertical="top"/>
    </xf>
    <xf numFmtId="0" fontId="15" fillId="0" borderId="13" xfId="0" applyFont="1" applyFill="1" applyBorder="1" applyAlignment="1">
      <alignment horizontal="center" vertical="top" wrapText="1"/>
    </xf>
    <xf numFmtId="0" fontId="27" fillId="0" borderId="13" xfId="0" applyFont="1" applyFill="1" applyBorder="1" applyAlignment="1">
      <alignment horizontal="right" vertical="top"/>
    </xf>
    <xf numFmtId="0" fontId="15" fillId="0" borderId="14" xfId="0" applyFont="1" applyFill="1" applyBorder="1" applyAlignment="1">
      <alignment horizontal="left" vertical="top" wrapText="1"/>
    </xf>
    <xf numFmtId="0" fontId="15" fillId="0" borderId="16" xfId="0" applyFont="1" applyFill="1" applyBorder="1" applyAlignment="1">
      <alignment horizontal="left" vertical="top" wrapText="1"/>
    </xf>
    <xf numFmtId="0" fontId="15" fillId="0" borderId="15" xfId="0" applyFont="1" applyFill="1" applyBorder="1" applyAlignment="1">
      <alignment horizontal="left" vertical="top" wrapText="1"/>
    </xf>
    <xf numFmtId="0" fontId="27" fillId="0" borderId="0" xfId="0" applyFont="1" applyFill="1" applyBorder="1" applyAlignment="1">
      <alignment horizontal="center" vertical="top" wrapText="1"/>
    </xf>
    <xf numFmtId="164" fontId="27" fillId="0" borderId="14" xfId="0" applyNumberFormat="1" applyFont="1" applyFill="1" applyBorder="1" applyAlignment="1">
      <alignment horizontal="right" wrapText="1"/>
    </xf>
    <xf numFmtId="164" fontId="27" fillId="0" borderId="2" xfId="0" applyNumberFormat="1" applyFont="1" applyFill="1" applyBorder="1" applyAlignment="1">
      <alignment horizontal="right" wrapText="1"/>
    </xf>
    <xf numFmtId="2" fontId="27" fillId="0" borderId="13" xfId="0" applyNumberFormat="1" applyFont="1" applyFill="1" applyBorder="1" applyAlignment="1">
      <alignment horizontal="right" vertical="center" wrapText="1"/>
    </xf>
    <xf numFmtId="2" fontId="27" fillId="0" borderId="13" xfId="0" applyNumberFormat="1" applyFont="1" applyFill="1" applyBorder="1" applyAlignment="1">
      <alignment horizontal="right" wrapText="1"/>
    </xf>
    <xf numFmtId="1" fontId="27" fillId="0" borderId="13" xfId="0" applyNumberFormat="1" applyFont="1" applyFill="1" applyBorder="1" applyAlignment="1">
      <alignment horizontal="right" vertical="top"/>
    </xf>
    <xf numFmtId="1" fontId="27" fillId="0" borderId="13" xfId="0" applyNumberFormat="1" applyFont="1" applyFill="1" applyBorder="1" applyAlignment="1">
      <alignment horizontal="right" wrapText="1"/>
    </xf>
    <xf numFmtId="0" fontId="1" fillId="0" borderId="0" xfId="0" applyFont="1" applyFill="1" applyBorder="1" applyAlignment="1">
      <alignment horizontal="center" vertical="top" wrapText="1"/>
    </xf>
    <xf numFmtId="0" fontId="0" fillId="0" borderId="0" xfId="0" applyFill="1" applyBorder="1" applyAlignment="1">
      <alignment horizontal="center" vertical="top" wrapText="1"/>
    </xf>
    <xf numFmtId="0" fontId="2" fillId="0" borderId="0" xfId="0" applyFont="1" applyFill="1" applyBorder="1" applyAlignment="1">
      <alignment horizontal="left" vertical="top" wrapText="1"/>
    </xf>
    <xf numFmtId="0" fontId="3" fillId="0" borderId="0" xfId="0" applyFont="1" applyFill="1" applyBorder="1" applyAlignment="1">
      <alignment horizontal="left" vertical="top" wrapText="1"/>
    </xf>
    <xf numFmtId="0" fontId="4" fillId="0" borderId="0" xfId="0" applyFont="1" applyFill="1" applyBorder="1" applyAlignment="1">
      <alignment horizontal="center" vertical="top" wrapText="1"/>
    </xf>
    <xf numFmtId="0" fontId="0" fillId="0" borderId="0" xfId="0" applyFill="1" applyBorder="1" applyAlignment="1">
      <alignment horizontal="left" vertical="top" wrapText="1"/>
    </xf>
    <xf numFmtId="0" fontId="0" fillId="0" borderId="0" xfId="0" applyFill="1" applyBorder="1" applyAlignment="1">
      <alignment horizontal="left" vertical="top" wrapText="1" indent="33"/>
    </xf>
    <xf numFmtId="0" fontId="5" fillId="0" borderId="0" xfId="0" applyFont="1" applyFill="1" applyBorder="1" applyAlignment="1">
      <alignment horizontal="center" vertical="top" wrapText="1"/>
    </xf>
    <xf numFmtId="0" fontId="6" fillId="0" borderId="0" xfId="0" applyFont="1" applyFill="1" applyBorder="1" applyAlignment="1">
      <alignment horizontal="left" vertical="top" wrapText="1"/>
    </xf>
    <xf numFmtId="0" fontId="5" fillId="0" borderId="0" xfId="0" applyFont="1" applyFill="1" applyBorder="1" applyAlignment="1">
      <alignment horizontal="left" vertical="top" wrapText="1" indent="16"/>
    </xf>
    <xf numFmtId="0" fontId="7" fillId="0" borderId="0" xfId="0" applyFont="1" applyFill="1" applyBorder="1" applyAlignment="1">
      <alignment horizontal="left" vertical="top" wrapText="1" indent="1"/>
    </xf>
    <xf numFmtId="0" fontId="7" fillId="0" borderId="0" xfId="0" applyFont="1" applyFill="1" applyBorder="1" applyAlignment="1">
      <alignment horizontal="left" vertical="top" wrapText="1" indent="20"/>
    </xf>
    <xf numFmtId="0" fontId="7" fillId="0" borderId="0" xfId="0" applyFont="1" applyFill="1" applyBorder="1" applyAlignment="1">
      <alignment horizontal="center" vertical="top" wrapText="1"/>
    </xf>
    <xf numFmtId="0" fontId="6" fillId="0" borderId="2" xfId="0" applyFont="1" applyFill="1" applyBorder="1" applyAlignment="1">
      <alignment horizontal="left" vertical="top" wrapText="1" indent="13"/>
    </xf>
    <xf numFmtId="0" fontId="6" fillId="0" borderId="3" xfId="0" applyFont="1" applyFill="1" applyBorder="1" applyAlignment="1">
      <alignment horizontal="left" vertical="top" wrapText="1" indent="13"/>
    </xf>
    <xf numFmtId="0" fontId="23" fillId="0" borderId="2" xfId="0" applyFont="1" applyFill="1" applyBorder="1" applyAlignment="1">
      <alignment horizontal="left" vertical="top" wrapText="1"/>
    </xf>
    <xf numFmtId="0" fontId="23" fillId="0" borderId="4" xfId="0" applyFont="1" applyFill="1" applyBorder="1" applyAlignment="1">
      <alignment horizontal="left" vertical="top" wrapText="1"/>
    </xf>
    <xf numFmtId="0" fontId="23" fillId="0" borderId="3" xfId="0" applyFont="1" applyFill="1" applyBorder="1" applyAlignment="1">
      <alignment horizontal="left" vertical="top" wrapText="1"/>
    </xf>
    <xf numFmtId="0" fontId="23" fillId="0" borderId="2" xfId="0" applyFont="1" applyFill="1" applyBorder="1" applyAlignment="1">
      <alignment horizontal="center" vertical="top" wrapText="1"/>
    </xf>
    <xf numFmtId="0" fontId="23" fillId="0" borderId="4" xfId="0" applyFont="1" applyFill="1" applyBorder="1" applyAlignment="1">
      <alignment horizontal="center" vertical="top" wrapText="1"/>
    </xf>
    <xf numFmtId="0" fontId="23" fillId="0" borderId="3" xfId="0" applyFont="1" applyFill="1" applyBorder="1" applyAlignment="1">
      <alignment horizontal="center" vertical="top" wrapText="1"/>
    </xf>
    <xf numFmtId="0" fontId="25" fillId="0" borderId="2" xfId="0" applyFont="1" applyFill="1" applyBorder="1" applyAlignment="1">
      <alignment horizontal="left" vertical="top" wrapText="1"/>
    </xf>
    <xf numFmtId="0" fontId="25" fillId="0" borderId="4" xfId="0" applyFont="1" applyFill="1" applyBorder="1" applyAlignment="1">
      <alignment horizontal="left" vertical="top" wrapText="1"/>
    </xf>
    <xf numFmtId="0" fontId="25" fillId="0" borderId="3" xfId="0" applyFont="1" applyFill="1" applyBorder="1" applyAlignment="1">
      <alignment horizontal="left" vertical="top" wrapText="1"/>
    </xf>
    <xf numFmtId="0" fontId="24" fillId="0" borderId="5" xfId="0" applyFont="1" applyFill="1" applyBorder="1" applyAlignment="1">
      <alignment horizontal="left" vertical="center" wrapText="1"/>
    </xf>
    <xf numFmtId="0" fontId="24" fillId="0" borderId="6" xfId="0" applyFont="1" applyFill="1" applyBorder="1" applyAlignment="1">
      <alignment horizontal="left" vertical="center" wrapText="1"/>
    </xf>
    <xf numFmtId="0" fontId="24" fillId="0" borderId="7" xfId="0" applyFont="1" applyFill="1" applyBorder="1" applyAlignment="1">
      <alignment horizontal="left" vertical="center" wrapText="1"/>
    </xf>
    <xf numFmtId="0" fontId="24" fillId="0" borderId="8" xfId="0" applyFont="1" applyFill="1" applyBorder="1" applyAlignment="1">
      <alignment horizontal="left" vertical="center" wrapText="1"/>
    </xf>
    <xf numFmtId="0" fontId="24" fillId="0" borderId="9" xfId="0" applyFont="1" applyFill="1" applyBorder="1" applyAlignment="1">
      <alignment horizontal="left" vertical="center" wrapText="1"/>
    </xf>
    <xf numFmtId="0" fontId="24" fillId="0" borderId="10" xfId="0" applyFont="1" applyFill="1" applyBorder="1" applyAlignment="1">
      <alignment horizontal="left" vertical="center" wrapText="1"/>
    </xf>
    <xf numFmtId="0" fontId="23" fillId="0" borderId="5" xfId="0" applyFont="1" applyFill="1" applyBorder="1" applyAlignment="1">
      <alignment horizontal="center" vertical="center" wrapText="1"/>
    </xf>
    <xf numFmtId="0" fontId="23" fillId="0" borderId="6" xfId="0" applyFont="1" applyFill="1" applyBorder="1" applyAlignment="1">
      <alignment horizontal="center" vertical="center" wrapText="1"/>
    </xf>
    <xf numFmtId="0" fontId="23" fillId="0" borderId="7" xfId="0" applyFont="1" applyFill="1" applyBorder="1" applyAlignment="1">
      <alignment horizontal="center" vertical="center" wrapText="1"/>
    </xf>
    <xf numFmtId="0" fontId="23" fillId="0" borderId="8" xfId="0" applyFont="1" applyFill="1" applyBorder="1" applyAlignment="1">
      <alignment horizontal="center" vertical="center" wrapText="1"/>
    </xf>
    <xf numFmtId="0" fontId="23" fillId="0" borderId="9" xfId="0" applyFont="1" applyFill="1" applyBorder="1" applyAlignment="1">
      <alignment horizontal="center" vertical="center" wrapText="1"/>
    </xf>
    <xf numFmtId="0" fontId="23" fillId="0" borderId="10" xfId="0" applyFont="1" applyFill="1" applyBorder="1" applyAlignment="1">
      <alignment horizontal="center" vertical="center" wrapText="1"/>
    </xf>
    <xf numFmtId="0" fontId="23" fillId="0" borderId="11" xfId="0" applyFont="1" applyFill="1" applyBorder="1" applyAlignment="1">
      <alignment horizontal="left" vertical="center" wrapText="1" indent="2"/>
    </xf>
    <xf numFmtId="0" fontId="23" fillId="0" borderId="12" xfId="0" applyFont="1" applyFill="1" applyBorder="1" applyAlignment="1">
      <alignment horizontal="left" vertical="center" wrapText="1" indent="2"/>
    </xf>
    <xf numFmtId="0" fontId="24" fillId="0" borderId="11" xfId="0" applyFont="1" applyFill="1" applyBorder="1" applyAlignment="1">
      <alignment horizontal="center" vertical="top" wrapText="1"/>
    </xf>
    <xf numFmtId="0" fontId="24" fillId="0" borderId="12" xfId="0" applyFont="1" applyFill="1" applyBorder="1" applyAlignment="1">
      <alignment horizontal="center" vertical="top" wrapText="1"/>
    </xf>
    <xf numFmtId="0" fontId="23" fillId="0" borderId="11" xfId="0" applyFont="1" applyFill="1" applyBorder="1" applyAlignment="1">
      <alignment horizontal="center" vertical="top" wrapText="1"/>
    </xf>
    <xf numFmtId="0" fontId="23" fillId="0" borderId="12" xfId="0" applyFont="1" applyFill="1" applyBorder="1" applyAlignment="1">
      <alignment horizontal="center" vertical="top" wrapText="1"/>
    </xf>
    <xf numFmtId="0" fontId="23" fillId="0" borderId="11" xfId="0" applyFont="1" applyFill="1" applyBorder="1" applyAlignment="1">
      <alignment horizontal="left" vertical="center" wrapText="1" indent="1"/>
    </xf>
    <xf numFmtId="0" fontId="23" fillId="0" borderId="12" xfId="0" applyFont="1" applyFill="1" applyBorder="1" applyAlignment="1">
      <alignment horizontal="left" vertical="center" wrapText="1" indent="1"/>
    </xf>
    <xf numFmtId="0" fontId="23" fillId="0" borderId="2" xfId="0" applyFont="1" applyFill="1" applyBorder="1" applyAlignment="1">
      <alignment horizontal="center" vertical="center" wrapText="1"/>
    </xf>
    <xf numFmtId="0" fontId="23" fillId="0" borderId="4" xfId="0" applyFont="1" applyFill="1" applyBorder="1" applyAlignment="1">
      <alignment horizontal="center" vertical="center" wrapText="1"/>
    </xf>
    <xf numFmtId="0" fontId="23" fillId="0" borderId="3" xfId="0" applyFont="1" applyFill="1" applyBorder="1" applyAlignment="1">
      <alignment horizontal="center" vertical="center" wrapText="1"/>
    </xf>
    <xf numFmtId="1" fontId="8" fillId="0" borderId="2" xfId="0" applyNumberFormat="1" applyFont="1" applyFill="1" applyBorder="1" applyAlignment="1">
      <alignment horizontal="center" vertical="top" shrinkToFit="1"/>
    </xf>
    <xf numFmtId="1" fontId="8" fillId="0" borderId="4" xfId="0" applyNumberFormat="1" applyFont="1" applyFill="1" applyBorder="1" applyAlignment="1">
      <alignment horizontal="center" vertical="top" shrinkToFit="1"/>
    </xf>
    <xf numFmtId="1" fontId="8" fillId="0" borderId="3" xfId="0" applyNumberFormat="1" applyFont="1" applyFill="1" applyBorder="1" applyAlignment="1">
      <alignment horizontal="center" vertical="top" shrinkToFit="1"/>
    </xf>
    <xf numFmtId="0" fontId="22" fillId="0" borderId="2" xfId="0" applyFont="1" applyFill="1" applyBorder="1" applyAlignment="1">
      <alignment horizontal="left" vertical="top" wrapText="1"/>
    </xf>
    <xf numFmtId="0" fontId="22" fillId="0" borderId="4" xfId="0" applyFont="1" applyFill="1" applyBorder="1" applyAlignment="1">
      <alignment horizontal="left" vertical="top" wrapText="1"/>
    </xf>
    <xf numFmtId="0" fontId="22" fillId="0" borderId="3" xfId="0" applyFont="1" applyFill="1" applyBorder="1" applyAlignment="1">
      <alignment horizontal="left" vertical="top" wrapText="1"/>
    </xf>
    <xf numFmtId="0" fontId="23" fillId="0" borderId="2" xfId="0" applyFont="1" applyFill="1" applyBorder="1" applyAlignment="1">
      <alignment horizontal="left" vertical="top" wrapText="1" indent="2"/>
    </xf>
    <xf numFmtId="0" fontId="23" fillId="0" borderId="4" xfId="0" applyFont="1" applyFill="1" applyBorder="1" applyAlignment="1">
      <alignment horizontal="left" vertical="top" wrapText="1" indent="2"/>
    </xf>
    <xf numFmtId="0" fontId="23" fillId="0" borderId="3" xfId="0" applyFont="1" applyFill="1" applyBorder="1" applyAlignment="1">
      <alignment horizontal="left" vertical="top" wrapText="1" indent="2"/>
    </xf>
    <xf numFmtId="1" fontId="23" fillId="0" borderId="2" xfId="0" applyNumberFormat="1" applyFont="1" applyFill="1" applyBorder="1" applyAlignment="1">
      <alignment horizontal="center" vertical="top" shrinkToFit="1"/>
    </xf>
    <xf numFmtId="1" fontId="23" fillId="0" borderId="4" xfId="0" applyNumberFormat="1" applyFont="1" applyFill="1" applyBorder="1" applyAlignment="1">
      <alignment horizontal="center" vertical="top" shrinkToFit="1"/>
    </xf>
    <xf numFmtId="1" fontId="23" fillId="0" borderId="3" xfId="0" applyNumberFormat="1" applyFont="1" applyFill="1" applyBorder="1" applyAlignment="1">
      <alignment horizontal="center" vertical="top" shrinkToFit="1"/>
    </xf>
    <xf numFmtId="0" fontId="24" fillId="0" borderId="2" xfId="0" applyFont="1" applyFill="1" applyBorder="1" applyAlignment="1">
      <alignment horizontal="left" vertical="top" wrapText="1"/>
    </xf>
    <xf numFmtId="0" fontId="24" fillId="0" borderId="4" xfId="0" applyFont="1" applyFill="1" applyBorder="1" applyAlignment="1">
      <alignment horizontal="left" vertical="top" wrapText="1"/>
    </xf>
    <xf numFmtId="0" fontId="24" fillId="0" borderId="3" xfId="0" applyFont="1" applyFill="1" applyBorder="1" applyAlignment="1">
      <alignment horizontal="left" vertical="top" wrapText="1"/>
    </xf>
    <xf numFmtId="0" fontId="24" fillId="0" borderId="2" xfId="0" applyFont="1" applyFill="1" applyBorder="1" applyAlignment="1">
      <alignment horizontal="left" wrapText="1"/>
    </xf>
    <xf numFmtId="0" fontId="24" fillId="0" borderId="4" xfId="0" applyFont="1" applyFill="1" applyBorder="1" applyAlignment="1">
      <alignment horizontal="left" wrapText="1"/>
    </xf>
    <xf numFmtId="0" fontId="24" fillId="0" borderId="3" xfId="0" applyFont="1" applyFill="1" applyBorder="1" applyAlignment="1">
      <alignment horizontal="left" wrapText="1"/>
    </xf>
    <xf numFmtId="0" fontId="24" fillId="0" borderId="2" xfId="0" applyFont="1" applyFill="1" applyBorder="1" applyAlignment="1">
      <alignment horizontal="left" vertical="top" wrapText="1" indent="2"/>
    </xf>
    <xf numFmtId="0" fontId="24" fillId="0" borderId="4" xfId="0" applyFont="1" applyFill="1" applyBorder="1" applyAlignment="1">
      <alignment horizontal="left" vertical="top" wrapText="1" indent="2"/>
    </xf>
    <xf numFmtId="0" fontId="24" fillId="0" borderId="3" xfId="0" applyFont="1" applyFill="1" applyBorder="1" applyAlignment="1">
      <alignment horizontal="left" vertical="top" wrapText="1" indent="2"/>
    </xf>
    <xf numFmtId="0" fontId="5" fillId="0" borderId="0" xfId="0" applyFont="1" applyFill="1" applyBorder="1" applyAlignment="1">
      <alignment horizontal="left" vertical="top" wrapText="1" indent="25"/>
    </xf>
    <xf numFmtId="0" fontId="23" fillId="0" borderId="14" xfId="0" applyFont="1" applyFill="1" applyBorder="1" applyAlignment="1">
      <alignment horizontal="left" vertical="top" wrapText="1"/>
    </xf>
    <xf numFmtId="0" fontId="23" fillId="0" borderId="16" xfId="0" applyFont="1" applyFill="1" applyBorder="1" applyAlignment="1">
      <alignment horizontal="left" vertical="top" wrapText="1"/>
    </xf>
    <xf numFmtId="0" fontId="23" fillId="0" borderId="15" xfId="0" applyFont="1" applyFill="1" applyBorder="1" applyAlignment="1">
      <alignment horizontal="left" vertical="top" wrapText="1"/>
    </xf>
    <xf numFmtId="0" fontId="0" fillId="0" borderId="0" xfId="0" applyFill="1" applyBorder="1" applyAlignment="1">
      <alignment horizontal="left" vertical="top" wrapText="1" indent="25"/>
    </xf>
    <xf numFmtId="0" fontId="23" fillId="0" borderId="13" xfId="0" applyFont="1" applyFill="1" applyBorder="1" applyAlignment="1">
      <alignment horizontal="left" vertical="top" wrapText="1"/>
    </xf>
    <xf numFmtId="0" fontId="6" fillId="0" borderId="11" xfId="0" applyFont="1" applyFill="1" applyBorder="1" applyAlignment="1">
      <alignment horizontal="left" vertical="center" wrapText="1" indent="1"/>
    </xf>
    <xf numFmtId="0" fontId="6" fillId="0" borderId="12" xfId="0" applyFont="1" applyFill="1" applyBorder="1" applyAlignment="1">
      <alignment horizontal="left" vertical="center" wrapText="1" indent="1"/>
    </xf>
    <xf numFmtId="0" fontId="6" fillId="0" borderId="2"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6" fillId="0" borderId="3" xfId="0" applyFont="1" applyFill="1" applyBorder="1" applyAlignment="1">
      <alignment horizontal="center" vertical="center" wrapText="1"/>
    </xf>
    <xf numFmtId="0" fontId="6" fillId="0" borderId="2" xfId="0" applyFont="1" applyFill="1" applyBorder="1" applyAlignment="1">
      <alignment horizontal="left" vertical="top" wrapText="1"/>
    </xf>
    <xf numFmtId="0" fontId="6" fillId="0" borderId="3" xfId="0" applyFont="1" applyFill="1" applyBorder="1" applyAlignment="1">
      <alignment horizontal="left" vertical="top" wrapText="1"/>
    </xf>
    <xf numFmtId="0" fontId="6" fillId="0" borderId="2" xfId="0" applyFont="1" applyFill="1" applyBorder="1" applyAlignment="1">
      <alignment horizontal="left" vertical="top" wrapText="1" indent="2"/>
    </xf>
    <xf numFmtId="0" fontId="6" fillId="0" borderId="3" xfId="0" applyFont="1" applyFill="1" applyBorder="1" applyAlignment="1">
      <alignment horizontal="left" vertical="top" wrapText="1" indent="2"/>
    </xf>
    <xf numFmtId="0" fontId="6" fillId="0" borderId="5" xfId="0" applyFont="1" applyFill="1" applyBorder="1" applyAlignment="1">
      <alignment horizontal="center" vertical="center" wrapText="1"/>
    </xf>
    <xf numFmtId="0" fontId="6" fillId="0" borderId="7" xfId="0" applyFont="1" applyFill="1" applyBorder="1" applyAlignment="1">
      <alignment horizontal="center" vertical="center" wrapText="1"/>
    </xf>
    <xf numFmtId="0" fontId="6" fillId="0" borderId="8" xfId="0" applyFont="1" applyFill="1" applyBorder="1" applyAlignment="1">
      <alignment horizontal="center" vertical="center" wrapText="1"/>
    </xf>
    <xf numFmtId="0" fontId="6" fillId="0" borderId="10" xfId="0" applyFont="1" applyFill="1" applyBorder="1" applyAlignment="1">
      <alignment horizontal="center" vertical="center" wrapText="1"/>
    </xf>
    <xf numFmtId="0" fontId="6" fillId="0" borderId="11" xfId="0" applyFont="1" applyFill="1" applyBorder="1" applyAlignment="1">
      <alignment horizontal="left" vertical="center" wrapText="1" indent="2"/>
    </xf>
    <xf numFmtId="0" fontId="6" fillId="0" borderId="12" xfId="0" applyFont="1" applyFill="1" applyBorder="1" applyAlignment="1">
      <alignment horizontal="left" vertical="center" wrapText="1" indent="2"/>
    </xf>
    <xf numFmtId="0" fontId="0" fillId="0" borderId="11" xfId="0" applyFill="1" applyBorder="1" applyAlignment="1">
      <alignment horizontal="center" vertical="top" wrapText="1"/>
    </xf>
    <xf numFmtId="0" fontId="0" fillId="0" borderId="12" xfId="0" applyFill="1" applyBorder="1" applyAlignment="1">
      <alignment horizontal="center" vertical="top" wrapText="1"/>
    </xf>
    <xf numFmtId="0" fontId="6" fillId="0" borderId="11" xfId="0" applyFont="1" applyFill="1" applyBorder="1" applyAlignment="1">
      <alignment horizontal="center" vertical="top" wrapText="1"/>
    </xf>
    <xf numFmtId="0" fontId="6" fillId="0" borderId="12" xfId="0" applyFont="1" applyFill="1" applyBorder="1" applyAlignment="1">
      <alignment horizontal="center" vertical="top" wrapText="1"/>
    </xf>
    <xf numFmtId="0" fontId="27" fillId="0" borderId="14" xfId="0" applyFont="1" applyFill="1" applyBorder="1" applyAlignment="1">
      <alignment horizontal="right" vertical="center" wrapText="1"/>
    </xf>
    <xf numFmtId="0" fontId="27" fillId="0" borderId="15" xfId="0" applyFont="1" applyFill="1" applyBorder="1" applyAlignment="1">
      <alignment horizontal="right" vertical="center" wrapText="1"/>
    </xf>
    <xf numFmtId="0" fontId="15" fillId="0" borderId="14" xfId="0" applyFont="1" applyFill="1" applyBorder="1" applyAlignment="1">
      <alignment horizontal="left" vertical="top" wrapText="1"/>
    </xf>
    <xf numFmtId="0" fontId="15" fillId="0" borderId="16" xfId="0" applyFont="1" applyFill="1" applyBorder="1" applyAlignment="1">
      <alignment horizontal="left" vertical="top" wrapText="1"/>
    </xf>
    <xf numFmtId="0" fontId="15" fillId="0" borderId="15" xfId="0" applyFont="1" applyFill="1" applyBorder="1" applyAlignment="1">
      <alignment horizontal="left" vertical="top" wrapText="1"/>
    </xf>
    <xf numFmtId="0" fontId="27" fillId="0" borderId="14" xfId="0" applyFont="1" applyFill="1" applyBorder="1" applyAlignment="1">
      <alignment horizontal="left" vertical="top" wrapText="1"/>
    </xf>
    <xf numFmtId="0" fontId="27" fillId="0" borderId="16" xfId="0" applyFont="1" applyFill="1" applyBorder="1" applyAlignment="1">
      <alignment horizontal="left" vertical="top" wrapText="1"/>
    </xf>
    <xf numFmtId="0" fontId="27" fillId="0" borderId="15" xfId="0" applyFont="1" applyFill="1" applyBorder="1" applyAlignment="1">
      <alignment horizontal="left" vertical="top" wrapText="1"/>
    </xf>
    <xf numFmtId="0" fontId="16" fillId="0" borderId="13" xfId="0" applyFont="1" applyFill="1" applyBorder="1" applyAlignment="1">
      <alignment horizontal="left" vertical="top" wrapText="1"/>
    </xf>
    <xf numFmtId="0" fontId="27" fillId="0" borderId="13" xfId="0" applyFont="1" applyFill="1" applyBorder="1" applyAlignment="1">
      <alignment horizontal="left" wrapText="1"/>
    </xf>
    <xf numFmtId="0" fontId="27" fillId="0" borderId="14" xfId="0" applyFont="1" applyFill="1" applyBorder="1" applyAlignment="1">
      <alignment horizontal="center" wrapText="1"/>
    </xf>
    <xf numFmtId="0" fontId="27" fillId="0" borderId="15" xfId="0" applyFont="1" applyFill="1" applyBorder="1" applyAlignment="1">
      <alignment horizontal="center" wrapText="1"/>
    </xf>
    <xf numFmtId="0" fontId="15" fillId="0" borderId="14" xfId="0" applyFont="1" applyFill="1" applyBorder="1" applyAlignment="1">
      <alignment horizontal="center" vertical="top" wrapText="1"/>
    </xf>
    <xf numFmtId="0" fontId="15" fillId="0" borderId="15" xfId="0" applyFont="1" applyFill="1" applyBorder="1" applyAlignment="1">
      <alignment horizontal="center" vertical="top" wrapText="1"/>
    </xf>
    <xf numFmtId="0" fontId="27" fillId="0" borderId="14" xfId="0" applyFont="1" applyFill="1" applyBorder="1" applyAlignment="1">
      <alignment horizontal="right" wrapText="1"/>
    </xf>
    <xf numFmtId="0" fontId="27" fillId="0" borderId="15" xfId="0" applyFont="1" applyFill="1" applyBorder="1" applyAlignment="1">
      <alignment horizontal="right" wrapText="1"/>
    </xf>
    <xf numFmtId="0" fontId="16" fillId="0" borderId="14" xfId="0" applyFont="1" applyFill="1" applyBorder="1" applyAlignment="1">
      <alignment horizontal="left" vertical="top" wrapText="1"/>
    </xf>
    <xf numFmtId="0" fontId="16" fillId="0" borderId="16" xfId="0" applyFont="1" applyFill="1" applyBorder="1" applyAlignment="1">
      <alignment horizontal="left" vertical="top" wrapText="1"/>
    </xf>
    <xf numFmtId="0" fontId="16" fillId="0" borderId="15" xfId="0" applyFont="1" applyFill="1" applyBorder="1" applyAlignment="1">
      <alignment horizontal="left" vertical="top" wrapText="1"/>
    </xf>
    <xf numFmtId="164" fontId="27" fillId="0" borderId="14" xfId="0" applyNumberFormat="1" applyFont="1" applyFill="1" applyBorder="1" applyAlignment="1">
      <alignment horizontal="right" wrapText="1"/>
    </xf>
    <xf numFmtId="164" fontId="27" fillId="0" borderId="15" xfId="0" applyNumberFormat="1" applyFont="1" applyFill="1" applyBorder="1" applyAlignment="1">
      <alignment horizontal="right" wrapText="1"/>
    </xf>
    <xf numFmtId="164" fontId="27" fillId="0" borderId="14" xfId="0" applyNumberFormat="1" applyFont="1" applyFill="1" applyBorder="1" applyAlignment="1">
      <alignment horizontal="center" wrapText="1"/>
    </xf>
    <xf numFmtId="164" fontId="27" fillId="0" borderId="15" xfId="0" applyNumberFormat="1" applyFont="1" applyFill="1" applyBorder="1" applyAlignment="1">
      <alignment horizontal="center" wrapText="1"/>
    </xf>
    <xf numFmtId="0" fontId="15" fillId="0" borderId="2" xfId="0" applyFont="1" applyFill="1" applyBorder="1" applyAlignment="1">
      <alignment horizontal="left" vertical="top" wrapText="1"/>
    </xf>
    <xf numFmtId="0" fontId="15" fillId="0" borderId="4" xfId="0" applyFont="1" applyFill="1" applyBorder="1" applyAlignment="1">
      <alignment horizontal="left" vertical="top" wrapText="1"/>
    </xf>
    <xf numFmtId="0" fontId="15" fillId="0" borderId="3" xfId="0" applyFont="1" applyFill="1" applyBorder="1" applyAlignment="1">
      <alignment horizontal="left" vertical="top" wrapText="1"/>
    </xf>
    <xf numFmtId="164" fontId="27" fillId="0" borderId="2" xfId="0" applyNumberFormat="1" applyFont="1" applyFill="1" applyBorder="1" applyAlignment="1">
      <alignment horizontal="right" wrapText="1"/>
    </xf>
    <xf numFmtId="164" fontId="27" fillId="0" borderId="3" xfId="0" applyNumberFormat="1" applyFont="1" applyFill="1" applyBorder="1" applyAlignment="1">
      <alignment horizontal="right" wrapText="1"/>
    </xf>
    <xf numFmtId="0" fontId="15" fillId="0" borderId="17" xfId="0" applyFont="1" applyFill="1" applyBorder="1" applyAlignment="1">
      <alignment horizontal="left" vertical="top" wrapText="1"/>
    </xf>
    <xf numFmtId="0" fontId="15" fillId="0" borderId="18" xfId="0" applyFont="1" applyFill="1" applyBorder="1" applyAlignment="1">
      <alignment horizontal="left" vertical="top" wrapText="1"/>
    </xf>
    <xf numFmtId="0" fontId="15" fillId="0" borderId="19" xfId="0" applyFont="1" applyFill="1" applyBorder="1" applyAlignment="1">
      <alignment horizontal="left" vertical="top" wrapText="1"/>
    </xf>
    <xf numFmtId="0" fontId="15" fillId="0" borderId="2" xfId="0" applyFont="1" applyFill="1" applyBorder="1" applyAlignment="1">
      <alignment horizontal="left" vertical="top" wrapText="1" indent="2"/>
    </xf>
    <xf numFmtId="0" fontId="15" fillId="0" borderId="4" xfId="0" applyFont="1" applyFill="1" applyBorder="1" applyAlignment="1">
      <alignment horizontal="left" vertical="top" wrapText="1" indent="2"/>
    </xf>
    <xf numFmtId="0" fontId="15" fillId="0" borderId="3" xfId="0" applyFont="1" applyFill="1" applyBorder="1" applyAlignment="1">
      <alignment horizontal="left" vertical="top" wrapText="1" indent="2"/>
    </xf>
    <xf numFmtId="0" fontId="27" fillId="0" borderId="2" xfId="0" applyFont="1" applyFill="1" applyBorder="1" applyAlignment="1">
      <alignment horizontal="right" wrapText="1"/>
    </xf>
    <xf numFmtId="0" fontId="27" fillId="0" borderId="3" xfId="0" applyFont="1" applyFill="1" applyBorder="1" applyAlignment="1">
      <alignment horizontal="right" wrapText="1"/>
    </xf>
    <xf numFmtId="0" fontId="30" fillId="0" borderId="14" xfId="0" applyFont="1" applyFill="1" applyBorder="1" applyAlignment="1">
      <alignment horizontal="center" wrapText="1"/>
    </xf>
    <xf numFmtId="0" fontId="30" fillId="0" borderId="16" xfId="0" applyFont="1" applyFill="1" applyBorder="1" applyAlignment="1">
      <alignment horizontal="center" wrapText="1"/>
    </xf>
    <xf numFmtId="0" fontId="30" fillId="0" borderId="15" xfId="0" applyFont="1" applyFill="1" applyBorder="1" applyAlignment="1">
      <alignment horizontal="center" wrapText="1"/>
    </xf>
    <xf numFmtId="0" fontId="15" fillId="0" borderId="0" xfId="0" applyFont="1" applyFill="1" applyBorder="1" applyAlignment="1">
      <alignment horizontal="left" vertical="top" wrapText="1" indent="1"/>
    </xf>
    <xf numFmtId="0" fontId="15" fillId="0" borderId="0" xfId="0" applyFont="1" applyFill="1" applyBorder="1" applyAlignment="1">
      <alignment horizontal="left" vertical="top" wrapText="1" indent="20"/>
    </xf>
    <xf numFmtId="0" fontId="15" fillId="0" borderId="0" xfId="0" applyFont="1" applyFill="1" applyBorder="1" applyAlignment="1">
      <alignment horizontal="left" vertical="top" wrapText="1" indent="33"/>
    </xf>
    <xf numFmtId="0" fontId="15" fillId="0" borderId="2" xfId="0" applyFont="1" applyFill="1" applyBorder="1" applyAlignment="1">
      <alignment horizontal="center" vertical="top" wrapText="1"/>
    </xf>
    <xf numFmtId="0" fontId="15" fillId="0" borderId="3" xfId="0" applyFont="1" applyFill="1" applyBorder="1" applyAlignment="1">
      <alignment horizontal="center" vertical="top" wrapText="1"/>
    </xf>
    <xf numFmtId="0" fontId="15" fillId="0" borderId="4" xfId="0" applyFont="1" applyFill="1" applyBorder="1" applyAlignment="1">
      <alignment horizontal="center" vertical="top" wrapText="1"/>
    </xf>
    <xf numFmtId="0" fontId="27" fillId="0" borderId="14" xfId="0" applyFont="1" applyFill="1" applyBorder="1" applyAlignment="1">
      <alignment horizontal="right" vertical="top"/>
    </xf>
    <xf numFmtId="0" fontId="27" fillId="0" borderId="15" xfId="0" applyFont="1" applyFill="1" applyBorder="1" applyAlignment="1">
      <alignment horizontal="right" vertical="top"/>
    </xf>
    <xf numFmtId="1" fontId="27" fillId="0" borderId="2" xfId="0" applyNumberFormat="1" applyFont="1" applyFill="1" applyBorder="1" applyAlignment="1">
      <alignment horizontal="center" vertical="top" shrinkToFit="1"/>
    </xf>
    <xf numFmtId="1" fontId="27" fillId="0" borderId="3" xfId="0" applyNumberFormat="1" applyFont="1" applyFill="1" applyBorder="1" applyAlignment="1">
      <alignment horizontal="center" vertical="top" shrinkToFit="1"/>
    </xf>
    <xf numFmtId="0" fontId="16" fillId="0" borderId="2" xfId="0" applyFont="1" applyFill="1" applyBorder="1" applyAlignment="1">
      <alignment horizontal="left" vertical="top" wrapText="1"/>
    </xf>
    <xf numFmtId="0" fontId="16" fillId="0" borderId="4" xfId="0" applyFont="1" applyFill="1" applyBorder="1" applyAlignment="1">
      <alignment horizontal="left" vertical="top" wrapText="1"/>
    </xf>
    <xf numFmtId="0" fontId="16" fillId="0" borderId="3" xfId="0" applyFont="1" applyFill="1" applyBorder="1" applyAlignment="1">
      <alignment horizontal="left" vertical="top" wrapText="1"/>
    </xf>
    <xf numFmtId="0" fontId="16" fillId="0" borderId="6" xfId="0" applyFont="1" applyFill="1" applyBorder="1" applyAlignment="1">
      <alignment horizontal="left" vertical="top" wrapText="1"/>
    </xf>
    <xf numFmtId="0" fontId="16" fillId="0" borderId="7" xfId="0" applyFont="1" applyFill="1" applyBorder="1" applyAlignment="1">
      <alignment horizontal="left" vertical="top" wrapText="1"/>
    </xf>
    <xf numFmtId="1" fontId="27" fillId="0" borderId="4" xfId="0" applyNumberFormat="1" applyFont="1" applyFill="1" applyBorder="1" applyAlignment="1">
      <alignment horizontal="center" vertical="top" shrinkToFit="1"/>
    </xf>
    <xf numFmtId="0" fontId="27" fillId="0" borderId="2" xfId="0" applyFont="1" applyFill="1" applyBorder="1" applyAlignment="1">
      <alignment horizontal="left" wrapText="1"/>
    </xf>
    <xf numFmtId="0" fontId="27" fillId="0" borderId="3" xfId="0" applyFont="1" applyFill="1" applyBorder="1" applyAlignment="1">
      <alignment horizontal="left" wrapText="1"/>
    </xf>
    <xf numFmtId="0" fontId="16" fillId="0" borderId="0" xfId="0" applyFont="1" applyFill="1" applyBorder="1" applyAlignment="1">
      <alignment horizontal="left" vertical="top" wrapText="1"/>
    </xf>
    <xf numFmtId="0" fontId="16" fillId="0" borderId="21" xfId="0" applyFont="1" applyFill="1" applyBorder="1" applyAlignment="1">
      <alignment horizontal="left" vertical="top" wrapText="1"/>
    </xf>
    <xf numFmtId="0" fontId="27" fillId="0" borderId="5" xfId="0" applyFont="1" applyFill="1" applyBorder="1" applyAlignment="1">
      <alignment horizontal="left" vertical="center" wrapText="1"/>
    </xf>
    <xf numFmtId="0" fontId="27" fillId="0" borderId="6" xfId="0" applyFont="1" applyFill="1" applyBorder="1" applyAlignment="1">
      <alignment horizontal="left" vertical="center" wrapText="1"/>
    </xf>
    <xf numFmtId="0" fontId="27" fillId="0" borderId="7" xfId="0" applyFont="1" applyFill="1" applyBorder="1" applyAlignment="1">
      <alignment horizontal="left" vertical="center" wrapText="1"/>
    </xf>
    <xf numFmtId="0" fontId="27" fillId="0" borderId="8" xfId="0" applyFont="1" applyFill="1" applyBorder="1" applyAlignment="1">
      <alignment horizontal="left" vertical="center" wrapText="1"/>
    </xf>
    <xf numFmtId="0" fontId="27" fillId="0" borderId="9" xfId="0" applyFont="1" applyFill="1" applyBorder="1" applyAlignment="1">
      <alignment horizontal="left" vertical="center" wrapText="1"/>
    </xf>
    <xf numFmtId="0" fontId="27" fillId="0" borderId="10" xfId="0" applyFont="1" applyFill="1" applyBorder="1" applyAlignment="1">
      <alignment horizontal="left" vertical="center" wrapText="1"/>
    </xf>
    <xf numFmtId="0" fontId="15" fillId="0" borderId="0" xfId="0" applyFont="1" applyFill="1" applyBorder="1" applyAlignment="1">
      <alignment horizontal="center" vertical="top" wrapText="1"/>
    </xf>
    <xf numFmtId="0" fontId="15" fillId="0" borderId="5" xfId="0" applyFont="1" applyFill="1" applyBorder="1" applyAlignment="1">
      <alignment horizontal="center" vertical="center" wrapText="1"/>
    </xf>
    <xf numFmtId="0" fontId="15" fillId="0" borderId="6" xfId="0" applyFont="1" applyFill="1" applyBorder="1" applyAlignment="1">
      <alignment horizontal="center" vertical="center" wrapText="1"/>
    </xf>
    <xf numFmtId="0" fontId="15" fillId="0" borderId="7" xfId="0" applyFont="1" applyFill="1" applyBorder="1" applyAlignment="1">
      <alignment horizontal="center" vertical="center" wrapText="1"/>
    </xf>
    <xf numFmtId="0" fontId="15" fillId="0" borderId="8" xfId="0" applyFont="1" applyFill="1" applyBorder="1" applyAlignment="1">
      <alignment horizontal="center" vertical="center" wrapText="1"/>
    </xf>
    <xf numFmtId="0" fontId="15" fillId="0" borderId="9" xfId="0" applyFont="1" applyFill="1" applyBorder="1" applyAlignment="1">
      <alignment horizontal="center" vertical="center" wrapText="1"/>
    </xf>
    <xf numFmtId="0" fontId="15" fillId="0" borderId="10" xfId="0" applyFont="1" applyFill="1" applyBorder="1" applyAlignment="1">
      <alignment horizontal="center" vertical="center" wrapText="1"/>
    </xf>
    <xf numFmtId="0" fontId="15" fillId="0" borderId="11" xfId="0" applyFont="1" applyFill="1" applyBorder="1" applyAlignment="1">
      <alignment horizontal="left" vertical="center" wrapText="1" indent="2"/>
    </xf>
    <xf numFmtId="0" fontId="15" fillId="0" borderId="12" xfId="0" applyFont="1" applyFill="1" applyBorder="1" applyAlignment="1">
      <alignment horizontal="left" vertical="center" wrapText="1" indent="2"/>
    </xf>
    <xf numFmtId="0" fontId="15" fillId="0" borderId="2" xfId="0" applyFont="1" applyFill="1" applyBorder="1" applyAlignment="1">
      <alignment horizontal="left" vertical="center" wrapText="1" indent="10"/>
    </xf>
    <xf numFmtId="0" fontId="15" fillId="0" borderId="4" xfId="0" applyFont="1" applyFill="1" applyBorder="1" applyAlignment="1">
      <alignment horizontal="left" vertical="center" wrapText="1" indent="10"/>
    </xf>
    <xf numFmtId="0" fontId="15" fillId="0" borderId="3" xfId="0" applyFont="1" applyFill="1" applyBorder="1" applyAlignment="1">
      <alignment horizontal="left" vertical="center" wrapText="1" indent="10"/>
    </xf>
    <xf numFmtId="0" fontId="15" fillId="0" borderId="2" xfId="0" applyFont="1" applyFill="1" applyBorder="1" applyAlignment="1">
      <alignment horizontal="center" vertical="center" wrapText="1"/>
    </xf>
    <xf numFmtId="0" fontId="15" fillId="0" borderId="4" xfId="0" applyFont="1" applyFill="1" applyBorder="1" applyAlignment="1">
      <alignment horizontal="center" vertical="center" wrapText="1"/>
    </xf>
    <xf numFmtId="0" fontId="15" fillId="0" borderId="3" xfId="0" applyFont="1" applyFill="1" applyBorder="1" applyAlignment="1">
      <alignment horizontal="center" vertical="center" wrapText="1"/>
    </xf>
    <xf numFmtId="0" fontId="16" fillId="0" borderId="0" xfId="0" applyFont="1" applyFill="1" applyBorder="1" applyAlignment="1">
      <alignment horizontal="center" vertical="top" wrapText="1"/>
    </xf>
    <xf numFmtId="164" fontId="27" fillId="0" borderId="14" xfId="0" applyNumberFormat="1" applyFont="1" applyFill="1" applyBorder="1" applyAlignment="1">
      <alignment horizontal="center" vertical="center" wrapText="1"/>
    </xf>
    <xf numFmtId="164" fontId="27" fillId="0" borderId="15" xfId="0" applyNumberFormat="1" applyFont="1" applyFill="1" applyBorder="1" applyAlignment="1">
      <alignment horizontal="center" vertical="center" wrapText="1"/>
    </xf>
    <xf numFmtId="0" fontId="27" fillId="0" borderId="14" xfId="0" applyFont="1" applyFill="1" applyBorder="1" applyAlignment="1">
      <alignment horizontal="center" vertical="center" wrapText="1"/>
    </xf>
    <xf numFmtId="0" fontId="27" fillId="0" borderId="15" xfId="0" applyFont="1" applyFill="1" applyBorder="1" applyAlignment="1">
      <alignment horizontal="center" vertical="center" wrapText="1"/>
    </xf>
    <xf numFmtId="0" fontId="15" fillId="0" borderId="13" xfId="0" applyFont="1" applyFill="1" applyBorder="1" applyAlignment="1">
      <alignment horizontal="left" vertical="top" wrapText="1"/>
    </xf>
    <xf numFmtId="0" fontId="29" fillId="0" borderId="0" xfId="0" applyFont="1" applyFill="1" applyBorder="1" applyAlignment="1">
      <alignment horizontal="center" vertical="top"/>
    </xf>
    <xf numFmtId="0" fontId="27" fillId="0" borderId="0" xfId="0" applyFont="1" applyFill="1" applyBorder="1" applyAlignment="1">
      <alignment horizontal="center" vertical="top"/>
    </xf>
    <xf numFmtId="1" fontId="27" fillId="0" borderId="14" xfId="0" applyNumberFormat="1" applyFont="1" applyFill="1" applyBorder="1" applyAlignment="1">
      <alignment horizontal="right" vertical="center" wrapText="1"/>
    </xf>
    <xf numFmtId="1" fontId="27" fillId="0" borderId="15" xfId="0" applyNumberFormat="1" applyFont="1" applyFill="1" applyBorder="1" applyAlignment="1">
      <alignment horizontal="right" vertical="center" wrapText="1"/>
    </xf>
    <xf numFmtId="0" fontId="27" fillId="0" borderId="0" xfId="0" applyFont="1" applyFill="1" applyBorder="1" applyAlignment="1">
      <alignment horizontal="left" vertical="top" wrapText="1" indent="26"/>
    </xf>
    <xf numFmtId="0" fontId="16" fillId="0" borderId="0" xfId="0" applyFont="1" applyFill="1" applyBorder="1" applyAlignment="1">
      <alignment horizontal="left" vertical="top" wrapText="1" indent="25"/>
    </xf>
    <xf numFmtId="0" fontId="27" fillId="0" borderId="16" xfId="0" applyFont="1" applyFill="1" applyBorder="1" applyAlignment="1">
      <alignment horizontal="center" wrapText="1"/>
    </xf>
    <xf numFmtId="0" fontId="27" fillId="0" borderId="14" xfId="0" applyFont="1" applyFill="1" applyBorder="1" applyAlignment="1">
      <alignment horizontal="center" vertical="top"/>
    </xf>
    <xf numFmtId="0" fontId="27" fillId="0" borderId="15" xfId="0" applyFont="1" applyFill="1" applyBorder="1" applyAlignment="1">
      <alignment horizontal="center" vertical="top"/>
    </xf>
    <xf numFmtId="0" fontId="6" fillId="0" borderId="11" xfId="0" applyFont="1" applyFill="1" applyBorder="1" applyAlignment="1">
      <alignment horizontal="center" vertical="center" wrapText="1"/>
    </xf>
    <xf numFmtId="0" fontId="6" fillId="0" borderId="12" xfId="0" applyFont="1" applyFill="1" applyBorder="1" applyAlignment="1">
      <alignment horizontal="center" vertical="center" wrapText="1"/>
    </xf>
    <xf numFmtId="0" fontId="6" fillId="0" borderId="2" xfId="0" applyFont="1" applyFill="1" applyBorder="1" applyAlignment="1">
      <alignment horizontal="left" vertical="center" wrapText="1" indent="10"/>
    </xf>
    <xf numFmtId="0" fontId="6" fillId="0" borderId="4" xfId="0" applyFont="1" applyFill="1" applyBorder="1" applyAlignment="1">
      <alignment horizontal="left" vertical="center" wrapText="1" indent="10"/>
    </xf>
    <xf numFmtId="0" fontId="6" fillId="0" borderId="3" xfId="0" applyFont="1" applyFill="1" applyBorder="1" applyAlignment="1">
      <alignment horizontal="left" vertical="center" wrapText="1" indent="10"/>
    </xf>
    <xf numFmtId="0" fontId="0" fillId="0" borderId="2" xfId="0" applyFill="1" applyBorder="1" applyAlignment="1">
      <alignment horizontal="left" wrapText="1"/>
    </xf>
    <xf numFmtId="0" fontId="0" fillId="0" borderId="4" xfId="0" applyFill="1" applyBorder="1" applyAlignment="1">
      <alignment horizontal="left" wrapText="1"/>
    </xf>
    <xf numFmtId="0" fontId="0" fillId="0" borderId="3" xfId="0" applyFill="1" applyBorder="1" applyAlignment="1">
      <alignment horizontal="left" wrapText="1"/>
    </xf>
    <xf numFmtId="0" fontId="5" fillId="0" borderId="2" xfId="0" applyFont="1" applyFill="1" applyBorder="1" applyAlignment="1">
      <alignment horizontal="left" vertical="top" wrapText="1"/>
    </xf>
    <xf numFmtId="0" fontId="5" fillId="0" borderId="4" xfId="0" applyFont="1" applyFill="1" applyBorder="1" applyAlignment="1">
      <alignment horizontal="left" vertical="top" wrapText="1"/>
    </xf>
    <xf numFmtId="0" fontId="5" fillId="0" borderId="3" xfId="0" applyFont="1" applyFill="1" applyBorder="1" applyAlignment="1">
      <alignment horizontal="left" vertical="top" wrapText="1"/>
    </xf>
    <xf numFmtId="0" fontId="0" fillId="0" borderId="2" xfId="0" applyFill="1" applyBorder="1" applyAlignment="1">
      <alignment horizontal="left" vertical="top" wrapText="1"/>
    </xf>
    <xf numFmtId="0" fontId="0" fillId="0" borderId="3" xfId="0" applyFill="1" applyBorder="1" applyAlignment="1">
      <alignment horizontal="left" vertical="top" wrapText="1"/>
    </xf>
    <xf numFmtId="0" fontId="0" fillId="0" borderId="0" xfId="0" applyFill="1" applyBorder="1" applyAlignment="1">
      <alignment horizontal="left" vertical="top" wrapText="1" indent="26"/>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1</xdr:col>
      <xdr:colOff>1052112</xdr:colOff>
      <xdr:row>10</xdr:row>
      <xdr:rowOff>0</xdr:rowOff>
    </xdr:from>
    <xdr:ext cx="526970" cy="789116"/>
    <xdr:pic>
      <xdr:nvPicPr>
        <xdr:cNvPr id="2" name="image1.png"/>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526970" cy="789116"/>
        </a:xfrm>
        <a:prstGeom prst="rect">
          <a:avLst/>
        </a:prstGeom>
      </xdr:spPr>
    </xdr:pic>
    <xdr:clientData/>
  </xdr:oneCellAnchor>
  <xdr:oneCellAnchor>
    <xdr:from>
      <xdr:col>0</xdr:col>
      <xdr:colOff>1080135</xdr:colOff>
      <xdr:row>11</xdr:row>
      <xdr:rowOff>0</xdr:rowOff>
    </xdr:from>
    <xdr:ext cx="6082665" cy="57150"/>
    <xdr:sp macro="" textlink="">
      <xdr:nvSpPr>
        <xdr:cNvPr id="3" name="Shape 3"/>
        <xdr:cNvSpPr/>
      </xdr:nvSpPr>
      <xdr:spPr>
        <a:xfrm>
          <a:off x="0" y="0"/>
          <a:ext cx="6082665" cy="57150"/>
        </a:xfrm>
        <a:custGeom>
          <a:avLst/>
          <a:gdLst/>
          <a:ahLst/>
          <a:cxnLst/>
          <a:rect l="0" t="0" r="0" b="0"/>
          <a:pathLst>
            <a:path w="6082665" h="57150">
              <a:moveTo>
                <a:pt x="6082665" y="22860"/>
              </a:moveTo>
              <a:lnTo>
                <a:pt x="0" y="22860"/>
              </a:lnTo>
              <a:lnTo>
                <a:pt x="0" y="57150"/>
              </a:lnTo>
              <a:lnTo>
                <a:pt x="6082665" y="57150"/>
              </a:lnTo>
              <a:lnTo>
                <a:pt x="6082665" y="22860"/>
              </a:lnTo>
              <a:close/>
            </a:path>
            <a:path w="6082665" h="57150">
              <a:moveTo>
                <a:pt x="6082665" y="0"/>
              </a:moveTo>
              <a:lnTo>
                <a:pt x="0" y="0"/>
              </a:lnTo>
              <a:lnTo>
                <a:pt x="0" y="11430"/>
              </a:lnTo>
              <a:lnTo>
                <a:pt x="6082665" y="11430"/>
              </a:lnTo>
              <a:lnTo>
                <a:pt x="6082665" y="0"/>
              </a:lnTo>
              <a:close/>
            </a:path>
          </a:pathLst>
        </a:custGeom>
        <a:solidFill>
          <a:srgbClr val="000000"/>
        </a:solidFill>
      </xdr:spPr>
    </xdr:sp>
    <xdr:clientData/>
  </xdr:oneCellAnchor>
  <xdr:oneCellAnchor>
    <xdr:from>
      <xdr:col>0</xdr:col>
      <xdr:colOff>71970</xdr:colOff>
      <xdr:row>30</xdr:row>
      <xdr:rowOff>241870</xdr:rowOff>
    </xdr:from>
    <xdr:ext cx="6576695" cy="11430"/>
    <xdr:grpSp>
      <xdr:nvGrpSpPr>
        <xdr:cNvPr id="4" name="Group 4"/>
        <xdr:cNvGrpSpPr/>
      </xdr:nvGrpSpPr>
      <xdr:grpSpPr>
        <a:xfrm>
          <a:off x="71970" y="40380220"/>
          <a:ext cx="6576695" cy="11430"/>
          <a:chOff x="0" y="0"/>
          <a:chExt cx="6576695" cy="11430"/>
        </a:xfrm>
      </xdr:grpSpPr>
      <xdr:sp macro="" textlink="">
        <xdr:nvSpPr>
          <xdr:cNvPr id="5" name="Shape 5"/>
          <xdr:cNvSpPr/>
        </xdr:nvSpPr>
        <xdr:spPr>
          <a:xfrm>
            <a:off x="1409" y="1411"/>
            <a:ext cx="6574155" cy="0"/>
          </a:xfrm>
          <a:custGeom>
            <a:avLst/>
            <a:gdLst/>
            <a:ahLst/>
            <a:cxnLst/>
            <a:rect l="0" t="0" r="0" b="0"/>
            <a:pathLst>
              <a:path w="6574155">
                <a:moveTo>
                  <a:pt x="0" y="0"/>
                </a:moveTo>
                <a:lnTo>
                  <a:pt x="6573926" y="0"/>
                </a:lnTo>
              </a:path>
            </a:pathLst>
          </a:custGeom>
          <a:ln w="3175">
            <a:solidFill>
              <a:srgbClr val="000000"/>
            </a:solidFill>
          </a:ln>
        </xdr:spPr>
      </xdr:sp>
      <xdr:sp macro="" textlink="">
        <xdr:nvSpPr>
          <xdr:cNvPr id="6" name="Shape 6"/>
          <xdr:cNvSpPr/>
        </xdr:nvSpPr>
        <xdr:spPr>
          <a:xfrm>
            <a:off x="0" y="28"/>
            <a:ext cx="6576695" cy="11430"/>
          </a:xfrm>
          <a:custGeom>
            <a:avLst/>
            <a:gdLst/>
            <a:ahLst/>
            <a:cxnLst/>
            <a:rect l="0" t="0" r="0" b="0"/>
            <a:pathLst>
              <a:path w="6576695" h="11430">
                <a:moveTo>
                  <a:pt x="6576695" y="0"/>
                </a:moveTo>
                <a:lnTo>
                  <a:pt x="0" y="0"/>
                </a:lnTo>
                <a:lnTo>
                  <a:pt x="0" y="11288"/>
                </a:lnTo>
                <a:lnTo>
                  <a:pt x="6576695" y="11288"/>
                </a:lnTo>
                <a:lnTo>
                  <a:pt x="6576695" y="0"/>
                </a:lnTo>
                <a:close/>
              </a:path>
            </a:pathLst>
          </a:custGeom>
          <a:solidFill>
            <a:srgbClr val="000000"/>
          </a:solidFill>
        </xdr:spPr>
      </xdr:sp>
    </xdr:grpSp>
    <xdr:clientData/>
  </xdr:oneCellAnchor>
  <xdr:oneCellAnchor>
    <xdr:from>
      <xdr:col>0</xdr:col>
      <xdr:colOff>71970</xdr:colOff>
      <xdr:row>31</xdr:row>
      <xdr:rowOff>241388</xdr:rowOff>
    </xdr:from>
    <xdr:ext cx="6576695" cy="11430"/>
    <xdr:grpSp>
      <xdr:nvGrpSpPr>
        <xdr:cNvPr id="7" name="Group 7"/>
        <xdr:cNvGrpSpPr/>
      </xdr:nvGrpSpPr>
      <xdr:grpSpPr>
        <a:xfrm>
          <a:off x="71970" y="40665488"/>
          <a:ext cx="6576695" cy="11430"/>
          <a:chOff x="0" y="0"/>
          <a:chExt cx="6576695" cy="11430"/>
        </a:xfrm>
      </xdr:grpSpPr>
      <xdr:sp macro="" textlink="">
        <xdr:nvSpPr>
          <xdr:cNvPr id="8" name="Shape 8"/>
          <xdr:cNvSpPr/>
        </xdr:nvSpPr>
        <xdr:spPr>
          <a:xfrm>
            <a:off x="1409" y="1411"/>
            <a:ext cx="6574155" cy="0"/>
          </a:xfrm>
          <a:custGeom>
            <a:avLst/>
            <a:gdLst/>
            <a:ahLst/>
            <a:cxnLst/>
            <a:rect l="0" t="0" r="0" b="0"/>
            <a:pathLst>
              <a:path w="6574155">
                <a:moveTo>
                  <a:pt x="0" y="0"/>
                </a:moveTo>
                <a:lnTo>
                  <a:pt x="6573926" y="0"/>
                </a:lnTo>
              </a:path>
            </a:pathLst>
          </a:custGeom>
          <a:ln w="3175">
            <a:solidFill>
              <a:srgbClr val="000000"/>
            </a:solidFill>
          </a:ln>
        </xdr:spPr>
      </xdr:sp>
      <xdr:sp macro="" textlink="">
        <xdr:nvSpPr>
          <xdr:cNvPr id="9" name="Shape 9"/>
          <xdr:cNvSpPr/>
        </xdr:nvSpPr>
        <xdr:spPr>
          <a:xfrm>
            <a:off x="0" y="28"/>
            <a:ext cx="6576695" cy="11430"/>
          </a:xfrm>
          <a:custGeom>
            <a:avLst/>
            <a:gdLst/>
            <a:ahLst/>
            <a:cxnLst/>
            <a:rect l="0" t="0" r="0" b="0"/>
            <a:pathLst>
              <a:path w="6576695" h="11430">
                <a:moveTo>
                  <a:pt x="6576695" y="0"/>
                </a:moveTo>
                <a:lnTo>
                  <a:pt x="0" y="0"/>
                </a:lnTo>
                <a:lnTo>
                  <a:pt x="0" y="11288"/>
                </a:lnTo>
                <a:lnTo>
                  <a:pt x="6576695" y="11288"/>
                </a:lnTo>
                <a:lnTo>
                  <a:pt x="6576695" y="0"/>
                </a:lnTo>
                <a:close/>
              </a:path>
            </a:pathLst>
          </a:custGeom>
          <a:solidFill>
            <a:srgbClr val="000000"/>
          </a:solidFill>
        </xdr:spPr>
      </xdr:sp>
    </xdr:grpSp>
    <xdr:clientData/>
  </xdr:oneCellAnchor>
  <xdr:oneCellAnchor>
    <xdr:from>
      <xdr:col>0</xdr:col>
      <xdr:colOff>71970</xdr:colOff>
      <xdr:row>32</xdr:row>
      <xdr:rowOff>241400</xdr:rowOff>
    </xdr:from>
    <xdr:ext cx="6576695" cy="11430"/>
    <xdr:grpSp>
      <xdr:nvGrpSpPr>
        <xdr:cNvPr id="10" name="Group 10"/>
        <xdr:cNvGrpSpPr/>
      </xdr:nvGrpSpPr>
      <xdr:grpSpPr>
        <a:xfrm>
          <a:off x="71970" y="40951250"/>
          <a:ext cx="6576695" cy="11430"/>
          <a:chOff x="0" y="0"/>
          <a:chExt cx="6576695" cy="11430"/>
        </a:xfrm>
      </xdr:grpSpPr>
      <xdr:sp macro="" textlink="">
        <xdr:nvSpPr>
          <xdr:cNvPr id="11" name="Shape 11"/>
          <xdr:cNvSpPr/>
        </xdr:nvSpPr>
        <xdr:spPr>
          <a:xfrm>
            <a:off x="1409" y="1509"/>
            <a:ext cx="6574155" cy="0"/>
          </a:xfrm>
          <a:custGeom>
            <a:avLst/>
            <a:gdLst/>
            <a:ahLst/>
            <a:cxnLst/>
            <a:rect l="0" t="0" r="0" b="0"/>
            <a:pathLst>
              <a:path w="6574155">
                <a:moveTo>
                  <a:pt x="0" y="0"/>
                </a:moveTo>
                <a:lnTo>
                  <a:pt x="6573926" y="0"/>
                </a:lnTo>
              </a:path>
            </a:pathLst>
          </a:custGeom>
          <a:ln w="3175">
            <a:solidFill>
              <a:srgbClr val="000000"/>
            </a:solidFill>
          </a:ln>
        </xdr:spPr>
      </xdr:sp>
      <xdr:sp macro="" textlink="">
        <xdr:nvSpPr>
          <xdr:cNvPr id="12" name="Shape 12"/>
          <xdr:cNvSpPr/>
        </xdr:nvSpPr>
        <xdr:spPr>
          <a:xfrm>
            <a:off x="0" y="0"/>
            <a:ext cx="6576695" cy="11430"/>
          </a:xfrm>
          <a:custGeom>
            <a:avLst/>
            <a:gdLst/>
            <a:ahLst/>
            <a:cxnLst/>
            <a:rect l="0" t="0" r="0" b="0"/>
            <a:pathLst>
              <a:path w="6576695" h="11430">
                <a:moveTo>
                  <a:pt x="6576695" y="0"/>
                </a:moveTo>
                <a:lnTo>
                  <a:pt x="0" y="0"/>
                </a:lnTo>
                <a:lnTo>
                  <a:pt x="0" y="11288"/>
                </a:lnTo>
                <a:lnTo>
                  <a:pt x="6576695" y="11288"/>
                </a:lnTo>
                <a:lnTo>
                  <a:pt x="6576695" y="0"/>
                </a:lnTo>
                <a:close/>
              </a:path>
            </a:pathLst>
          </a:custGeom>
          <a:solidFill>
            <a:srgbClr val="000000"/>
          </a:solidFill>
        </xdr:spPr>
      </xdr:sp>
    </xdr:grpSp>
    <xdr:clientData/>
  </xdr:oneCellAnchor>
  <xdr:oneCellAnchor>
    <xdr:from>
      <xdr:col>9</xdr:col>
      <xdr:colOff>70230</xdr:colOff>
      <xdr:row>30</xdr:row>
      <xdr:rowOff>241870</xdr:rowOff>
    </xdr:from>
    <xdr:ext cx="5335270" cy="11430"/>
    <xdr:grpSp>
      <xdr:nvGrpSpPr>
        <xdr:cNvPr id="13" name="Group 13"/>
        <xdr:cNvGrpSpPr/>
      </xdr:nvGrpSpPr>
      <xdr:grpSpPr>
        <a:xfrm>
          <a:off x="13500480" y="40380220"/>
          <a:ext cx="5335270" cy="11430"/>
          <a:chOff x="0" y="0"/>
          <a:chExt cx="5335270" cy="11430"/>
        </a:xfrm>
      </xdr:grpSpPr>
      <xdr:sp macro="" textlink="">
        <xdr:nvSpPr>
          <xdr:cNvPr id="14" name="Shape 14"/>
          <xdr:cNvSpPr/>
        </xdr:nvSpPr>
        <xdr:spPr>
          <a:xfrm>
            <a:off x="1396" y="1411"/>
            <a:ext cx="5332095" cy="0"/>
          </a:xfrm>
          <a:custGeom>
            <a:avLst/>
            <a:gdLst/>
            <a:ahLst/>
            <a:cxnLst/>
            <a:rect l="0" t="0" r="0" b="0"/>
            <a:pathLst>
              <a:path w="5332095">
                <a:moveTo>
                  <a:pt x="0" y="0"/>
                </a:moveTo>
                <a:lnTo>
                  <a:pt x="5332095" y="0"/>
                </a:lnTo>
              </a:path>
            </a:pathLst>
          </a:custGeom>
          <a:ln w="3175">
            <a:solidFill>
              <a:srgbClr val="000000"/>
            </a:solidFill>
          </a:ln>
        </xdr:spPr>
      </xdr:sp>
      <xdr:sp macro="" textlink="">
        <xdr:nvSpPr>
          <xdr:cNvPr id="15" name="Shape 15"/>
          <xdr:cNvSpPr/>
        </xdr:nvSpPr>
        <xdr:spPr>
          <a:xfrm>
            <a:off x="0" y="28"/>
            <a:ext cx="5335270" cy="11430"/>
          </a:xfrm>
          <a:custGeom>
            <a:avLst/>
            <a:gdLst/>
            <a:ahLst/>
            <a:cxnLst/>
            <a:rect l="0" t="0" r="0" b="0"/>
            <a:pathLst>
              <a:path w="5335270" h="11430">
                <a:moveTo>
                  <a:pt x="5334888" y="0"/>
                </a:moveTo>
                <a:lnTo>
                  <a:pt x="0" y="0"/>
                </a:lnTo>
                <a:lnTo>
                  <a:pt x="0" y="11288"/>
                </a:lnTo>
                <a:lnTo>
                  <a:pt x="5334888" y="11288"/>
                </a:lnTo>
                <a:lnTo>
                  <a:pt x="5334888" y="0"/>
                </a:lnTo>
                <a:close/>
              </a:path>
            </a:pathLst>
          </a:custGeom>
          <a:solidFill>
            <a:srgbClr val="000000"/>
          </a:solidFill>
        </xdr:spPr>
      </xdr:sp>
    </xdr:grpSp>
    <xdr:clientData/>
  </xdr:oneCellAnchor>
  <xdr:oneCellAnchor>
    <xdr:from>
      <xdr:col>9</xdr:col>
      <xdr:colOff>70230</xdr:colOff>
      <xdr:row>31</xdr:row>
      <xdr:rowOff>241388</xdr:rowOff>
    </xdr:from>
    <xdr:ext cx="5335270" cy="11430"/>
    <xdr:grpSp>
      <xdr:nvGrpSpPr>
        <xdr:cNvPr id="16" name="Group 16"/>
        <xdr:cNvGrpSpPr/>
      </xdr:nvGrpSpPr>
      <xdr:grpSpPr>
        <a:xfrm>
          <a:off x="13500480" y="40665488"/>
          <a:ext cx="5335270" cy="11430"/>
          <a:chOff x="0" y="0"/>
          <a:chExt cx="5335270" cy="11430"/>
        </a:xfrm>
      </xdr:grpSpPr>
      <xdr:sp macro="" textlink="">
        <xdr:nvSpPr>
          <xdr:cNvPr id="17" name="Shape 17"/>
          <xdr:cNvSpPr/>
        </xdr:nvSpPr>
        <xdr:spPr>
          <a:xfrm>
            <a:off x="1396" y="1411"/>
            <a:ext cx="5332095" cy="0"/>
          </a:xfrm>
          <a:custGeom>
            <a:avLst/>
            <a:gdLst/>
            <a:ahLst/>
            <a:cxnLst/>
            <a:rect l="0" t="0" r="0" b="0"/>
            <a:pathLst>
              <a:path w="5332095">
                <a:moveTo>
                  <a:pt x="0" y="0"/>
                </a:moveTo>
                <a:lnTo>
                  <a:pt x="5332095" y="0"/>
                </a:lnTo>
              </a:path>
            </a:pathLst>
          </a:custGeom>
          <a:ln w="3175">
            <a:solidFill>
              <a:srgbClr val="000000"/>
            </a:solidFill>
          </a:ln>
        </xdr:spPr>
      </xdr:sp>
      <xdr:sp macro="" textlink="">
        <xdr:nvSpPr>
          <xdr:cNvPr id="18" name="Shape 18"/>
          <xdr:cNvSpPr/>
        </xdr:nvSpPr>
        <xdr:spPr>
          <a:xfrm>
            <a:off x="0" y="28"/>
            <a:ext cx="5335270" cy="11430"/>
          </a:xfrm>
          <a:custGeom>
            <a:avLst/>
            <a:gdLst/>
            <a:ahLst/>
            <a:cxnLst/>
            <a:rect l="0" t="0" r="0" b="0"/>
            <a:pathLst>
              <a:path w="5335270" h="11430">
                <a:moveTo>
                  <a:pt x="5334888" y="0"/>
                </a:moveTo>
                <a:lnTo>
                  <a:pt x="0" y="0"/>
                </a:lnTo>
                <a:lnTo>
                  <a:pt x="0" y="11288"/>
                </a:lnTo>
                <a:lnTo>
                  <a:pt x="5334888" y="11288"/>
                </a:lnTo>
                <a:lnTo>
                  <a:pt x="5334888" y="0"/>
                </a:lnTo>
                <a:close/>
              </a:path>
            </a:pathLst>
          </a:custGeom>
          <a:solidFill>
            <a:srgbClr val="000000"/>
          </a:solidFill>
        </xdr:spPr>
      </xdr:sp>
    </xdr:grpSp>
    <xdr:clientData/>
  </xdr:oneCellAnchor>
  <xdr:oneCellAnchor>
    <xdr:from>
      <xdr:col>9</xdr:col>
      <xdr:colOff>70230</xdr:colOff>
      <xdr:row>32</xdr:row>
      <xdr:rowOff>241400</xdr:rowOff>
    </xdr:from>
    <xdr:ext cx="3872865" cy="11430"/>
    <xdr:grpSp>
      <xdr:nvGrpSpPr>
        <xdr:cNvPr id="19" name="Group 19"/>
        <xdr:cNvGrpSpPr/>
      </xdr:nvGrpSpPr>
      <xdr:grpSpPr>
        <a:xfrm>
          <a:off x="13500480" y="40951250"/>
          <a:ext cx="3872865" cy="11430"/>
          <a:chOff x="0" y="0"/>
          <a:chExt cx="3872865" cy="11430"/>
        </a:xfrm>
      </xdr:grpSpPr>
      <xdr:sp macro="" textlink="">
        <xdr:nvSpPr>
          <xdr:cNvPr id="20" name="Shape 20"/>
          <xdr:cNvSpPr/>
        </xdr:nvSpPr>
        <xdr:spPr>
          <a:xfrm>
            <a:off x="1396" y="1509"/>
            <a:ext cx="3870325" cy="0"/>
          </a:xfrm>
          <a:custGeom>
            <a:avLst/>
            <a:gdLst/>
            <a:ahLst/>
            <a:cxnLst/>
            <a:rect l="0" t="0" r="0" b="0"/>
            <a:pathLst>
              <a:path w="3870325">
                <a:moveTo>
                  <a:pt x="0" y="0"/>
                </a:moveTo>
                <a:lnTo>
                  <a:pt x="3869944" y="0"/>
                </a:lnTo>
              </a:path>
            </a:pathLst>
          </a:custGeom>
          <a:ln w="3175">
            <a:solidFill>
              <a:srgbClr val="000000"/>
            </a:solidFill>
          </a:ln>
        </xdr:spPr>
      </xdr:sp>
      <xdr:sp macro="" textlink="">
        <xdr:nvSpPr>
          <xdr:cNvPr id="21" name="Shape 21"/>
          <xdr:cNvSpPr/>
        </xdr:nvSpPr>
        <xdr:spPr>
          <a:xfrm>
            <a:off x="0" y="0"/>
            <a:ext cx="3872865" cy="11430"/>
          </a:xfrm>
          <a:custGeom>
            <a:avLst/>
            <a:gdLst/>
            <a:ahLst/>
            <a:cxnLst/>
            <a:rect l="0" t="0" r="0" b="0"/>
            <a:pathLst>
              <a:path w="3872865" h="11430">
                <a:moveTo>
                  <a:pt x="3872738" y="0"/>
                </a:moveTo>
                <a:lnTo>
                  <a:pt x="0" y="0"/>
                </a:lnTo>
                <a:lnTo>
                  <a:pt x="0" y="11288"/>
                </a:lnTo>
                <a:lnTo>
                  <a:pt x="3872738" y="11288"/>
                </a:lnTo>
                <a:lnTo>
                  <a:pt x="3872738" y="0"/>
                </a:lnTo>
                <a:close/>
              </a:path>
            </a:pathLst>
          </a:custGeom>
          <a:solidFill>
            <a:srgbClr val="000000"/>
          </a:solidFill>
        </xdr:spPr>
      </xdr:sp>
    </xdr:grpSp>
    <xdr:clientData/>
  </xdr:oneCellAnchor>
  <xdr:oneCellAnchor>
    <xdr:from>
      <xdr:col>8</xdr:col>
      <xdr:colOff>70109</xdr:colOff>
      <xdr:row>166</xdr:row>
      <xdr:rowOff>217734</xdr:rowOff>
    </xdr:from>
    <xdr:ext cx="4185920" cy="11430"/>
    <xdr:grpSp>
      <xdr:nvGrpSpPr>
        <xdr:cNvPr id="34" name="Group 22"/>
        <xdr:cNvGrpSpPr/>
      </xdr:nvGrpSpPr>
      <xdr:grpSpPr>
        <a:xfrm>
          <a:off x="12224009" y="76551084"/>
          <a:ext cx="4185920" cy="11430"/>
          <a:chOff x="0" y="0"/>
          <a:chExt cx="4185920" cy="11430"/>
        </a:xfrm>
      </xdr:grpSpPr>
      <xdr:sp macro="" textlink="">
        <xdr:nvSpPr>
          <xdr:cNvPr id="35" name="Shape 23"/>
          <xdr:cNvSpPr/>
        </xdr:nvSpPr>
        <xdr:spPr>
          <a:xfrm>
            <a:off x="1396" y="1411"/>
            <a:ext cx="4183379" cy="0"/>
          </a:xfrm>
          <a:custGeom>
            <a:avLst/>
            <a:gdLst/>
            <a:ahLst/>
            <a:cxnLst/>
            <a:rect l="0" t="0" r="0" b="0"/>
            <a:pathLst>
              <a:path w="4183379">
                <a:moveTo>
                  <a:pt x="0" y="0"/>
                </a:moveTo>
                <a:lnTo>
                  <a:pt x="4183126" y="0"/>
                </a:lnTo>
              </a:path>
            </a:pathLst>
          </a:custGeom>
          <a:ln w="3175">
            <a:solidFill>
              <a:srgbClr val="000000"/>
            </a:solidFill>
          </a:ln>
        </xdr:spPr>
      </xdr:sp>
      <xdr:sp macro="" textlink="">
        <xdr:nvSpPr>
          <xdr:cNvPr id="36" name="Shape 24"/>
          <xdr:cNvSpPr/>
        </xdr:nvSpPr>
        <xdr:spPr>
          <a:xfrm>
            <a:off x="0" y="27"/>
            <a:ext cx="4185920" cy="11430"/>
          </a:xfrm>
          <a:custGeom>
            <a:avLst/>
            <a:gdLst/>
            <a:ahLst/>
            <a:cxnLst/>
            <a:rect l="0" t="0" r="0" b="0"/>
            <a:pathLst>
              <a:path w="4185920" h="11430">
                <a:moveTo>
                  <a:pt x="4185920" y="0"/>
                </a:moveTo>
                <a:lnTo>
                  <a:pt x="0" y="0"/>
                </a:lnTo>
                <a:lnTo>
                  <a:pt x="0" y="11289"/>
                </a:lnTo>
                <a:lnTo>
                  <a:pt x="4185920" y="11289"/>
                </a:lnTo>
                <a:lnTo>
                  <a:pt x="4185920" y="0"/>
                </a:lnTo>
                <a:close/>
              </a:path>
            </a:pathLst>
          </a:custGeom>
          <a:solidFill>
            <a:srgbClr val="000000"/>
          </a:solidFill>
        </xdr:spPr>
      </xdr:sp>
    </xdr:grpSp>
    <xdr:clientData/>
  </xdr:oneCellAnchor>
</xdr:wsDr>
</file>

<file path=xl/drawings/drawing2.xml><?xml version="1.0" encoding="utf-8"?>
<xdr:wsDr xmlns:xdr="http://schemas.openxmlformats.org/drawingml/2006/spreadsheetDrawing" xmlns:a="http://schemas.openxmlformats.org/drawingml/2006/main">
  <xdr:oneCellAnchor>
    <xdr:from>
      <xdr:col>8</xdr:col>
      <xdr:colOff>70109</xdr:colOff>
      <xdr:row>24</xdr:row>
      <xdr:rowOff>217734</xdr:rowOff>
    </xdr:from>
    <xdr:ext cx="4185920" cy="11430"/>
    <xdr:grpSp>
      <xdr:nvGrpSpPr>
        <xdr:cNvPr id="22" name="Group 22"/>
        <xdr:cNvGrpSpPr/>
      </xdr:nvGrpSpPr>
      <xdr:grpSpPr>
        <a:xfrm>
          <a:off x="14635422" y="6805859"/>
          <a:ext cx="4185920" cy="11430"/>
          <a:chOff x="0" y="0"/>
          <a:chExt cx="4185920" cy="11430"/>
        </a:xfrm>
      </xdr:grpSpPr>
      <xdr:sp macro="" textlink="">
        <xdr:nvSpPr>
          <xdr:cNvPr id="23" name="Shape 23"/>
          <xdr:cNvSpPr/>
        </xdr:nvSpPr>
        <xdr:spPr>
          <a:xfrm>
            <a:off x="1396" y="1411"/>
            <a:ext cx="4183379" cy="0"/>
          </a:xfrm>
          <a:custGeom>
            <a:avLst/>
            <a:gdLst/>
            <a:ahLst/>
            <a:cxnLst/>
            <a:rect l="0" t="0" r="0" b="0"/>
            <a:pathLst>
              <a:path w="4183379">
                <a:moveTo>
                  <a:pt x="0" y="0"/>
                </a:moveTo>
                <a:lnTo>
                  <a:pt x="4183126" y="0"/>
                </a:lnTo>
              </a:path>
            </a:pathLst>
          </a:custGeom>
          <a:ln w="3175">
            <a:solidFill>
              <a:srgbClr val="000000"/>
            </a:solidFill>
          </a:ln>
        </xdr:spPr>
      </xdr:sp>
      <xdr:sp macro="" textlink="">
        <xdr:nvSpPr>
          <xdr:cNvPr id="24" name="Shape 24"/>
          <xdr:cNvSpPr/>
        </xdr:nvSpPr>
        <xdr:spPr>
          <a:xfrm>
            <a:off x="0" y="27"/>
            <a:ext cx="4185920" cy="11430"/>
          </a:xfrm>
          <a:custGeom>
            <a:avLst/>
            <a:gdLst/>
            <a:ahLst/>
            <a:cxnLst/>
            <a:rect l="0" t="0" r="0" b="0"/>
            <a:pathLst>
              <a:path w="4185920" h="11430">
                <a:moveTo>
                  <a:pt x="4185920" y="0"/>
                </a:moveTo>
                <a:lnTo>
                  <a:pt x="0" y="0"/>
                </a:lnTo>
                <a:lnTo>
                  <a:pt x="0" y="11289"/>
                </a:lnTo>
                <a:lnTo>
                  <a:pt x="4185920" y="11289"/>
                </a:lnTo>
                <a:lnTo>
                  <a:pt x="4185920" y="0"/>
                </a:lnTo>
                <a:close/>
              </a:path>
            </a:pathLst>
          </a:custGeom>
          <a:solidFill>
            <a:srgbClr val="000000"/>
          </a:solidFill>
        </xdr:spPr>
      </xdr:sp>
    </xdr:grpSp>
    <xdr:clientData/>
  </xdr:oneCellAnchor>
</xdr:wsDr>
</file>

<file path=xl/drawings/drawing3.xml><?xml version="1.0" encoding="utf-8"?>
<xdr:wsDr xmlns:xdr="http://schemas.openxmlformats.org/drawingml/2006/spreadsheetDrawing" xmlns:a="http://schemas.openxmlformats.org/drawingml/2006/main">
  <xdr:oneCellAnchor>
    <xdr:from>
      <xdr:col>0</xdr:col>
      <xdr:colOff>69989</xdr:colOff>
      <xdr:row>0</xdr:row>
      <xdr:rowOff>243971</xdr:rowOff>
    </xdr:from>
    <xdr:ext cx="6648450" cy="10160"/>
    <xdr:grpSp>
      <xdr:nvGrpSpPr>
        <xdr:cNvPr id="25" name="Group 25"/>
        <xdr:cNvGrpSpPr/>
      </xdr:nvGrpSpPr>
      <xdr:grpSpPr>
        <a:xfrm>
          <a:off x="69989" y="243971"/>
          <a:ext cx="6648450" cy="10160"/>
          <a:chOff x="0" y="0"/>
          <a:chExt cx="6648450" cy="10160"/>
        </a:xfrm>
      </xdr:grpSpPr>
      <xdr:sp macro="" textlink="">
        <xdr:nvSpPr>
          <xdr:cNvPr id="26" name="Shape 26"/>
          <xdr:cNvSpPr/>
        </xdr:nvSpPr>
        <xdr:spPr>
          <a:xfrm>
            <a:off x="1612" y="1621"/>
            <a:ext cx="6645275" cy="0"/>
          </a:xfrm>
          <a:custGeom>
            <a:avLst/>
            <a:gdLst/>
            <a:ahLst/>
            <a:cxnLst/>
            <a:rect l="0" t="0" r="0" b="0"/>
            <a:pathLst>
              <a:path w="6645275">
                <a:moveTo>
                  <a:pt x="0" y="0"/>
                </a:moveTo>
                <a:lnTo>
                  <a:pt x="6645173" y="0"/>
                </a:lnTo>
              </a:path>
            </a:pathLst>
          </a:custGeom>
          <a:ln w="3242">
            <a:solidFill>
              <a:srgbClr val="000000"/>
            </a:solidFill>
          </a:ln>
        </xdr:spPr>
      </xdr:sp>
      <xdr:sp macro="" textlink="">
        <xdr:nvSpPr>
          <xdr:cNvPr id="27" name="Shape 27"/>
          <xdr:cNvSpPr/>
        </xdr:nvSpPr>
        <xdr:spPr>
          <a:xfrm>
            <a:off x="0" y="21"/>
            <a:ext cx="6648450" cy="10160"/>
          </a:xfrm>
          <a:custGeom>
            <a:avLst/>
            <a:gdLst/>
            <a:ahLst/>
            <a:cxnLst/>
            <a:rect l="0" t="0" r="0" b="0"/>
            <a:pathLst>
              <a:path w="6648450" h="10160">
                <a:moveTo>
                  <a:pt x="6648450" y="0"/>
                </a:moveTo>
                <a:lnTo>
                  <a:pt x="0" y="0"/>
                </a:lnTo>
                <a:lnTo>
                  <a:pt x="0" y="9727"/>
                </a:lnTo>
                <a:lnTo>
                  <a:pt x="6648450" y="9727"/>
                </a:lnTo>
                <a:lnTo>
                  <a:pt x="6648450" y="0"/>
                </a:lnTo>
                <a:close/>
              </a:path>
            </a:pathLst>
          </a:custGeom>
          <a:solidFill>
            <a:srgbClr val="000000"/>
          </a:solidFill>
        </xdr:spPr>
      </xdr:sp>
    </xdr:grpSp>
    <xdr:clientData/>
  </xdr:oneCellAnchor>
  <xdr:oneCellAnchor>
    <xdr:from>
      <xdr:col>0</xdr:col>
      <xdr:colOff>69989</xdr:colOff>
      <xdr:row>1</xdr:row>
      <xdr:rowOff>243585</xdr:rowOff>
    </xdr:from>
    <xdr:ext cx="6648450" cy="10160"/>
    <xdr:grpSp>
      <xdr:nvGrpSpPr>
        <xdr:cNvPr id="28" name="Group 28"/>
        <xdr:cNvGrpSpPr/>
      </xdr:nvGrpSpPr>
      <xdr:grpSpPr>
        <a:xfrm>
          <a:off x="69989" y="529335"/>
          <a:ext cx="6648450" cy="10160"/>
          <a:chOff x="0" y="0"/>
          <a:chExt cx="6648450" cy="10160"/>
        </a:xfrm>
      </xdr:grpSpPr>
      <xdr:sp macro="" textlink="">
        <xdr:nvSpPr>
          <xdr:cNvPr id="29" name="Shape 29"/>
          <xdr:cNvSpPr/>
        </xdr:nvSpPr>
        <xdr:spPr>
          <a:xfrm>
            <a:off x="1612" y="1621"/>
            <a:ext cx="6645275" cy="0"/>
          </a:xfrm>
          <a:custGeom>
            <a:avLst/>
            <a:gdLst/>
            <a:ahLst/>
            <a:cxnLst/>
            <a:rect l="0" t="0" r="0" b="0"/>
            <a:pathLst>
              <a:path w="6645275">
                <a:moveTo>
                  <a:pt x="0" y="0"/>
                </a:moveTo>
                <a:lnTo>
                  <a:pt x="6645173" y="0"/>
                </a:lnTo>
              </a:path>
            </a:pathLst>
          </a:custGeom>
          <a:ln w="3242">
            <a:solidFill>
              <a:srgbClr val="000000"/>
            </a:solidFill>
          </a:ln>
        </xdr:spPr>
      </xdr:sp>
      <xdr:sp macro="" textlink="">
        <xdr:nvSpPr>
          <xdr:cNvPr id="30" name="Shape 30"/>
          <xdr:cNvSpPr/>
        </xdr:nvSpPr>
        <xdr:spPr>
          <a:xfrm>
            <a:off x="0" y="21"/>
            <a:ext cx="6648450" cy="10160"/>
          </a:xfrm>
          <a:custGeom>
            <a:avLst/>
            <a:gdLst/>
            <a:ahLst/>
            <a:cxnLst/>
            <a:rect l="0" t="0" r="0" b="0"/>
            <a:pathLst>
              <a:path w="6648450" h="10160">
                <a:moveTo>
                  <a:pt x="6648450" y="0"/>
                </a:moveTo>
                <a:lnTo>
                  <a:pt x="0" y="0"/>
                </a:lnTo>
                <a:lnTo>
                  <a:pt x="0" y="9727"/>
                </a:lnTo>
                <a:lnTo>
                  <a:pt x="6648450" y="9727"/>
                </a:lnTo>
                <a:lnTo>
                  <a:pt x="6648450" y="0"/>
                </a:lnTo>
                <a:close/>
              </a:path>
            </a:pathLst>
          </a:custGeom>
          <a:solidFill>
            <a:srgbClr val="000000"/>
          </a:solidFill>
        </xdr:spPr>
      </xdr:sp>
    </xdr:grpSp>
    <xdr:clientData/>
  </xdr:oneCellAnchor>
  <xdr:oneCellAnchor>
    <xdr:from>
      <xdr:col>0</xdr:col>
      <xdr:colOff>69989</xdr:colOff>
      <xdr:row>2</xdr:row>
      <xdr:rowOff>243585</xdr:rowOff>
    </xdr:from>
    <xdr:ext cx="6648450" cy="10160"/>
    <xdr:grpSp>
      <xdr:nvGrpSpPr>
        <xdr:cNvPr id="31" name="Group 31"/>
        <xdr:cNvGrpSpPr/>
      </xdr:nvGrpSpPr>
      <xdr:grpSpPr>
        <a:xfrm>
          <a:off x="69989" y="815085"/>
          <a:ext cx="6648450" cy="10160"/>
          <a:chOff x="0" y="0"/>
          <a:chExt cx="6648450" cy="10160"/>
        </a:xfrm>
      </xdr:grpSpPr>
      <xdr:sp macro="" textlink="">
        <xdr:nvSpPr>
          <xdr:cNvPr id="32" name="Shape 32"/>
          <xdr:cNvSpPr/>
        </xdr:nvSpPr>
        <xdr:spPr>
          <a:xfrm>
            <a:off x="1612" y="1621"/>
            <a:ext cx="6645275" cy="0"/>
          </a:xfrm>
          <a:custGeom>
            <a:avLst/>
            <a:gdLst/>
            <a:ahLst/>
            <a:cxnLst/>
            <a:rect l="0" t="0" r="0" b="0"/>
            <a:pathLst>
              <a:path w="6645275">
                <a:moveTo>
                  <a:pt x="0" y="0"/>
                </a:moveTo>
                <a:lnTo>
                  <a:pt x="6645173" y="0"/>
                </a:lnTo>
              </a:path>
            </a:pathLst>
          </a:custGeom>
          <a:ln w="3242">
            <a:solidFill>
              <a:srgbClr val="000000"/>
            </a:solidFill>
          </a:ln>
        </xdr:spPr>
      </xdr:sp>
      <xdr:sp macro="" textlink="">
        <xdr:nvSpPr>
          <xdr:cNvPr id="33" name="Shape 33"/>
          <xdr:cNvSpPr/>
        </xdr:nvSpPr>
        <xdr:spPr>
          <a:xfrm>
            <a:off x="0" y="21"/>
            <a:ext cx="6648450" cy="10160"/>
          </a:xfrm>
          <a:custGeom>
            <a:avLst/>
            <a:gdLst/>
            <a:ahLst/>
            <a:cxnLst/>
            <a:rect l="0" t="0" r="0" b="0"/>
            <a:pathLst>
              <a:path w="6648450" h="10160">
                <a:moveTo>
                  <a:pt x="6648450" y="0"/>
                </a:moveTo>
                <a:lnTo>
                  <a:pt x="0" y="0"/>
                </a:lnTo>
                <a:lnTo>
                  <a:pt x="0" y="9727"/>
                </a:lnTo>
                <a:lnTo>
                  <a:pt x="6648450" y="9727"/>
                </a:lnTo>
                <a:lnTo>
                  <a:pt x="6648450" y="0"/>
                </a:lnTo>
                <a:close/>
              </a:path>
            </a:pathLst>
          </a:custGeom>
          <a:solidFill>
            <a:srgbClr val="000000"/>
          </a:solidFill>
        </xdr:spPr>
      </xdr:sp>
    </xdr:grpSp>
    <xdr:clientData/>
  </xdr:oneCellAnchor>
</xdr:wsDr>
</file>

<file path=xl/drawings/drawing4.xml><?xml version="1.0" encoding="utf-8"?>
<xdr:wsDr xmlns:xdr="http://schemas.openxmlformats.org/drawingml/2006/spreadsheetDrawing" xmlns:a="http://schemas.openxmlformats.org/drawingml/2006/main">
  <xdr:oneCellAnchor>
    <xdr:from>
      <xdr:col>8</xdr:col>
      <xdr:colOff>72132</xdr:colOff>
      <xdr:row>45</xdr:row>
      <xdr:rowOff>220423</xdr:rowOff>
    </xdr:from>
    <xdr:ext cx="4235450" cy="10160"/>
    <xdr:grpSp>
      <xdr:nvGrpSpPr>
        <xdr:cNvPr id="34" name="Group 34"/>
        <xdr:cNvGrpSpPr/>
      </xdr:nvGrpSpPr>
      <xdr:grpSpPr>
        <a:xfrm>
          <a:off x="15559782" y="12793423"/>
          <a:ext cx="4235450" cy="10160"/>
          <a:chOff x="0" y="0"/>
          <a:chExt cx="4235450" cy="10160"/>
        </a:xfrm>
      </xdr:grpSpPr>
      <xdr:sp macro="" textlink="">
        <xdr:nvSpPr>
          <xdr:cNvPr id="35" name="Shape 35"/>
          <xdr:cNvSpPr/>
        </xdr:nvSpPr>
        <xdr:spPr>
          <a:xfrm>
            <a:off x="1650" y="1621"/>
            <a:ext cx="4232275" cy="0"/>
          </a:xfrm>
          <a:custGeom>
            <a:avLst/>
            <a:gdLst/>
            <a:ahLst/>
            <a:cxnLst/>
            <a:rect l="0" t="0" r="0" b="0"/>
            <a:pathLst>
              <a:path w="4232275">
                <a:moveTo>
                  <a:pt x="0" y="0"/>
                </a:moveTo>
                <a:lnTo>
                  <a:pt x="4232148" y="0"/>
                </a:lnTo>
              </a:path>
            </a:pathLst>
          </a:custGeom>
          <a:ln w="3242">
            <a:solidFill>
              <a:srgbClr val="000000"/>
            </a:solidFill>
          </a:ln>
        </xdr:spPr>
      </xdr:sp>
      <xdr:sp macro="" textlink="">
        <xdr:nvSpPr>
          <xdr:cNvPr id="36" name="Shape 36"/>
          <xdr:cNvSpPr/>
        </xdr:nvSpPr>
        <xdr:spPr>
          <a:xfrm>
            <a:off x="0" y="22"/>
            <a:ext cx="4235450" cy="10160"/>
          </a:xfrm>
          <a:custGeom>
            <a:avLst/>
            <a:gdLst/>
            <a:ahLst/>
            <a:cxnLst/>
            <a:rect l="0" t="0" r="0" b="0"/>
            <a:pathLst>
              <a:path w="4235450" h="10160">
                <a:moveTo>
                  <a:pt x="4235323" y="0"/>
                </a:moveTo>
                <a:lnTo>
                  <a:pt x="0" y="0"/>
                </a:lnTo>
                <a:lnTo>
                  <a:pt x="0" y="9726"/>
                </a:lnTo>
                <a:lnTo>
                  <a:pt x="4235323" y="9726"/>
                </a:lnTo>
                <a:lnTo>
                  <a:pt x="4235323" y="0"/>
                </a:lnTo>
                <a:close/>
              </a:path>
            </a:pathLst>
          </a:custGeom>
          <a:solidFill>
            <a:srgbClr val="000000"/>
          </a:solidFill>
        </xdr:spPr>
      </xdr:sp>
    </xdr:grpSp>
    <xdr:clientData/>
  </xdr:one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4.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70"/>
  <sheetViews>
    <sheetView topLeftCell="A147" zoomScale="50" zoomScaleNormal="50" workbookViewId="0">
      <selection activeCell="Q37" sqref="Q37"/>
    </sheetView>
  </sheetViews>
  <sheetFormatPr defaultRowHeight="12.75" x14ac:dyDescent="0.2"/>
  <cols>
    <col min="1" max="1" width="49.83203125" customWidth="1"/>
    <col min="2" max="2" width="26.6640625" customWidth="1"/>
    <col min="3" max="3" width="38" customWidth="1"/>
    <col min="4" max="4" width="5.83203125" customWidth="1"/>
    <col min="5" max="5" width="22.83203125" customWidth="1"/>
    <col min="6" max="6" width="21.33203125" customWidth="1"/>
    <col min="7" max="7" width="25.5" customWidth="1"/>
    <col min="8" max="8" width="21.83203125" customWidth="1"/>
    <col min="9" max="9" width="22.1640625" customWidth="1"/>
    <col min="10" max="10" width="21.1640625" customWidth="1"/>
    <col min="11" max="11" width="25.83203125" customWidth="1"/>
    <col min="12" max="12" width="24" customWidth="1"/>
    <col min="13" max="13" width="26.6640625" customWidth="1"/>
    <col min="14" max="14" width="2.6640625" customWidth="1"/>
  </cols>
  <sheetData>
    <row r="1" spans="1:3" ht="22.5" customHeight="1" x14ac:dyDescent="0.2">
      <c r="A1" s="64" t="s">
        <v>0</v>
      </c>
      <c r="B1" s="64"/>
      <c r="C1" s="64"/>
    </row>
    <row r="2" spans="1:3" ht="52.5" customHeight="1" x14ac:dyDescent="0.2">
      <c r="A2" s="65" t="s">
        <v>1</v>
      </c>
      <c r="B2" s="65"/>
      <c r="C2" s="65"/>
    </row>
    <row r="3" spans="1:3" ht="15.75" customHeight="1" x14ac:dyDescent="0.2">
      <c r="A3" s="66" t="s">
        <v>2</v>
      </c>
      <c r="B3" s="66"/>
      <c r="C3" s="66"/>
    </row>
    <row r="4" spans="1:3" ht="69.2" customHeight="1" x14ac:dyDescent="0.2">
      <c r="A4" s="65" t="s">
        <v>3</v>
      </c>
      <c r="B4" s="65"/>
      <c r="C4" s="65"/>
    </row>
    <row r="5" spans="1:3" ht="60.2" customHeight="1" x14ac:dyDescent="0.2">
      <c r="A5" s="67" t="s">
        <v>4</v>
      </c>
      <c r="B5" s="67"/>
      <c r="C5" s="67"/>
    </row>
    <row r="6" spans="1:3" ht="17.25" customHeight="1" x14ac:dyDescent="0.2">
      <c r="A6" s="68" t="s">
        <v>5</v>
      </c>
      <c r="B6" s="68"/>
      <c r="C6" s="68"/>
    </row>
    <row r="7" spans="1:3" ht="75.599999999999994" customHeight="1" x14ac:dyDescent="0.2">
      <c r="A7" s="67" t="s">
        <v>6</v>
      </c>
      <c r="B7" s="67"/>
      <c r="C7" s="67"/>
    </row>
    <row r="8" spans="1:3" ht="105.75" customHeight="1" x14ac:dyDescent="0.2">
      <c r="A8" s="69" t="s">
        <v>7</v>
      </c>
      <c r="B8" s="69"/>
      <c r="C8" s="69"/>
    </row>
    <row r="9" spans="1:3" ht="45" customHeight="1" x14ac:dyDescent="0.2">
      <c r="A9" s="67" t="s">
        <v>8</v>
      </c>
      <c r="B9" s="67"/>
      <c r="C9" s="67"/>
    </row>
    <row r="10" spans="1:3" ht="30" customHeight="1" x14ac:dyDescent="0.2">
      <c r="A10" s="67" t="s">
        <v>9</v>
      </c>
      <c r="B10" s="67"/>
      <c r="C10" s="67"/>
    </row>
    <row r="11" spans="1:3" ht="63" customHeight="1" x14ac:dyDescent="0.2"/>
    <row r="12" spans="1:3" ht="5.0999999999999996" customHeight="1" x14ac:dyDescent="0.2"/>
    <row r="13" spans="1:3" ht="68.25" customHeight="1" x14ac:dyDescent="0.2">
      <c r="A13" s="69" t="s">
        <v>10</v>
      </c>
      <c r="B13" s="69"/>
      <c r="C13" s="69"/>
    </row>
    <row r="14" spans="1:3" ht="34.5" customHeight="1" x14ac:dyDescent="0.2">
      <c r="A14" s="69" t="s">
        <v>11</v>
      </c>
      <c r="B14" s="69"/>
      <c r="C14" s="69"/>
    </row>
    <row r="15" spans="1:3" ht="87.95" customHeight="1" x14ac:dyDescent="0.2">
      <c r="A15" s="70" t="s">
        <v>12</v>
      </c>
      <c r="B15" s="70"/>
      <c r="C15" s="70"/>
    </row>
    <row r="16" spans="1:3" ht="87.75" customHeight="1" x14ac:dyDescent="0.2">
      <c r="A16" s="65" t="s">
        <v>13</v>
      </c>
      <c r="B16" s="65"/>
      <c r="C16" s="65"/>
    </row>
    <row r="17" spans="1:14" ht="19.5" customHeight="1" x14ac:dyDescent="0.2">
      <c r="A17" s="71" t="s">
        <v>14</v>
      </c>
      <c r="B17" s="71"/>
      <c r="C17" s="71"/>
    </row>
    <row r="18" spans="1:14" ht="87.95" customHeight="1" x14ac:dyDescent="0.2">
      <c r="A18" s="72" t="s">
        <v>15</v>
      </c>
      <c r="B18" s="72"/>
      <c r="C18" s="72"/>
    </row>
    <row r="19" spans="1:14" ht="19.5" customHeight="1" x14ac:dyDescent="0.2">
      <c r="A19" s="71" t="s">
        <v>16</v>
      </c>
      <c r="B19" s="71"/>
      <c r="C19" s="71"/>
    </row>
    <row r="20" spans="1:14" ht="353.45" customHeight="1" x14ac:dyDescent="0.2">
      <c r="A20" s="69" t="s">
        <v>17</v>
      </c>
      <c r="B20" s="69"/>
      <c r="C20" s="69"/>
    </row>
    <row r="21" spans="1:14" ht="408.95" customHeight="1" x14ac:dyDescent="0.2">
      <c r="A21" s="69" t="s">
        <v>18</v>
      </c>
      <c r="B21" s="69"/>
      <c r="C21" s="69"/>
    </row>
    <row r="22" spans="1:14" ht="299.10000000000002" customHeight="1" x14ac:dyDescent="0.2">
      <c r="A22" s="69"/>
      <c r="B22" s="69"/>
      <c r="C22" s="69"/>
    </row>
    <row r="23" spans="1:14" ht="105.75" customHeight="1" x14ac:dyDescent="0.2">
      <c r="A23" s="69" t="s">
        <v>19</v>
      </c>
      <c r="B23" s="69"/>
      <c r="C23" s="69"/>
    </row>
    <row r="24" spans="1:14" ht="19.5" customHeight="1" x14ac:dyDescent="0.2">
      <c r="A24" s="71" t="s">
        <v>20</v>
      </c>
      <c r="B24" s="71"/>
      <c r="C24" s="71"/>
    </row>
    <row r="25" spans="1:14" ht="158.85" customHeight="1" x14ac:dyDescent="0.2">
      <c r="A25" s="69" t="s">
        <v>21</v>
      </c>
      <c r="B25" s="69"/>
      <c r="C25" s="69"/>
    </row>
    <row r="26" spans="1:14" ht="336" customHeight="1" x14ac:dyDescent="0.2">
      <c r="A26" s="69" t="s">
        <v>22</v>
      </c>
      <c r="B26" s="69"/>
      <c r="C26" s="69"/>
    </row>
    <row r="27" spans="1:14" ht="19.5" customHeight="1" x14ac:dyDescent="0.2">
      <c r="A27" s="73" t="s">
        <v>23</v>
      </c>
      <c r="B27" s="73"/>
      <c r="C27" s="73"/>
    </row>
    <row r="28" spans="1:14" ht="52.5" customHeight="1" x14ac:dyDescent="0.2">
      <c r="A28" s="72" t="s">
        <v>24</v>
      </c>
      <c r="B28" s="72"/>
      <c r="C28" s="72"/>
    </row>
    <row r="29" spans="1:14" ht="408.95" customHeight="1" x14ac:dyDescent="0.2">
      <c r="A29" s="69" t="s">
        <v>25</v>
      </c>
      <c r="B29" s="69"/>
      <c r="C29" s="69"/>
    </row>
    <row r="30" spans="1:14" ht="25.35" customHeight="1" x14ac:dyDescent="0.2">
      <c r="A30" s="69"/>
      <c r="B30" s="69"/>
      <c r="C30" s="69"/>
    </row>
    <row r="31" spans="1:14" ht="22.5" customHeight="1" x14ac:dyDescent="0.2">
      <c r="A31" s="74" t="s">
        <v>26</v>
      </c>
      <c r="B31" s="74"/>
      <c r="C31" s="74"/>
      <c r="D31" s="74"/>
      <c r="E31" s="74"/>
      <c r="F31" s="74"/>
      <c r="G31" s="74"/>
      <c r="H31" s="74"/>
      <c r="I31" s="74"/>
      <c r="J31" s="74"/>
      <c r="K31" s="74"/>
      <c r="L31" s="74"/>
      <c r="M31" s="74"/>
      <c r="N31" s="74"/>
    </row>
    <row r="32" spans="1:14" ht="22.5" customHeight="1" x14ac:dyDescent="0.2">
      <c r="A32" s="74" t="s">
        <v>27</v>
      </c>
      <c r="B32" s="74"/>
      <c r="C32" s="74"/>
      <c r="D32" s="74"/>
      <c r="E32" s="74"/>
      <c r="F32" s="74"/>
      <c r="G32" s="74"/>
      <c r="H32" s="74"/>
      <c r="I32" s="74"/>
      <c r="J32" s="74"/>
      <c r="K32" s="74"/>
      <c r="L32" s="74"/>
      <c r="M32" s="74"/>
      <c r="N32" s="74"/>
    </row>
    <row r="33" spans="1:14" ht="22.5" customHeight="1" x14ac:dyDescent="0.2">
      <c r="A33" s="75" t="s">
        <v>28</v>
      </c>
      <c r="B33" s="75"/>
      <c r="C33" s="75"/>
      <c r="D33" s="75"/>
      <c r="E33" s="75"/>
      <c r="F33" s="75"/>
      <c r="G33" s="75"/>
      <c r="H33" s="75"/>
      <c r="I33" s="75"/>
      <c r="J33" s="75"/>
      <c r="K33" s="75"/>
      <c r="L33" s="75"/>
      <c r="M33" s="75"/>
      <c r="N33" s="75"/>
    </row>
    <row r="34" spans="1:14" ht="22.5" customHeight="1" x14ac:dyDescent="0.2">
      <c r="A34" s="76" t="s">
        <v>29</v>
      </c>
      <c r="B34" s="76"/>
      <c r="C34" s="76"/>
      <c r="D34" s="76"/>
      <c r="E34" s="76"/>
      <c r="F34" s="76"/>
      <c r="G34" s="76"/>
      <c r="H34" s="76"/>
      <c r="I34" s="76"/>
      <c r="J34" s="76"/>
      <c r="K34" s="76"/>
      <c r="L34" s="76"/>
      <c r="M34" s="76"/>
      <c r="N34" s="76"/>
    </row>
    <row r="35" spans="1:14" ht="19.5" customHeight="1" x14ac:dyDescent="0.2">
      <c r="A35" s="2" t="s">
        <v>30</v>
      </c>
      <c r="B35" s="3"/>
    </row>
    <row r="36" spans="1:14" ht="19.5" customHeight="1" x14ac:dyDescent="0.2">
      <c r="A36" s="2" t="s">
        <v>31</v>
      </c>
      <c r="B36" s="3"/>
    </row>
    <row r="37" spans="1:14" ht="19.5" customHeight="1" x14ac:dyDescent="0.2">
      <c r="A37" s="2" t="s">
        <v>32</v>
      </c>
      <c r="B37" s="3"/>
    </row>
    <row r="38" spans="1:14" ht="19.5" customHeight="1" x14ac:dyDescent="0.2">
      <c r="A38" s="77" t="s">
        <v>33</v>
      </c>
      <c r="B38" s="78"/>
    </row>
    <row r="39" spans="1:14" ht="19.5" customHeight="1" x14ac:dyDescent="0.2">
      <c r="A39" s="79" t="s">
        <v>222</v>
      </c>
      <c r="B39" s="80"/>
      <c r="C39" s="80"/>
      <c r="D39" s="80"/>
      <c r="E39" s="80"/>
      <c r="F39" s="80"/>
      <c r="G39" s="80"/>
      <c r="H39" s="80"/>
      <c r="I39" s="80"/>
      <c r="J39" s="81"/>
      <c r="K39" s="82" t="s">
        <v>223</v>
      </c>
      <c r="L39" s="83"/>
      <c r="M39" s="84"/>
    </row>
    <row r="40" spans="1:14" ht="22.5" customHeight="1" x14ac:dyDescent="0.2">
      <c r="A40" s="85" t="s">
        <v>224</v>
      </c>
      <c r="B40" s="86"/>
      <c r="C40" s="86"/>
      <c r="D40" s="86"/>
      <c r="E40" s="86"/>
      <c r="F40" s="86"/>
      <c r="G40" s="86"/>
      <c r="H40" s="86"/>
      <c r="I40" s="86"/>
      <c r="J40" s="87"/>
      <c r="K40" s="85" t="s">
        <v>225</v>
      </c>
      <c r="L40" s="87"/>
      <c r="M40" s="15"/>
    </row>
    <row r="41" spans="1:14" ht="22.5" customHeight="1" x14ac:dyDescent="0.2">
      <c r="A41" s="85" t="s">
        <v>226</v>
      </c>
      <c r="B41" s="86"/>
      <c r="C41" s="86"/>
      <c r="D41" s="86"/>
      <c r="E41" s="86"/>
      <c r="F41" s="86"/>
      <c r="G41" s="86"/>
      <c r="H41" s="86"/>
      <c r="I41" s="86"/>
      <c r="J41" s="87"/>
      <c r="K41" s="85" t="s">
        <v>227</v>
      </c>
      <c r="L41" s="87"/>
      <c r="M41" s="15"/>
    </row>
    <row r="42" spans="1:14" ht="22.5" customHeight="1" x14ac:dyDescent="0.2">
      <c r="A42" s="85" t="s">
        <v>228</v>
      </c>
      <c r="B42" s="86"/>
      <c r="C42" s="86"/>
      <c r="D42" s="86"/>
      <c r="E42" s="86"/>
      <c r="F42" s="86"/>
      <c r="G42" s="86"/>
      <c r="H42" s="86"/>
      <c r="I42" s="86"/>
      <c r="J42" s="87"/>
      <c r="K42" s="85" t="s">
        <v>229</v>
      </c>
      <c r="L42" s="87"/>
      <c r="M42" s="15"/>
    </row>
    <row r="43" spans="1:14" ht="22.5" customHeight="1" x14ac:dyDescent="0.2">
      <c r="A43" s="85" t="s">
        <v>230</v>
      </c>
      <c r="B43" s="86"/>
      <c r="C43" s="86"/>
      <c r="D43" s="86"/>
      <c r="E43" s="86"/>
      <c r="F43" s="86"/>
      <c r="G43" s="86"/>
      <c r="H43" s="86"/>
      <c r="I43" s="86"/>
      <c r="J43" s="87"/>
      <c r="K43" s="85" t="s">
        <v>231</v>
      </c>
      <c r="L43" s="87"/>
      <c r="M43" s="15"/>
    </row>
    <row r="44" spans="1:14" ht="22.5" customHeight="1" x14ac:dyDescent="0.2">
      <c r="A44" s="85" t="s">
        <v>232</v>
      </c>
      <c r="B44" s="86"/>
      <c r="C44" s="86"/>
      <c r="D44" s="86"/>
      <c r="E44" s="86"/>
      <c r="F44" s="86"/>
      <c r="G44" s="86"/>
      <c r="H44" s="86"/>
      <c r="I44" s="86"/>
      <c r="J44" s="87"/>
      <c r="K44" s="85" t="s">
        <v>233</v>
      </c>
      <c r="L44" s="87"/>
      <c r="M44" s="15"/>
    </row>
    <row r="45" spans="1:14" ht="22.5" customHeight="1" x14ac:dyDescent="0.2">
      <c r="A45" s="85" t="s">
        <v>234</v>
      </c>
      <c r="B45" s="86"/>
      <c r="C45" s="86"/>
      <c r="D45" s="86"/>
      <c r="E45" s="86"/>
      <c r="F45" s="86"/>
      <c r="G45" s="86"/>
      <c r="H45" s="86"/>
      <c r="I45" s="86"/>
      <c r="J45" s="87"/>
      <c r="K45" s="85" t="s">
        <v>235</v>
      </c>
      <c r="L45" s="87"/>
      <c r="M45" s="15"/>
    </row>
    <row r="46" spans="1:14" ht="22.5" customHeight="1" x14ac:dyDescent="0.2">
      <c r="A46" s="85" t="s">
        <v>236</v>
      </c>
      <c r="B46" s="86"/>
      <c r="C46" s="86"/>
      <c r="D46" s="86"/>
      <c r="E46" s="86"/>
      <c r="F46" s="86"/>
      <c r="G46" s="86"/>
      <c r="H46" s="86"/>
      <c r="I46" s="86"/>
      <c r="J46" s="87"/>
      <c r="K46" s="88"/>
      <c r="L46" s="89"/>
      <c r="M46" s="90"/>
    </row>
    <row r="47" spans="1:14" ht="22.5" customHeight="1" x14ac:dyDescent="0.2">
      <c r="A47" s="85" t="s">
        <v>237</v>
      </c>
      <c r="B47" s="86"/>
      <c r="C47" s="86"/>
      <c r="D47" s="86"/>
      <c r="E47" s="86"/>
      <c r="F47" s="86"/>
      <c r="G47" s="86"/>
      <c r="H47" s="86"/>
      <c r="I47" s="86"/>
      <c r="J47" s="87"/>
      <c r="K47" s="91"/>
      <c r="L47" s="92"/>
      <c r="M47" s="93"/>
    </row>
    <row r="48" spans="1:14" ht="22.5" customHeight="1" x14ac:dyDescent="0.2">
      <c r="A48" s="85" t="s">
        <v>238</v>
      </c>
      <c r="B48" s="86"/>
      <c r="C48" s="86"/>
      <c r="D48" s="86"/>
      <c r="E48" s="86"/>
      <c r="F48" s="86"/>
      <c r="G48" s="86"/>
      <c r="H48" s="86"/>
      <c r="I48" s="86"/>
      <c r="J48" s="87"/>
      <c r="K48" s="85" t="s">
        <v>239</v>
      </c>
      <c r="L48" s="87"/>
      <c r="M48" s="15"/>
    </row>
    <row r="49" spans="1:14" ht="22.5" customHeight="1" x14ac:dyDescent="0.2">
      <c r="A49" s="85" t="s">
        <v>240</v>
      </c>
      <c r="B49" s="86"/>
      <c r="C49" s="86"/>
      <c r="D49" s="86"/>
      <c r="E49" s="86"/>
      <c r="F49" s="86"/>
      <c r="G49" s="86"/>
      <c r="H49" s="86"/>
      <c r="I49" s="86"/>
      <c r="J49" s="87"/>
      <c r="K49" s="85" t="s">
        <v>241</v>
      </c>
      <c r="L49" s="87"/>
      <c r="M49" s="15"/>
    </row>
    <row r="50" spans="1:14" ht="22.5" customHeight="1" x14ac:dyDescent="0.2">
      <c r="A50" s="85" t="s">
        <v>242</v>
      </c>
      <c r="B50" s="86"/>
      <c r="C50" s="86"/>
      <c r="D50" s="86"/>
      <c r="E50" s="86"/>
      <c r="F50" s="86"/>
      <c r="G50" s="86"/>
      <c r="H50" s="86"/>
      <c r="I50" s="86"/>
      <c r="J50" s="86"/>
      <c r="K50" s="86"/>
      <c r="L50" s="86"/>
      <c r="M50" s="87"/>
    </row>
    <row r="51" spans="1:14" ht="22.5" customHeight="1" x14ac:dyDescent="0.2">
      <c r="A51" s="85" t="s">
        <v>243</v>
      </c>
      <c r="B51" s="86"/>
      <c r="C51" s="86"/>
      <c r="D51" s="86"/>
      <c r="E51" s="86"/>
      <c r="F51" s="86"/>
      <c r="G51" s="86"/>
      <c r="H51" s="86"/>
      <c r="I51" s="86"/>
      <c r="J51" s="86"/>
      <c r="K51" s="86"/>
      <c r="L51" s="86"/>
      <c r="M51" s="87"/>
    </row>
    <row r="52" spans="1:14" ht="19.5" customHeight="1" x14ac:dyDescent="0.2">
      <c r="A52" s="65" t="s">
        <v>34</v>
      </c>
      <c r="B52" s="65"/>
      <c r="C52" s="65"/>
      <c r="D52" s="65"/>
      <c r="E52" s="65"/>
      <c r="F52" s="65"/>
      <c r="G52" s="65"/>
      <c r="H52" s="65"/>
      <c r="I52" s="65"/>
      <c r="J52" s="65"/>
      <c r="K52" s="65"/>
      <c r="L52" s="65"/>
      <c r="M52" s="65"/>
      <c r="N52" s="65"/>
    </row>
    <row r="53" spans="1:14" ht="48.95" customHeight="1" x14ac:dyDescent="0.2">
      <c r="A53" s="94" t="s">
        <v>132</v>
      </c>
      <c r="B53" s="95"/>
      <c r="C53" s="95"/>
      <c r="D53" s="96"/>
      <c r="E53" s="100" t="s">
        <v>133</v>
      </c>
      <c r="F53" s="102" t="s">
        <v>221</v>
      </c>
      <c r="G53" s="104" t="s">
        <v>134</v>
      </c>
      <c r="H53" s="106" t="s">
        <v>135</v>
      </c>
      <c r="I53" s="106" t="s">
        <v>136</v>
      </c>
      <c r="J53" s="108" t="s">
        <v>137</v>
      </c>
      <c r="K53" s="109"/>
      <c r="L53" s="109"/>
      <c r="M53" s="110"/>
    </row>
    <row r="54" spans="1:14" ht="57.95" customHeight="1" x14ac:dyDescent="0.2">
      <c r="A54" s="97"/>
      <c r="B54" s="98"/>
      <c r="C54" s="98"/>
      <c r="D54" s="99"/>
      <c r="E54" s="101"/>
      <c r="F54" s="103"/>
      <c r="G54" s="105"/>
      <c r="H54" s="107"/>
      <c r="I54" s="107"/>
      <c r="J54" s="23" t="s">
        <v>138</v>
      </c>
      <c r="K54" s="23" t="s">
        <v>139</v>
      </c>
      <c r="L54" s="24" t="s">
        <v>140</v>
      </c>
      <c r="M54" s="23" t="s">
        <v>141</v>
      </c>
    </row>
    <row r="55" spans="1:14" ht="19.5" customHeight="1" x14ac:dyDescent="0.2">
      <c r="A55" s="111">
        <v>1</v>
      </c>
      <c r="B55" s="112"/>
      <c r="C55" s="112"/>
      <c r="D55" s="113"/>
      <c r="E55" s="8">
        <v>2</v>
      </c>
      <c r="F55" s="8">
        <v>3</v>
      </c>
      <c r="G55" s="8">
        <v>4</v>
      </c>
      <c r="H55" s="8">
        <v>5</v>
      </c>
      <c r="I55" s="8">
        <v>6</v>
      </c>
      <c r="J55" s="8">
        <v>7</v>
      </c>
      <c r="K55" s="8">
        <v>8</v>
      </c>
      <c r="L55" s="9">
        <v>9</v>
      </c>
      <c r="M55" s="8">
        <v>10</v>
      </c>
    </row>
    <row r="56" spans="1:14" ht="19.5" customHeight="1" x14ac:dyDescent="0.2">
      <c r="A56" s="114" t="s">
        <v>151</v>
      </c>
      <c r="B56" s="115"/>
      <c r="C56" s="115"/>
      <c r="D56" s="115"/>
      <c r="E56" s="115"/>
      <c r="F56" s="115"/>
      <c r="G56" s="115"/>
      <c r="H56" s="115"/>
      <c r="I56" s="115"/>
      <c r="J56" s="115"/>
      <c r="K56" s="115"/>
      <c r="L56" s="115"/>
      <c r="M56" s="116"/>
    </row>
    <row r="57" spans="1:14" ht="19.5" customHeight="1" x14ac:dyDescent="0.2">
      <c r="A57" s="114" t="s">
        <v>152</v>
      </c>
      <c r="B57" s="115"/>
      <c r="C57" s="115"/>
      <c r="D57" s="115"/>
      <c r="E57" s="115"/>
      <c r="F57" s="115"/>
      <c r="G57" s="115"/>
      <c r="H57" s="115"/>
      <c r="I57" s="115"/>
      <c r="J57" s="115"/>
      <c r="K57" s="115"/>
      <c r="L57" s="115"/>
      <c r="M57" s="116"/>
    </row>
    <row r="58" spans="1:14" ht="19.5" customHeight="1" x14ac:dyDescent="0.2">
      <c r="A58" s="79" t="s">
        <v>153</v>
      </c>
      <c r="B58" s="80"/>
      <c r="C58" s="80"/>
      <c r="D58" s="81"/>
      <c r="E58" s="14">
        <v>1010</v>
      </c>
      <c r="F58" s="15"/>
      <c r="G58" s="15"/>
      <c r="H58" s="15"/>
      <c r="I58" s="15"/>
      <c r="J58" s="15"/>
      <c r="K58" s="15"/>
      <c r="L58" s="15"/>
      <c r="M58" s="15"/>
    </row>
    <row r="59" spans="1:14" ht="19.5" customHeight="1" x14ac:dyDescent="0.2">
      <c r="A59" s="79" t="s">
        <v>154</v>
      </c>
      <c r="B59" s="80"/>
      <c r="C59" s="80"/>
      <c r="D59" s="81"/>
      <c r="E59" s="14">
        <v>1020</v>
      </c>
      <c r="F59" s="15"/>
      <c r="G59" s="15"/>
      <c r="H59" s="15"/>
      <c r="I59" s="15"/>
      <c r="J59" s="15"/>
      <c r="K59" s="15"/>
      <c r="L59" s="15"/>
      <c r="M59" s="15"/>
    </row>
    <row r="60" spans="1:14" ht="19.5" customHeight="1" x14ac:dyDescent="0.2">
      <c r="A60" s="79" t="s">
        <v>155</v>
      </c>
      <c r="B60" s="80"/>
      <c r="C60" s="80"/>
      <c r="D60" s="81"/>
      <c r="E60" s="14">
        <v>1030</v>
      </c>
      <c r="F60" s="15"/>
      <c r="G60" s="15"/>
      <c r="H60" s="15"/>
      <c r="I60" s="15"/>
      <c r="J60" s="15"/>
      <c r="K60" s="15"/>
      <c r="L60" s="15"/>
      <c r="M60" s="15"/>
    </row>
    <row r="61" spans="1:14" ht="19.5" customHeight="1" x14ac:dyDescent="0.2">
      <c r="A61" s="117" t="s">
        <v>156</v>
      </c>
      <c r="B61" s="118"/>
      <c r="C61" s="118"/>
      <c r="D61" s="119"/>
      <c r="E61" s="14">
        <v>1031</v>
      </c>
      <c r="F61" s="15"/>
      <c r="G61" s="15"/>
      <c r="H61" s="15"/>
      <c r="I61" s="15"/>
      <c r="J61" s="15"/>
      <c r="K61" s="15"/>
      <c r="L61" s="15"/>
      <c r="M61" s="15"/>
    </row>
    <row r="62" spans="1:14" ht="19.5" customHeight="1" x14ac:dyDescent="0.2">
      <c r="A62" s="79" t="s">
        <v>157</v>
      </c>
      <c r="B62" s="80"/>
      <c r="C62" s="80"/>
      <c r="D62" s="81"/>
      <c r="E62" s="14">
        <v>1040</v>
      </c>
      <c r="F62" s="15"/>
      <c r="G62" s="15"/>
      <c r="H62" s="15"/>
      <c r="I62" s="15"/>
      <c r="J62" s="15"/>
      <c r="K62" s="15"/>
      <c r="L62" s="15"/>
      <c r="M62" s="15"/>
    </row>
    <row r="63" spans="1:14" ht="19.5" customHeight="1" x14ac:dyDescent="0.2">
      <c r="A63" s="117" t="s">
        <v>158</v>
      </c>
      <c r="B63" s="118"/>
      <c r="C63" s="118"/>
      <c r="D63" s="119"/>
      <c r="E63" s="14">
        <v>1041</v>
      </c>
      <c r="F63" s="15"/>
      <c r="G63" s="15"/>
      <c r="H63" s="15"/>
      <c r="I63" s="15"/>
      <c r="J63" s="15"/>
      <c r="K63" s="15"/>
      <c r="L63" s="15"/>
      <c r="M63" s="15"/>
    </row>
    <row r="64" spans="1:14" ht="19.5" customHeight="1" x14ac:dyDescent="0.2">
      <c r="A64" s="117" t="s">
        <v>159</v>
      </c>
      <c r="B64" s="118"/>
      <c r="C64" s="118"/>
      <c r="D64" s="119"/>
      <c r="E64" s="14">
        <v>1042</v>
      </c>
      <c r="F64" s="15"/>
      <c r="G64" s="15"/>
      <c r="H64" s="15"/>
      <c r="I64" s="15"/>
      <c r="J64" s="15"/>
      <c r="K64" s="15"/>
      <c r="L64" s="15"/>
      <c r="M64" s="15"/>
    </row>
    <row r="65" spans="1:13" ht="19.5" customHeight="1" x14ac:dyDescent="0.2">
      <c r="A65" s="117" t="s">
        <v>156</v>
      </c>
      <c r="B65" s="118"/>
      <c r="C65" s="118"/>
      <c r="D65" s="119"/>
      <c r="E65" s="14">
        <v>1043</v>
      </c>
      <c r="F65" s="15"/>
      <c r="G65" s="15"/>
      <c r="H65" s="15"/>
      <c r="I65" s="15"/>
      <c r="J65" s="15"/>
      <c r="K65" s="15"/>
      <c r="L65" s="15"/>
      <c r="M65" s="15"/>
    </row>
    <row r="66" spans="1:13" ht="19.5" customHeight="1" x14ac:dyDescent="0.2">
      <c r="A66" s="114" t="s">
        <v>160</v>
      </c>
      <c r="B66" s="115"/>
      <c r="C66" s="115"/>
      <c r="D66" s="115"/>
      <c r="E66" s="115"/>
      <c r="F66" s="115"/>
      <c r="G66" s="115"/>
      <c r="H66" s="115"/>
      <c r="I66" s="115"/>
      <c r="J66" s="115"/>
      <c r="K66" s="115"/>
      <c r="L66" s="115"/>
      <c r="M66" s="116"/>
    </row>
    <row r="67" spans="1:13" ht="19.5" customHeight="1" x14ac:dyDescent="0.2">
      <c r="A67" s="120">
        <v>1</v>
      </c>
      <c r="B67" s="121"/>
      <c r="C67" s="121"/>
      <c r="D67" s="122"/>
      <c r="E67" s="14">
        <v>2</v>
      </c>
      <c r="F67" s="14">
        <v>3</v>
      </c>
      <c r="G67" s="14">
        <v>4</v>
      </c>
      <c r="H67" s="14">
        <v>5</v>
      </c>
      <c r="I67" s="14">
        <v>6</v>
      </c>
      <c r="J67" s="14">
        <v>7</v>
      </c>
      <c r="K67" s="14">
        <v>8</v>
      </c>
      <c r="L67" s="16">
        <v>9</v>
      </c>
      <c r="M67" s="14">
        <v>10</v>
      </c>
    </row>
    <row r="68" spans="1:13" ht="19.5" customHeight="1" x14ac:dyDescent="0.2">
      <c r="A68" s="79" t="s">
        <v>161</v>
      </c>
      <c r="B68" s="80"/>
      <c r="C68" s="80"/>
      <c r="D68" s="81"/>
      <c r="E68" s="14">
        <v>1050</v>
      </c>
      <c r="F68" s="15"/>
      <c r="G68" s="15"/>
      <c r="H68" s="15"/>
      <c r="I68" s="15"/>
      <c r="J68" s="15"/>
      <c r="K68" s="15"/>
      <c r="L68" s="15"/>
      <c r="M68" s="15"/>
    </row>
    <row r="69" spans="1:13" ht="19.5" customHeight="1" x14ac:dyDescent="0.2">
      <c r="A69" s="79" t="s">
        <v>162</v>
      </c>
      <c r="B69" s="80"/>
      <c r="C69" s="80"/>
      <c r="D69" s="81"/>
      <c r="E69" s="14">
        <v>1060</v>
      </c>
      <c r="F69" s="15"/>
      <c r="G69" s="15"/>
      <c r="H69" s="15"/>
      <c r="I69" s="15"/>
      <c r="J69" s="15"/>
      <c r="K69" s="15"/>
      <c r="L69" s="15"/>
      <c r="M69" s="15"/>
    </row>
    <row r="70" spans="1:13" ht="19.5" customHeight="1" x14ac:dyDescent="0.2">
      <c r="A70" s="79" t="s">
        <v>163</v>
      </c>
      <c r="B70" s="80"/>
      <c r="C70" s="80"/>
      <c r="D70" s="81"/>
      <c r="E70" s="14">
        <v>1070</v>
      </c>
      <c r="F70" s="15"/>
      <c r="G70" s="15"/>
      <c r="H70" s="15"/>
      <c r="I70" s="15"/>
      <c r="J70" s="15"/>
      <c r="K70" s="15"/>
      <c r="L70" s="15"/>
      <c r="M70" s="15"/>
    </row>
    <row r="71" spans="1:13" ht="19.5" customHeight="1" x14ac:dyDescent="0.2">
      <c r="A71" s="79" t="s">
        <v>164</v>
      </c>
      <c r="B71" s="80"/>
      <c r="C71" s="80"/>
      <c r="D71" s="81"/>
      <c r="E71" s="14">
        <v>1080</v>
      </c>
      <c r="F71" s="15"/>
      <c r="G71" s="15"/>
      <c r="H71" s="15"/>
      <c r="I71" s="15"/>
      <c r="J71" s="15"/>
      <c r="K71" s="15"/>
      <c r="L71" s="15"/>
      <c r="M71" s="15"/>
    </row>
    <row r="72" spans="1:13" ht="19.5" customHeight="1" x14ac:dyDescent="0.2">
      <c r="A72" s="79" t="s">
        <v>165</v>
      </c>
      <c r="B72" s="80"/>
      <c r="C72" s="80"/>
      <c r="D72" s="81"/>
      <c r="E72" s="14">
        <v>1090</v>
      </c>
      <c r="F72" s="15"/>
      <c r="G72" s="15"/>
      <c r="H72" s="15"/>
      <c r="I72" s="15"/>
      <c r="J72" s="15"/>
      <c r="K72" s="15"/>
      <c r="L72" s="15"/>
      <c r="M72" s="15"/>
    </row>
    <row r="73" spans="1:13" ht="19.5" customHeight="1" x14ac:dyDescent="0.2">
      <c r="A73" s="79" t="s">
        <v>166</v>
      </c>
      <c r="B73" s="80"/>
      <c r="C73" s="80"/>
      <c r="D73" s="81"/>
      <c r="E73" s="14">
        <v>1100</v>
      </c>
      <c r="F73" s="15"/>
      <c r="G73" s="15"/>
      <c r="H73" s="15"/>
      <c r="I73" s="15"/>
      <c r="J73" s="15"/>
      <c r="K73" s="15"/>
      <c r="L73" s="15"/>
      <c r="M73" s="15"/>
    </row>
    <row r="74" spans="1:13" ht="19.5" customHeight="1" x14ac:dyDescent="0.2">
      <c r="A74" s="79" t="s">
        <v>167</v>
      </c>
      <c r="B74" s="80"/>
      <c r="C74" s="80"/>
      <c r="D74" s="81"/>
      <c r="E74" s="14">
        <v>1110</v>
      </c>
      <c r="F74" s="15"/>
      <c r="G74" s="15"/>
      <c r="H74" s="15"/>
      <c r="I74" s="15"/>
      <c r="J74" s="15"/>
      <c r="K74" s="15"/>
      <c r="L74" s="15"/>
      <c r="M74" s="15"/>
    </row>
    <row r="75" spans="1:13" ht="19.5" customHeight="1" x14ac:dyDescent="0.2">
      <c r="A75" s="79" t="s">
        <v>168</v>
      </c>
      <c r="B75" s="80"/>
      <c r="C75" s="80"/>
      <c r="D75" s="81"/>
      <c r="E75" s="14">
        <v>1120</v>
      </c>
      <c r="F75" s="15"/>
      <c r="G75" s="15"/>
      <c r="H75" s="15"/>
      <c r="I75" s="15"/>
      <c r="J75" s="15"/>
      <c r="K75" s="15"/>
      <c r="L75" s="15"/>
      <c r="M75" s="15"/>
    </row>
    <row r="76" spans="1:13" ht="19.5" customHeight="1" x14ac:dyDescent="0.2">
      <c r="A76" s="117" t="s">
        <v>169</v>
      </c>
      <c r="B76" s="118"/>
      <c r="C76" s="118"/>
      <c r="D76" s="119"/>
      <c r="E76" s="14">
        <v>1121</v>
      </c>
      <c r="F76" s="15"/>
      <c r="G76" s="15"/>
      <c r="H76" s="15"/>
      <c r="I76" s="15"/>
      <c r="J76" s="15"/>
      <c r="K76" s="15"/>
      <c r="L76" s="15"/>
      <c r="M76" s="15"/>
    </row>
    <row r="77" spans="1:13" ht="19.5" customHeight="1" x14ac:dyDescent="0.2">
      <c r="A77" s="117" t="s">
        <v>170</v>
      </c>
      <c r="B77" s="118"/>
      <c r="C77" s="118"/>
      <c r="D77" s="119"/>
      <c r="E77" s="14">
        <v>1122</v>
      </c>
      <c r="F77" s="15"/>
      <c r="G77" s="15"/>
      <c r="H77" s="15"/>
      <c r="I77" s="15"/>
      <c r="J77" s="15"/>
      <c r="K77" s="15"/>
      <c r="L77" s="15"/>
      <c r="M77" s="15"/>
    </row>
    <row r="78" spans="1:13" ht="19.5" customHeight="1" x14ac:dyDescent="0.2">
      <c r="A78" s="117" t="s">
        <v>171</v>
      </c>
      <c r="B78" s="118"/>
      <c r="C78" s="118"/>
      <c r="D78" s="119"/>
      <c r="E78" s="14">
        <v>1123</v>
      </c>
      <c r="F78" s="15"/>
      <c r="G78" s="15"/>
      <c r="H78" s="15"/>
      <c r="I78" s="15"/>
      <c r="J78" s="15"/>
      <c r="K78" s="15"/>
      <c r="L78" s="15"/>
      <c r="M78" s="15"/>
    </row>
    <row r="79" spans="1:13" ht="19.5" customHeight="1" x14ac:dyDescent="0.2">
      <c r="A79" s="117" t="s">
        <v>172</v>
      </c>
      <c r="B79" s="118"/>
      <c r="C79" s="118"/>
      <c r="D79" s="119"/>
      <c r="E79" s="14">
        <v>1124</v>
      </c>
      <c r="F79" s="15"/>
      <c r="G79" s="15"/>
      <c r="H79" s="15"/>
      <c r="I79" s="15"/>
      <c r="J79" s="15"/>
      <c r="K79" s="15"/>
      <c r="L79" s="15"/>
      <c r="M79" s="15"/>
    </row>
    <row r="80" spans="1:13" ht="19.5" customHeight="1" x14ac:dyDescent="0.2">
      <c r="A80" s="117" t="s">
        <v>173</v>
      </c>
      <c r="B80" s="118"/>
      <c r="C80" s="118"/>
      <c r="D80" s="119"/>
      <c r="E80" s="14">
        <v>1125</v>
      </c>
      <c r="F80" s="15"/>
      <c r="G80" s="15"/>
      <c r="H80" s="15"/>
      <c r="I80" s="15"/>
      <c r="J80" s="15"/>
      <c r="K80" s="15"/>
      <c r="L80" s="15"/>
      <c r="M80" s="15"/>
    </row>
    <row r="81" spans="1:13" ht="19.5" customHeight="1" x14ac:dyDescent="0.2">
      <c r="A81" s="117" t="s">
        <v>174</v>
      </c>
      <c r="B81" s="118"/>
      <c r="C81" s="118"/>
      <c r="D81" s="119"/>
      <c r="E81" s="14">
        <v>1126</v>
      </c>
      <c r="F81" s="15"/>
      <c r="G81" s="15"/>
      <c r="H81" s="15"/>
      <c r="I81" s="15"/>
      <c r="J81" s="15"/>
      <c r="K81" s="15"/>
      <c r="L81" s="15"/>
      <c r="M81" s="15"/>
    </row>
    <row r="82" spans="1:13" ht="39" customHeight="1" x14ac:dyDescent="0.2">
      <c r="A82" s="123" t="s">
        <v>175</v>
      </c>
      <c r="B82" s="124"/>
      <c r="C82" s="124"/>
      <c r="D82" s="125"/>
      <c r="E82" s="14">
        <v>1130</v>
      </c>
      <c r="F82" s="17"/>
      <c r="G82" s="17"/>
      <c r="H82" s="17"/>
      <c r="I82" s="17"/>
      <c r="J82" s="17"/>
      <c r="K82" s="17"/>
      <c r="L82" s="17"/>
      <c r="M82" s="17"/>
    </row>
    <row r="83" spans="1:13" ht="19.5" customHeight="1" x14ac:dyDescent="0.2">
      <c r="A83" s="79" t="s">
        <v>176</v>
      </c>
      <c r="B83" s="80"/>
      <c r="C83" s="80"/>
      <c r="D83" s="81"/>
      <c r="E83" s="14">
        <v>1140</v>
      </c>
      <c r="F83" s="15"/>
      <c r="G83" s="15"/>
      <c r="H83" s="15"/>
      <c r="I83" s="15"/>
      <c r="J83" s="15"/>
      <c r="K83" s="15"/>
      <c r="L83" s="15"/>
      <c r="M83" s="15"/>
    </row>
    <row r="84" spans="1:13" ht="19.5" customHeight="1" x14ac:dyDescent="0.2">
      <c r="A84" s="79" t="s">
        <v>177</v>
      </c>
      <c r="B84" s="80"/>
      <c r="C84" s="80"/>
      <c r="D84" s="81"/>
      <c r="E84" s="14">
        <v>1150</v>
      </c>
      <c r="F84" s="15"/>
      <c r="G84" s="15"/>
      <c r="H84" s="15"/>
      <c r="I84" s="15"/>
      <c r="J84" s="15"/>
      <c r="K84" s="15"/>
      <c r="L84" s="15"/>
      <c r="M84" s="15"/>
    </row>
    <row r="85" spans="1:13" ht="19.5" customHeight="1" x14ac:dyDescent="0.2">
      <c r="A85" s="79" t="s">
        <v>178</v>
      </c>
      <c r="B85" s="80"/>
      <c r="C85" s="80"/>
      <c r="D85" s="81"/>
      <c r="E85" s="14">
        <v>1160</v>
      </c>
      <c r="F85" s="15"/>
      <c r="G85" s="15"/>
      <c r="H85" s="15"/>
      <c r="I85" s="15"/>
      <c r="J85" s="15"/>
      <c r="K85" s="15"/>
      <c r="L85" s="15"/>
      <c r="M85" s="15"/>
    </row>
    <row r="86" spans="1:13" ht="19.5" customHeight="1" x14ac:dyDescent="0.2">
      <c r="A86" s="79" t="s">
        <v>179</v>
      </c>
      <c r="B86" s="80"/>
      <c r="C86" s="80"/>
      <c r="D86" s="81"/>
      <c r="E86" s="14">
        <v>1170</v>
      </c>
      <c r="F86" s="15"/>
      <c r="G86" s="15"/>
      <c r="H86" s="15"/>
      <c r="I86" s="15"/>
      <c r="J86" s="15"/>
      <c r="K86" s="15"/>
      <c r="L86" s="15"/>
      <c r="M86" s="15"/>
    </row>
    <row r="87" spans="1:13" ht="19.5" customHeight="1" x14ac:dyDescent="0.2">
      <c r="A87" s="117" t="s">
        <v>156</v>
      </c>
      <c r="B87" s="118"/>
      <c r="C87" s="118"/>
      <c r="D87" s="119"/>
      <c r="E87" s="14">
        <v>1171</v>
      </c>
      <c r="F87" s="15"/>
      <c r="G87" s="15"/>
      <c r="H87" s="15"/>
      <c r="I87" s="15"/>
      <c r="J87" s="15"/>
      <c r="K87" s="15"/>
      <c r="L87" s="15"/>
      <c r="M87" s="15"/>
    </row>
    <row r="88" spans="1:13" ht="19.5" customHeight="1" x14ac:dyDescent="0.2">
      <c r="A88" s="79" t="s">
        <v>180</v>
      </c>
      <c r="B88" s="80"/>
      <c r="C88" s="80"/>
      <c r="D88" s="81"/>
      <c r="E88" s="14">
        <v>1180</v>
      </c>
      <c r="F88" s="15"/>
      <c r="G88" s="15"/>
      <c r="H88" s="15"/>
      <c r="I88" s="15"/>
      <c r="J88" s="15"/>
      <c r="K88" s="15"/>
      <c r="L88" s="15"/>
      <c r="M88" s="15"/>
    </row>
    <row r="89" spans="1:13" ht="19.5" customHeight="1" x14ac:dyDescent="0.2">
      <c r="A89" s="114" t="s">
        <v>181</v>
      </c>
      <c r="B89" s="115"/>
      <c r="C89" s="115"/>
      <c r="D89" s="116"/>
      <c r="E89" s="14">
        <v>1190</v>
      </c>
      <c r="F89" s="15"/>
      <c r="G89" s="15"/>
      <c r="H89" s="15"/>
      <c r="I89" s="15"/>
      <c r="J89" s="15"/>
      <c r="K89" s="15"/>
      <c r="L89" s="15"/>
      <c r="M89" s="15"/>
    </row>
    <row r="90" spans="1:13" ht="19.5" customHeight="1" x14ac:dyDescent="0.2">
      <c r="A90" s="114" t="s">
        <v>182</v>
      </c>
      <c r="B90" s="115"/>
      <c r="C90" s="115"/>
      <c r="D90" s="116"/>
      <c r="E90" s="14">
        <v>1200</v>
      </c>
      <c r="F90" s="15"/>
      <c r="G90" s="15"/>
      <c r="H90" s="15"/>
      <c r="I90" s="15"/>
      <c r="J90" s="15"/>
      <c r="K90" s="15"/>
      <c r="L90" s="15"/>
      <c r="M90" s="15"/>
    </row>
    <row r="91" spans="1:13" ht="19.5" customHeight="1" x14ac:dyDescent="0.2">
      <c r="A91" s="114" t="s">
        <v>183</v>
      </c>
      <c r="B91" s="115"/>
      <c r="C91" s="115"/>
      <c r="D91" s="116"/>
      <c r="E91" s="14">
        <v>1210</v>
      </c>
      <c r="F91" s="15"/>
      <c r="G91" s="15"/>
      <c r="H91" s="15"/>
      <c r="I91" s="15"/>
      <c r="J91" s="15"/>
      <c r="K91" s="15"/>
      <c r="L91" s="15"/>
      <c r="M91" s="15"/>
    </row>
    <row r="92" spans="1:13" ht="18.75" customHeight="1" x14ac:dyDescent="0.2">
      <c r="A92" s="126"/>
      <c r="B92" s="127"/>
      <c r="C92" s="127"/>
      <c r="D92" s="127"/>
      <c r="E92" s="127"/>
      <c r="F92" s="127"/>
      <c r="G92" s="127"/>
      <c r="H92" s="127"/>
      <c r="I92" s="127"/>
      <c r="J92" s="127"/>
      <c r="K92" s="127"/>
      <c r="L92" s="127"/>
      <c r="M92" s="128"/>
    </row>
    <row r="93" spans="1:13" ht="19.5" customHeight="1" x14ac:dyDescent="0.2">
      <c r="A93" s="114" t="s">
        <v>184</v>
      </c>
      <c r="B93" s="115"/>
      <c r="C93" s="115"/>
      <c r="D93" s="115"/>
      <c r="E93" s="115"/>
      <c r="F93" s="115"/>
      <c r="G93" s="115"/>
      <c r="H93" s="115"/>
      <c r="I93" s="115"/>
      <c r="J93" s="115"/>
      <c r="K93" s="115"/>
      <c r="L93" s="115"/>
      <c r="M93" s="116"/>
    </row>
    <row r="94" spans="1:13" ht="19.5" customHeight="1" x14ac:dyDescent="0.2">
      <c r="A94" s="79" t="s">
        <v>185</v>
      </c>
      <c r="B94" s="80"/>
      <c r="C94" s="80"/>
      <c r="D94" s="81"/>
      <c r="E94" s="14">
        <v>2010</v>
      </c>
      <c r="F94" s="15"/>
      <c r="G94" s="15"/>
      <c r="H94" s="15"/>
      <c r="I94" s="15"/>
      <c r="J94" s="15"/>
      <c r="K94" s="15"/>
      <c r="L94" s="15"/>
      <c r="M94" s="15"/>
    </row>
    <row r="95" spans="1:13" ht="19.5" customHeight="1" x14ac:dyDescent="0.2">
      <c r="A95" s="79" t="s">
        <v>186</v>
      </c>
      <c r="B95" s="80"/>
      <c r="C95" s="80"/>
      <c r="D95" s="81"/>
      <c r="E95" s="14">
        <v>2020</v>
      </c>
      <c r="F95" s="15"/>
      <c r="G95" s="15"/>
      <c r="H95" s="15"/>
      <c r="I95" s="15"/>
      <c r="J95" s="15"/>
      <c r="K95" s="15"/>
      <c r="L95" s="15"/>
      <c r="M95" s="15"/>
    </row>
    <row r="96" spans="1:13" ht="19.5" customHeight="1" x14ac:dyDescent="0.2">
      <c r="A96" s="79" t="s">
        <v>187</v>
      </c>
      <c r="B96" s="80"/>
      <c r="C96" s="80"/>
      <c r="D96" s="81"/>
      <c r="E96" s="14">
        <v>2030</v>
      </c>
      <c r="F96" s="15"/>
      <c r="G96" s="15"/>
      <c r="H96" s="15"/>
      <c r="I96" s="15"/>
      <c r="J96" s="15"/>
      <c r="K96" s="15"/>
      <c r="L96" s="15"/>
      <c r="M96" s="15"/>
    </row>
    <row r="97" spans="1:13" ht="19.5" customHeight="1" x14ac:dyDescent="0.2">
      <c r="A97" s="79" t="s">
        <v>188</v>
      </c>
      <c r="B97" s="80"/>
      <c r="C97" s="80"/>
      <c r="D97" s="81"/>
      <c r="E97" s="14">
        <v>2040</v>
      </c>
      <c r="F97" s="15"/>
      <c r="G97" s="15"/>
      <c r="H97" s="15"/>
      <c r="I97" s="15"/>
      <c r="J97" s="15"/>
      <c r="K97" s="15"/>
      <c r="L97" s="15"/>
      <c r="M97" s="15"/>
    </row>
    <row r="98" spans="1:13" ht="18.75" customHeight="1" x14ac:dyDescent="0.2">
      <c r="A98" s="126"/>
      <c r="B98" s="127"/>
      <c r="C98" s="127"/>
      <c r="D98" s="127"/>
      <c r="E98" s="127"/>
      <c r="F98" s="127"/>
      <c r="G98" s="127"/>
      <c r="H98" s="127"/>
      <c r="I98" s="127"/>
      <c r="J98" s="127"/>
      <c r="K98" s="127"/>
      <c r="L98" s="127"/>
      <c r="M98" s="128"/>
    </row>
    <row r="99" spans="1:13" ht="19.5" customHeight="1" x14ac:dyDescent="0.2">
      <c r="A99" s="114" t="s">
        <v>189</v>
      </c>
      <c r="B99" s="115"/>
      <c r="C99" s="115"/>
      <c r="D99" s="115"/>
      <c r="E99" s="115"/>
      <c r="F99" s="115"/>
      <c r="G99" s="115"/>
      <c r="H99" s="115"/>
      <c r="I99" s="115"/>
      <c r="J99" s="115"/>
      <c r="K99" s="115"/>
      <c r="L99" s="115"/>
      <c r="M99" s="116"/>
    </row>
    <row r="100" spans="1:13" ht="19.5" customHeight="1" x14ac:dyDescent="0.2">
      <c r="A100" s="79" t="s">
        <v>190</v>
      </c>
      <c r="B100" s="80"/>
      <c r="C100" s="80"/>
      <c r="D100" s="81"/>
      <c r="E100" s="14">
        <v>3010</v>
      </c>
      <c r="F100" s="15"/>
      <c r="G100" s="15"/>
      <c r="H100" s="15"/>
      <c r="I100" s="15"/>
      <c r="J100" s="15"/>
      <c r="K100" s="15"/>
      <c r="L100" s="15"/>
      <c r="M100" s="15"/>
    </row>
    <row r="101" spans="1:13" ht="24.6" customHeight="1" x14ac:dyDescent="0.2">
      <c r="A101" s="117" t="s">
        <v>191</v>
      </c>
      <c r="B101" s="118"/>
      <c r="C101" s="118"/>
      <c r="D101" s="119"/>
      <c r="E101" s="14">
        <v>3011</v>
      </c>
      <c r="F101" s="15"/>
      <c r="G101" s="15"/>
      <c r="H101" s="15"/>
      <c r="I101" s="15"/>
      <c r="J101" s="15"/>
      <c r="K101" s="15"/>
      <c r="L101" s="15"/>
      <c r="M101" s="15"/>
    </row>
    <row r="102" spans="1:13" ht="19.5" customHeight="1" x14ac:dyDescent="0.2">
      <c r="A102" s="114" t="s">
        <v>192</v>
      </c>
      <c r="B102" s="115"/>
      <c r="C102" s="115"/>
      <c r="D102" s="116"/>
      <c r="E102" s="14">
        <v>3020</v>
      </c>
      <c r="F102" s="15"/>
      <c r="G102" s="15"/>
      <c r="H102" s="15"/>
      <c r="I102" s="15"/>
      <c r="J102" s="15"/>
      <c r="K102" s="15"/>
      <c r="L102" s="15"/>
      <c r="M102" s="15"/>
    </row>
    <row r="103" spans="1:13" ht="19.5" customHeight="1" x14ac:dyDescent="0.2">
      <c r="A103" s="117" t="s">
        <v>193</v>
      </c>
      <c r="B103" s="118"/>
      <c r="C103" s="118"/>
      <c r="D103" s="119"/>
      <c r="E103" s="14">
        <v>3021</v>
      </c>
      <c r="F103" s="15"/>
      <c r="G103" s="15"/>
      <c r="H103" s="15"/>
      <c r="I103" s="15"/>
      <c r="J103" s="15"/>
      <c r="K103" s="15"/>
      <c r="L103" s="15"/>
      <c r="M103" s="15"/>
    </row>
    <row r="104" spans="1:13" ht="19.5" customHeight="1" x14ac:dyDescent="0.2">
      <c r="A104" s="117" t="s">
        <v>194</v>
      </c>
      <c r="B104" s="118"/>
      <c r="C104" s="118"/>
      <c r="D104" s="119"/>
      <c r="E104" s="14">
        <v>3022</v>
      </c>
      <c r="F104" s="15"/>
      <c r="G104" s="15"/>
      <c r="H104" s="15"/>
      <c r="I104" s="15"/>
      <c r="J104" s="15"/>
      <c r="K104" s="15"/>
      <c r="L104" s="15"/>
      <c r="M104" s="15"/>
    </row>
    <row r="105" spans="1:13" ht="19.5" customHeight="1" x14ac:dyDescent="0.2">
      <c r="A105" s="117" t="s">
        <v>195</v>
      </c>
      <c r="B105" s="118"/>
      <c r="C105" s="118"/>
      <c r="D105" s="119"/>
      <c r="E105" s="14">
        <v>3023</v>
      </c>
      <c r="F105" s="15"/>
      <c r="G105" s="15"/>
      <c r="H105" s="15"/>
      <c r="I105" s="15"/>
      <c r="J105" s="15"/>
      <c r="K105" s="15"/>
      <c r="L105" s="15"/>
      <c r="M105" s="15"/>
    </row>
    <row r="106" spans="1:13" ht="19.5" customHeight="1" x14ac:dyDescent="0.2">
      <c r="A106" s="117" t="s">
        <v>196</v>
      </c>
      <c r="B106" s="118"/>
      <c r="C106" s="118"/>
      <c r="D106" s="119"/>
      <c r="E106" s="14">
        <v>3024</v>
      </c>
      <c r="F106" s="15"/>
      <c r="G106" s="15"/>
      <c r="H106" s="15"/>
      <c r="I106" s="15"/>
      <c r="J106" s="15"/>
      <c r="K106" s="15"/>
      <c r="L106" s="15"/>
      <c r="M106" s="15"/>
    </row>
    <row r="107" spans="1:13" ht="39" customHeight="1" x14ac:dyDescent="0.2">
      <c r="A107" s="129" t="s">
        <v>197</v>
      </c>
      <c r="B107" s="130"/>
      <c r="C107" s="130"/>
      <c r="D107" s="131"/>
      <c r="E107" s="14">
        <v>3025</v>
      </c>
      <c r="F107" s="17"/>
      <c r="G107" s="17"/>
      <c r="H107" s="17"/>
      <c r="I107" s="17"/>
      <c r="J107" s="17"/>
      <c r="K107" s="17"/>
      <c r="L107" s="17"/>
      <c r="M107" s="17"/>
    </row>
    <row r="108" spans="1:13" ht="19.5" customHeight="1" x14ac:dyDescent="0.2">
      <c r="A108" s="117" t="s">
        <v>198</v>
      </c>
      <c r="B108" s="118"/>
      <c r="C108" s="118"/>
      <c r="D108" s="119"/>
      <c r="E108" s="14">
        <v>3026</v>
      </c>
      <c r="F108" s="15"/>
      <c r="G108" s="15"/>
      <c r="H108" s="15"/>
      <c r="I108" s="15"/>
      <c r="J108" s="15"/>
      <c r="K108" s="15"/>
      <c r="L108" s="15"/>
      <c r="M108" s="15"/>
    </row>
    <row r="109" spans="1:13" ht="19.5" customHeight="1" x14ac:dyDescent="0.2">
      <c r="A109" s="79" t="s">
        <v>199</v>
      </c>
      <c r="B109" s="80"/>
      <c r="C109" s="80"/>
      <c r="D109" s="81"/>
      <c r="E109" s="14">
        <v>3030</v>
      </c>
      <c r="F109" s="15"/>
      <c r="G109" s="15"/>
      <c r="H109" s="15"/>
      <c r="I109" s="15"/>
      <c r="J109" s="15"/>
      <c r="K109" s="15"/>
      <c r="L109" s="15"/>
      <c r="M109" s="15"/>
    </row>
    <row r="110" spans="1:13" ht="19.5" customHeight="1" x14ac:dyDescent="0.2">
      <c r="A110" s="120">
        <v>1</v>
      </c>
      <c r="B110" s="121"/>
      <c r="C110" s="121"/>
      <c r="D110" s="122"/>
      <c r="E110" s="14">
        <v>2</v>
      </c>
      <c r="F110" s="14">
        <v>3</v>
      </c>
      <c r="G110" s="14">
        <v>4</v>
      </c>
      <c r="H110" s="14">
        <v>5</v>
      </c>
      <c r="I110" s="14">
        <v>6</v>
      </c>
      <c r="J110" s="14">
        <v>7</v>
      </c>
      <c r="K110" s="14">
        <v>8</v>
      </c>
      <c r="L110" s="16">
        <v>9</v>
      </c>
      <c r="M110" s="14">
        <v>10</v>
      </c>
    </row>
    <row r="111" spans="1:13" ht="19.5" customHeight="1" x14ac:dyDescent="0.2">
      <c r="A111" s="126"/>
      <c r="B111" s="127"/>
      <c r="C111" s="127"/>
      <c r="D111" s="127"/>
      <c r="E111" s="127"/>
      <c r="F111" s="127"/>
      <c r="G111" s="127"/>
      <c r="H111" s="127"/>
      <c r="I111" s="127"/>
      <c r="J111" s="127"/>
      <c r="K111" s="127"/>
      <c r="L111" s="127"/>
      <c r="M111" s="128"/>
    </row>
    <row r="112" spans="1:13" ht="19.5" customHeight="1" x14ac:dyDescent="0.2">
      <c r="A112" s="114" t="s">
        <v>200</v>
      </c>
      <c r="B112" s="115"/>
      <c r="C112" s="115"/>
      <c r="D112" s="115"/>
      <c r="E112" s="115"/>
      <c r="F112" s="115"/>
      <c r="G112" s="115"/>
      <c r="H112" s="115"/>
      <c r="I112" s="115"/>
      <c r="J112" s="115"/>
      <c r="K112" s="115"/>
      <c r="L112" s="115"/>
      <c r="M112" s="116"/>
    </row>
    <row r="113" spans="1:13" ht="19.5" customHeight="1" x14ac:dyDescent="0.2">
      <c r="A113" s="79" t="s">
        <v>201</v>
      </c>
      <c r="B113" s="80"/>
      <c r="C113" s="80"/>
      <c r="D113" s="81"/>
      <c r="E113" s="14">
        <v>4010</v>
      </c>
      <c r="F113" s="15"/>
      <c r="G113" s="15"/>
      <c r="H113" s="15"/>
      <c r="I113" s="15"/>
      <c r="J113" s="15"/>
      <c r="K113" s="15"/>
      <c r="L113" s="15"/>
      <c r="M113" s="15"/>
    </row>
    <row r="114" spans="1:13" ht="19.5" customHeight="1" x14ac:dyDescent="0.2">
      <c r="A114" s="117" t="s">
        <v>202</v>
      </c>
      <c r="B114" s="118"/>
      <c r="C114" s="118"/>
      <c r="D114" s="119"/>
      <c r="E114" s="14">
        <v>4011</v>
      </c>
      <c r="F114" s="15"/>
      <c r="G114" s="15"/>
      <c r="H114" s="15"/>
      <c r="I114" s="15"/>
      <c r="J114" s="15"/>
      <c r="K114" s="15"/>
      <c r="L114" s="15"/>
      <c r="M114" s="15"/>
    </row>
    <row r="115" spans="1:13" ht="19.5" customHeight="1" x14ac:dyDescent="0.2">
      <c r="A115" s="117" t="s">
        <v>203</v>
      </c>
      <c r="B115" s="118"/>
      <c r="C115" s="118"/>
      <c r="D115" s="119"/>
      <c r="E115" s="14">
        <v>4012</v>
      </c>
      <c r="F115" s="15"/>
      <c r="G115" s="15"/>
      <c r="H115" s="15"/>
      <c r="I115" s="15"/>
      <c r="J115" s="15"/>
      <c r="K115" s="15"/>
      <c r="L115" s="15"/>
      <c r="M115" s="15"/>
    </row>
    <row r="116" spans="1:13" ht="19.5" customHeight="1" x14ac:dyDescent="0.2">
      <c r="A116" s="117" t="s">
        <v>204</v>
      </c>
      <c r="B116" s="118"/>
      <c r="C116" s="118"/>
      <c r="D116" s="119"/>
      <c r="E116" s="14">
        <v>4013</v>
      </c>
      <c r="F116" s="15"/>
      <c r="G116" s="15"/>
      <c r="H116" s="15"/>
      <c r="I116" s="15"/>
      <c r="J116" s="15"/>
      <c r="K116" s="15"/>
      <c r="L116" s="15"/>
      <c r="M116" s="15"/>
    </row>
    <row r="117" spans="1:13" ht="19.5" customHeight="1" x14ac:dyDescent="0.2">
      <c r="A117" s="79" t="s">
        <v>205</v>
      </c>
      <c r="B117" s="80"/>
      <c r="C117" s="80"/>
      <c r="D117" s="81"/>
      <c r="E117" s="14">
        <v>4020</v>
      </c>
      <c r="F117" s="15"/>
      <c r="G117" s="15"/>
      <c r="H117" s="15"/>
      <c r="I117" s="15"/>
      <c r="J117" s="15"/>
      <c r="K117" s="15"/>
      <c r="L117" s="15"/>
      <c r="M117" s="15"/>
    </row>
    <row r="118" spans="1:13" ht="19.5" customHeight="1" x14ac:dyDescent="0.2">
      <c r="A118" s="79" t="s">
        <v>206</v>
      </c>
      <c r="B118" s="80"/>
      <c r="C118" s="80"/>
      <c r="D118" s="81"/>
      <c r="E118" s="14">
        <v>4030</v>
      </c>
      <c r="F118" s="15"/>
      <c r="G118" s="15"/>
      <c r="H118" s="15"/>
      <c r="I118" s="15"/>
      <c r="J118" s="15"/>
      <c r="K118" s="15"/>
      <c r="L118" s="15"/>
      <c r="M118" s="15"/>
    </row>
    <row r="119" spans="1:13" ht="19.5" customHeight="1" x14ac:dyDescent="0.2">
      <c r="A119" s="117" t="s">
        <v>202</v>
      </c>
      <c r="B119" s="118"/>
      <c r="C119" s="118"/>
      <c r="D119" s="119"/>
      <c r="E119" s="14">
        <v>4031</v>
      </c>
      <c r="F119" s="15"/>
      <c r="G119" s="15"/>
      <c r="H119" s="15"/>
      <c r="I119" s="15"/>
      <c r="J119" s="15"/>
      <c r="K119" s="15"/>
      <c r="L119" s="15"/>
      <c r="M119" s="15"/>
    </row>
    <row r="120" spans="1:13" ht="19.5" customHeight="1" x14ac:dyDescent="0.2">
      <c r="A120" s="117" t="s">
        <v>203</v>
      </c>
      <c r="B120" s="118"/>
      <c r="C120" s="118"/>
      <c r="D120" s="119"/>
      <c r="E120" s="14">
        <v>4032</v>
      </c>
      <c r="F120" s="15"/>
      <c r="G120" s="15"/>
      <c r="H120" s="15"/>
      <c r="I120" s="15"/>
      <c r="J120" s="15"/>
      <c r="K120" s="15"/>
      <c r="L120" s="15"/>
      <c r="M120" s="15"/>
    </row>
    <row r="121" spans="1:13" ht="19.5" customHeight="1" x14ac:dyDescent="0.2">
      <c r="A121" s="117" t="s">
        <v>204</v>
      </c>
      <c r="B121" s="118"/>
      <c r="C121" s="118"/>
      <c r="D121" s="119"/>
      <c r="E121" s="14">
        <v>4033</v>
      </c>
      <c r="F121" s="15"/>
      <c r="G121" s="15"/>
      <c r="H121" s="15"/>
      <c r="I121" s="15"/>
      <c r="J121" s="15"/>
      <c r="K121" s="15"/>
      <c r="L121" s="15"/>
      <c r="M121" s="15"/>
    </row>
    <row r="122" spans="1:13" ht="19.5" customHeight="1" x14ac:dyDescent="0.2">
      <c r="A122" s="79" t="s">
        <v>207</v>
      </c>
      <c r="B122" s="80"/>
      <c r="C122" s="80"/>
      <c r="D122" s="81"/>
      <c r="E122" s="14">
        <v>4040</v>
      </c>
      <c r="F122" s="15"/>
      <c r="G122" s="15"/>
      <c r="H122" s="15"/>
      <c r="I122" s="15"/>
      <c r="J122" s="15"/>
      <c r="K122" s="15"/>
      <c r="L122" s="15"/>
      <c r="M122" s="15"/>
    </row>
    <row r="123" spans="1:13" ht="18.75" customHeight="1" x14ac:dyDescent="0.2">
      <c r="A123" s="126"/>
      <c r="B123" s="127"/>
      <c r="C123" s="127"/>
      <c r="D123" s="127"/>
      <c r="E123" s="127"/>
      <c r="F123" s="127"/>
      <c r="G123" s="127"/>
      <c r="H123" s="127"/>
      <c r="I123" s="127"/>
      <c r="J123" s="127"/>
      <c r="K123" s="127"/>
      <c r="L123" s="127"/>
      <c r="M123" s="128"/>
    </row>
    <row r="124" spans="1:13" ht="19.5" customHeight="1" x14ac:dyDescent="0.2">
      <c r="A124" s="114" t="s">
        <v>208</v>
      </c>
      <c r="B124" s="115"/>
      <c r="C124" s="115"/>
      <c r="D124" s="115"/>
      <c r="E124" s="115"/>
      <c r="F124" s="115"/>
      <c r="G124" s="115"/>
      <c r="H124" s="115"/>
      <c r="I124" s="115"/>
      <c r="J124" s="115"/>
      <c r="K124" s="115"/>
      <c r="L124" s="115"/>
      <c r="M124" s="116"/>
    </row>
    <row r="125" spans="1:13" ht="20.85" customHeight="1" x14ac:dyDescent="0.2">
      <c r="A125" s="79" t="s">
        <v>209</v>
      </c>
      <c r="B125" s="80"/>
      <c r="C125" s="80"/>
      <c r="D125" s="81"/>
      <c r="E125" s="14">
        <v>5010</v>
      </c>
      <c r="F125" s="15"/>
      <c r="G125" s="15"/>
      <c r="H125" s="15"/>
      <c r="I125" s="15"/>
      <c r="J125" s="15"/>
      <c r="K125" s="15"/>
      <c r="L125" s="15"/>
      <c r="M125" s="15"/>
    </row>
    <row r="126" spans="1:13" ht="19.5" customHeight="1" x14ac:dyDescent="0.2">
      <c r="A126" s="79" t="s">
        <v>210</v>
      </c>
      <c r="B126" s="80"/>
      <c r="C126" s="80"/>
      <c r="D126" s="81"/>
      <c r="E126" s="14">
        <v>5020</v>
      </c>
      <c r="F126" s="15"/>
      <c r="G126" s="15"/>
      <c r="H126" s="15"/>
      <c r="I126" s="15"/>
      <c r="J126" s="15"/>
      <c r="K126" s="15"/>
      <c r="L126" s="15"/>
      <c r="M126" s="15"/>
    </row>
    <row r="127" spans="1:13" ht="39" customHeight="1" x14ac:dyDescent="0.2">
      <c r="A127" s="123" t="s">
        <v>211</v>
      </c>
      <c r="B127" s="124"/>
      <c r="C127" s="124"/>
      <c r="D127" s="125"/>
      <c r="E127" s="14">
        <v>5030</v>
      </c>
      <c r="F127" s="17"/>
      <c r="G127" s="17"/>
      <c r="H127" s="17"/>
      <c r="I127" s="17"/>
      <c r="J127" s="17"/>
      <c r="K127" s="17"/>
      <c r="L127" s="17"/>
      <c r="M127" s="17"/>
    </row>
    <row r="128" spans="1:13" ht="19.5" customHeight="1" x14ac:dyDescent="0.2">
      <c r="A128" s="79" t="s">
        <v>212</v>
      </c>
      <c r="B128" s="80"/>
      <c r="C128" s="80"/>
      <c r="D128" s="81"/>
      <c r="E128" s="14">
        <v>5040</v>
      </c>
      <c r="F128" s="15"/>
      <c r="G128" s="15"/>
      <c r="H128" s="15"/>
      <c r="I128" s="15"/>
      <c r="J128" s="15"/>
      <c r="K128" s="15"/>
      <c r="L128" s="15"/>
      <c r="M128" s="15"/>
    </row>
    <row r="129" spans="1:13" ht="18.75" customHeight="1" x14ac:dyDescent="0.2">
      <c r="A129" s="126"/>
      <c r="B129" s="127"/>
      <c r="C129" s="127"/>
      <c r="D129" s="127"/>
      <c r="E129" s="127"/>
      <c r="F129" s="127"/>
      <c r="G129" s="127"/>
      <c r="H129" s="127"/>
      <c r="I129" s="127"/>
      <c r="J129" s="127"/>
      <c r="K129" s="127"/>
      <c r="L129" s="127"/>
      <c r="M129" s="128"/>
    </row>
    <row r="130" spans="1:13" ht="19.5" customHeight="1" x14ac:dyDescent="0.2">
      <c r="A130" s="114" t="s">
        <v>213</v>
      </c>
      <c r="B130" s="115"/>
      <c r="C130" s="115"/>
      <c r="D130" s="115"/>
      <c r="E130" s="115"/>
      <c r="F130" s="115"/>
      <c r="G130" s="115"/>
      <c r="H130" s="115"/>
      <c r="I130" s="115"/>
      <c r="J130" s="115"/>
      <c r="K130" s="115"/>
      <c r="L130" s="115"/>
      <c r="M130" s="116"/>
    </row>
    <row r="131" spans="1:13" ht="19.5" customHeight="1" x14ac:dyDescent="0.2">
      <c r="A131" s="79" t="s">
        <v>214</v>
      </c>
      <c r="B131" s="80"/>
      <c r="C131" s="80"/>
      <c r="D131" s="81"/>
      <c r="E131" s="14">
        <v>6010</v>
      </c>
      <c r="F131" s="15"/>
      <c r="G131" s="15"/>
      <c r="H131" s="15"/>
      <c r="I131" s="15"/>
      <c r="J131" s="15"/>
      <c r="K131" s="15"/>
      <c r="L131" s="15"/>
      <c r="M131" s="15"/>
    </row>
    <row r="132" spans="1:13" ht="19.5" customHeight="1" x14ac:dyDescent="0.2">
      <c r="A132" s="79" t="s">
        <v>215</v>
      </c>
      <c r="B132" s="80"/>
      <c r="C132" s="80"/>
      <c r="D132" s="81"/>
      <c r="E132" s="14">
        <v>6020</v>
      </c>
      <c r="F132" s="15"/>
      <c r="G132" s="15"/>
      <c r="H132" s="15"/>
      <c r="I132" s="15"/>
      <c r="J132" s="15"/>
      <c r="K132" s="15"/>
      <c r="L132" s="15"/>
      <c r="M132" s="15"/>
    </row>
    <row r="133" spans="1:13" ht="19.5" customHeight="1" x14ac:dyDescent="0.2">
      <c r="A133" s="79" t="s">
        <v>216</v>
      </c>
      <c r="B133" s="80"/>
      <c r="C133" s="80"/>
      <c r="D133" s="81"/>
      <c r="E133" s="14">
        <v>6030</v>
      </c>
      <c r="F133" s="15"/>
      <c r="G133" s="15"/>
      <c r="H133" s="15"/>
      <c r="I133" s="15"/>
      <c r="J133" s="15"/>
      <c r="K133" s="15"/>
      <c r="L133" s="15"/>
      <c r="M133" s="15"/>
    </row>
    <row r="134" spans="1:13" ht="19.5" customHeight="1" x14ac:dyDescent="0.2">
      <c r="A134" s="79" t="s">
        <v>217</v>
      </c>
      <c r="B134" s="80"/>
      <c r="C134" s="80"/>
      <c r="D134" s="81"/>
      <c r="E134" s="14">
        <v>6040</v>
      </c>
      <c r="F134" s="15"/>
      <c r="G134" s="15"/>
      <c r="H134" s="15"/>
      <c r="I134" s="15"/>
      <c r="J134" s="15"/>
      <c r="K134" s="15"/>
      <c r="L134" s="15"/>
      <c r="M134" s="15"/>
    </row>
    <row r="135" spans="1:13" ht="19.5" customHeight="1" x14ac:dyDescent="0.2">
      <c r="A135" s="79" t="s">
        <v>218</v>
      </c>
      <c r="B135" s="80"/>
      <c r="C135" s="80"/>
      <c r="D135" s="81"/>
      <c r="E135" s="14">
        <v>6050</v>
      </c>
      <c r="F135" s="15"/>
      <c r="G135" s="15"/>
      <c r="H135" s="15"/>
      <c r="I135" s="15"/>
      <c r="J135" s="15"/>
      <c r="K135" s="15"/>
      <c r="L135" s="15"/>
      <c r="M135" s="15"/>
    </row>
    <row r="136" spans="1:13" ht="18.75" customHeight="1" x14ac:dyDescent="0.2">
      <c r="A136" s="126"/>
      <c r="B136" s="127"/>
      <c r="C136" s="127"/>
      <c r="D136" s="127"/>
      <c r="E136" s="127"/>
      <c r="F136" s="127"/>
      <c r="G136" s="127"/>
      <c r="H136" s="127"/>
      <c r="I136" s="127"/>
      <c r="J136" s="127"/>
      <c r="K136" s="127"/>
      <c r="L136" s="127"/>
      <c r="M136" s="128"/>
    </row>
    <row r="137" spans="1:13" ht="19.5" customHeight="1" x14ac:dyDescent="0.2">
      <c r="A137" s="114" t="s">
        <v>219</v>
      </c>
      <c r="B137" s="115"/>
      <c r="C137" s="115"/>
      <c r="D137" s="115"/>
      <c r="E137" s="116"/>
      <c r="F137" s="15"/>
      <c r="G137" s="15"/>
      <c r="H137" s="15"/>
      <c r="I137" s="15"/>
      <c r="J137" s="15"/>
      <c r="K137" s="15"/>
      <c r="L137" s="15"/>
      <c r="M137" s="15"/>
    </row>
    <row r="138" spans="1:13" ht="39" customHeight="1" x14ac:dyDescent="0.2">
      <c r="A138" s="123" t="s">
        <v>220</v>
      </c>
      <c r="B138" s="124"/>
      <c r="C138" s="124"/>
      <c r="D138" s="125"/>
      <c r="E138" s="14">
        <v>7010</v>
      </c>
      <c r="F138" s="17"/>
      <c r="G138" s="17"/>
      <c r="H138" s="17"/>
      <c r="I138" s="17"/>
      <c r="J138" s="17"/>
      <c r="K138" s="17"/>
      <c r="L138" s="17"/>
      <c r="M138" s="17"/>
    </row>
    <row r="139" spans="1:13" ht="21.75" customHeight="1" x14ac:dyDescent="0.2">
      <c r="A139" s="117" t="s">
        <v>143</v>
      </c>
      <c r="B139" s="118"/>
      <c r="C139" s="118"/>
      <c r="D139" s="119"/>
      <c r="E139" s="14">
        <v>7011</v>
      </c>
      <c r="F139" s="15"/>
      <c r="G139" s="15"/>
      <c r="H139" s="15"/>
      <c r="I139" s="15"/>
      <c r="J139" s="15"/>
      <c r="K139" s="15"/>
      <c r="L139" s="15"/>
      <c r="M139" s="15"/>
    </row>
    <row r="140" spans="1:13" ht="19.5" customHeight="1" x14ac:dyDescent="0.2">
      <c r="A140" s="117" t="s">
        <v>144</v>
      </c>
      <c r="B140" s="118"/>
      <c r="C140" s="118"/>
      <c r="D140" s="119"/>
      <c r="E140" s="14">
        <v>7012</v>
      </c>
      <c r="F140" s="15"/>
      <c r="G140" s="15"/>
      <c r="H140" s="15"/>
      <c r="I140" s="15"/>
      <c r="J140" s="15"/>
      <c r="K140" s="15"/>
      <c r="L140" s="15"/>
      <c r="M140" s="15"/>
    </row>
    <row r="141" spans="1:13" ht="19.5" customHeight="1" x14ac:dyDescent="0.2">
      <c r="A141" s="117" t="s">
        <v>145</v>
      </c>
      <c r="B141" s="118"/>
      <c r="C141" s="118"/>
      <c r="D141" s="119"/>
      <c r="E141" s="14">
        <v>7013</v>
      </c>
      <c r="F141" s="15"/>
      <c r="G141" s="15"/>
      <c r="H141" s="15"/>
      <c r="I141" s="15"/>
      <c r="J141" s="15"/>
      <c r="K141" s="15"/>
      <c r="L141" s="15"/>
      <c r="M141" s="15"/>
    </row>
    <row r="142" spans="1:13" ht="19.5" customHeight="1" x14ac:dyDescent="0.2">
      <c r="A142" s="117" t="s">
        <v>146</v>
      </c>
      <c r="B142" s="118"/>
      <c r="C142" s="118"/>
      <c r="D142" s="119"/>
      <c r="E142" s="14">
        <v>7014</v>
      </c>
      <c r="F142" s="15"/>
      <c r="G142" s="15"/>
      <c r="H142" s="15"/>
      <c r="I142" s="15"/>
      <c r="J142" s="15"/>
      <c r="K142" s="15"/>
      <c r="L142" s="15"/>
      <c r="M142" s="15"/>
    </row>
    <row r="143" spans="1:13" ht="19.5" customHeight="1" x14ac:dyDescent="0.2">
      <c r="A143" s="117" t="s">
        <v>147</v>
      </c>
      <c r="B143" s="118"/>
      <c r="C143" s="118"/>
      <c r="D143" s="119"/>
      <c r="E143" s="14">
        <v>7015</v>
      </c>
      <c r="F143" s="15"/>
      <c r="G143" s="15"/>
      <c r="H143" s="15"/>
      <c r="I143" s="15"/>
      <c r="J143" s="15"/>
      <c r="K143" s="15"/>
      <c r="L143" s="15"/>
      <c r="M143" s="15"/>
    </row>
    <row r="144" spans="1:13" ht="19.5" customHeight="1" x14ac:dyDescent="0.2">
      <c r="A144" s="117" t="s">
        <v>148</v>
      </c>
      <c r="B144" s="118"/>
      <c r="C144" s="118"/>
      <c r="D144" s="119"/>
      <c r="E144" s="14">
        <v>7016</v>
      </c>
      <c r="F144" s="15"/>
      <c r="G144" s="15"/>
      <c r="H144" s="15"/>
      <c r="I144" s="15"/>
      <c r="J144" s="15"/>
      <c r="K144" s="15"/>
      <c r="L144" s="15"/>
      <c r="M144" s="15"/>
    </row>
    <row r="145" spans="1:13" x14ac:dyDescent="0.2">
      <c r="A145" s="18"/>
      <c r="B145" s="18"/>
      <c r="C145" s="18"/>
      <c r="D145" s="18"/>
      <c r="E145" s="18"/>
      <c r="F145" s="18"/>
      <c r="G145" s="18"/>
      <c r="H145" s="18"/>
      <c r="I145" s="18"/>
      <c r="J145" s="18"/>
      <c r="K145" s="18"/>
      <c r="L145" s="18"/>
      <c r="M145" s="19"/>
    </row>
    <row r="146" spans="1:13" ht="18.75" x14ac:dyDescent="0.2">
      <c r="A146" s="137" t="s">
        <v>142</v>
      </c>
      <c r="B146" s="137"/>
      <c r="C146" s="137"/>
      <c r="D146" s="137"/>
      <c r="E146" s="20">
        <v>7020</v>
      </c>
      <c r="F146" s="15"/>
      <c r="G146" s="15"/>
      <c r="H146" s="15"/>
      <c r="I146" s="15"/>
      <c r="J146" s="15"/>
      <c r="K146" s="21"/>
      <c r="L146" s="22"/>
      <c r="M146" s="22"/>
    </row>
    <row r="147" spans="1:13" ht="18.75" x14ac:dyDescent="0.2">
      <c r="A147" s="137" t="s">
        <v>143</v>
      </c>
      <c r="B147" s="137"/>
      <c r="C147" s="137"/>
      <c r="D147" s="137"/>
      <c r="E147" s="20">
        <v>7021</v>
      </c>
      <c r="F147" s="15"/>
      <c r="G147" s="15"/>
      <c r="H147" s="15"/>
      <c r="I147" s="15"/>
      <c r="J147" s="15"/>
      <c r="K147" s="21"/>
      <c r="L147" s="22"/>
      <c r="M147" s="22"/>
    </row>
    <row r="148" spans="1:13" ht="18.75" x14ac:dyDescent="0.2">
      <c r="A148" s="133" t="s">
        <v>144</v>
      </c>
      <c r="B148" s="134"/>
      <c r="C148" s="134"/>
      <c r="D148" s="135"/>
      <c r="E148" s="20">
        <v>7022</v>
      </c>
      <c r="F148" s="15"/>
      <c r="G148" s="15"/>
      <c r="H148" s="15"/>
      <c r="I148" s="15"/>
      <c r="J148" s="15"/>
      <c r="K148" s="21"/>
      <c r="L148" s="22"/>
      <c r="M148" s="22"/>
    </row>
    <row r="149" spans="1:13" ht="18.75" customHeight="1" x14ac:dyDescent="0.2">
      <c r="A149" s="133" t="s">
        <v>145</v>
      </c>
      <c r="B149" s="134"/>
      <c r="C149" s="134"/>
      <c r="D149" s="135"/>
      <c r="E149" s="20">
        <v>7023</v>
      </c>
      <c r="F149" s="15"/>
      <c r="G149" s="15"/>
      <c r="H149" s="15"/>
      <c r="I149" s="15"/>
      <c r="J149" s="15"/>
      <c r="K149" s="21"/>
      <c r="L149" s="22"/>
      <c r="M149" s="22"/>
    </row>
    <row r="150" spans="1:13" ht="18.75" x14ac:dyDescent="0.2">
      <c r="A150" s="133" t="s">
        <v>146</v>
      </c>
      <c r="B150" s="134"/>
      <c r="C150" s="134"/>
      <c r="D150" s="135"/>
      <c r="E150" s="20">
        <v>7024</v>
      </c>
      <c r="F150" s="15"/>
      <c r="G150" s="15"/>
      <c r="H150" s="15"/>
      <c r="I150" s="15"/>
      <c r="J150" s="15"/>
      <c r="K150" s="21"/>
      <c r="L150" s="22"/>
      <c r="M150" s="22"/>
    </row>
    <row r="151" spans="1:13" ht="18.75" customHeight="1" x14ac:dyDescent="0.2">
      <c r="A151" s="133" t="s">
        <v>147</v>
      </c>
      <c r="B151" s="134"/>
      <c r="C151" s="134"/>
      <c r="D151" s="135"/>
      <c r="E151" s="20">
        <v>7025</v>
      </c>
      <c r="F151" s="15"/>
      <c r="G151" s="15"/>
      <c r="H151" s="15"/>
      <c r="I151" s="15"/>
      <c r="J151" s="15"/>
      <c r="K151" s="21"/>
      <c r="L151" s="22"/>
      <c r="M151" s="22"/>
    </row>
    <row r="152" spans="1:13" ht="18.75" x14ac:dyDescent="0.2">
      <c r="A152" s="133" t="s">
        <v>148</v>
      </c>
      <c r="B152" s="134"/>
      <c r="C152" s="134"/>
      <c r="D152" s="135"/>
      <c r="E152" s="20">
        <v>7026</v>
      </c>
      <c r="F152" s="15"/>
      <c r="G152" s="15"/>
      <c r="H152" s="15"/>
      <c r="I152" s="15"/>
      <c r="J152" s="15"/>
      <c r="K152" s="21"/>
      <c r="L152" s="22"/>
      <c r="M152" s="22"/>
    </row>
    <row r="153" spans="1:13" ht="18.75" customHeight="1" x14ac:dyDescent="0.2">
      <c r="A153" s="133" t="s">
        <v>149</v>
      </c>
      <c r="B153" s="134"/>
      <c r="C153" s="134"/>
      <c r="D153" s="135"/>
      <c r="E153" s="20">
        <v>7030</v>
      </c>
      <c r="F153" s="15"/>
      <c r="G153" s="15"/>
      <c r="H153" s="15"/>
      <c r="I153" s="15"/>
      <c r="J153" s="15"/>
      <c r="K153" s="21"/>
      <c r="L153" s="22"/>
      <c r="M153" s="22"/>
    </row>
    <row r="154" spans="1:13" ht="18.75" x14ac:dyDescent="0.2">
      <c r="A154" s="133" t="s">
        <v>143</v>
      </c>
      <c r="B154" s="134"/>
      <c r="C154" s="134"/>
      <c r="D154" s="135"/>
      <c r="E154" s="20">
        <v>7031</v>
      </c>
      <c r="F154" s="15"/>
      <c r="G154" s="15"/>
      <c r="H154" s="15"/>
      <c r="I154" s="15"/>
      <c r="J154" s="15"/>
      <c r="K154" s="21"/>
      <c r="L154" s="22"/>
      <c r="M154" s="22"/>
    </row>
    <row r="155" spans="1:13" ht="18.75" customHeight="1" x14ac:dyDescent="0.2">
      <c r="A155" s="133" t="s">
        <v>144</v>
      </c>
      <c r="B155" s="134"/>
      <c r="C155" s="134"/>
      <c r="D155" s="135"/>
      <c r="E155" s="20">
        <v>7032</v>
      </c>
      <c r="F155" s="15"/>
      <c r="G155" s="15"/>
      <c r="H155" s="15"/>
      <c r="I155" s="15"/>
      <c r="J155" s="15"/>
      <c r="K155" s="21"/>
      <c r="L155" s="22"/>
      <c r="M155" s="22"/>
    </row>
    <row r="156" spans="1:13" ht="18.75" customHeight="1" x14ac:dyDescent="0.2">
      <c r="A156" s="133" t="s">
        <v>145</v>
      </c>
      <c r="B156" s="134"/>
      <c r="C156" s="134"/>
      <c r="D156" s="135"/>
      <c r="E156" s="20">
        <v>7033</v>
      </c>
      <c r="F156" s="15"/>
      <c r="G156" s="15"/>
      <c r="H156" s="15"/>
      <c r="I156" s="15"/>
      <c r="J156" s="15"/>
      <c r="K156" s="21"/>
      <c r="L156" s="22"/>
      <c r="M156" s="22"/>
    </row>
    <row r="157" spans="1:13" ht="18.75" x14ac:dyDescent="0.2">
      <c r="A157" s="133" t="s">
        <v>146</v>
      </c>
      <c r="B157" s="134"/>
      <c r="C157" s="134"/>
      <c r="D157" s="135"/>
      <c r="E157" s="20">
        <v>7034</v>
      </c>
      <c r="F157" s="15"/>
      <c r="G157" s="15"/>
      <c r="H157" s="15"/>
      <c r="I157" s="15"/>
      <c r="J157" s="15"/>
      <c r="K157" s="21"/>
      <c r="L157" s="22"/>
      <c r="M157" s="22"/>
    </row>
    <row r="158" spans="1:13" ht="18.75" customHeight="1" x14ac:dyDescent="0.2">
      <c r="A158" s="133" t="s">
        <v>147</v>
      </c>
      <c r="B158" s="134"/>
      <c r="C158" s="134"/>
      <c r="D158" s="135"/>
      <c r="E158" s="20">
        <v>7035</v>
      </c>
      <c r="F158" s="15"/>
      <c r="G158" s="15"/>
      <c r="H158" s="15"/>
      <c r="I158" s="15"/>
      <c r="J158" s="15"/>
      <c r="K158" s="21"/>
      <c r="L158" s="22"/>
      <c r="M158" s="22"/>
    </row>
    <row r="159" spans="1:13" ht="18.75" x14ac:dyDescent="0.2">
      <c r="A159" s="133" t="s">
        <v>148</v>
      </c>
      <c r="B159" s="134"/>
      <c r="C159" s="134"/>
      <c r="D159" s="135"/>
      <c r="E159" s="20">
        <v>7036</v>
      </c>
      <c r="F159" s="15"/>
      <c r="G159" s="15"/>
      <c r="H159" s="15"/>
      <c r="I159" s="15"/>
      <c r="J159" s="15"/>
      <c r="K159" s="21"/>
      <c r="L159" s="22"/>
      <c r="M159" s="22"/>
    </row>
    <row r="160" spans="1:13" ht="18.75" customHeight="1" x14ac:dyDescent="0.2">
      <c r="A160" s="133" t="s">
        <v>150</v>
      </c>
      <c r="B160" s="134"/>
      <c r="C160" s="134"/>
      <c r="D160" s="135"/>
      <c r="E160" s="20">
        <v>7040</v>
      </c>
      <c r="F160" s="15"/>
      <c r="G160" s="15"/>
      <c r="H160" s="15"/>
      <c r="I160" s="15"/>
      <c r="J160" s="15"/>
      <c r="K160" s="21"/>
      <c r="L160" s="22"/>
      <c r="M160" s="22"/>
    </row>
    <row r="161" spans="1:13" ht="18.75" x14ac:dyDescent="0.2">
      <c r="A161" s="133" t="s">
        <v>143</v>
      </c>
      <c r="B161" s="134"/>
      <c r="C161" s="134"/>
      <c r="D161" s="135"/>
      <c r="E161" s="20">
        <v>7041</v>
      </c>
      <c r="F161" s="15"/>
      <c r="G161" s="15"/>
      <c r="H161" s="15"/>
      <c r="I161" s="15"/>
      <c r="J161" s="15"/>
      <c r="K161" s="21"/>
      <c r="L161" s="22"/>
      <c r="M161" s="22"/>
    </row>
    <row r="162" spans="1:13" ht="18.75" customHeight="1" x14ac:dyDescent="0.2">
      <c r="A162" s="133" t="s">
        <v>144</v>
      </c>
      <c r="B162" s="134"/>
      <c r="C162" s="134"/>
      <c r="D162" s="135"/>
      <c r="E162" s="20">
        <v>7042</v>
      </c>
      <c r="F162" s="15"/>
      <c r="G162" s="15"/>
      <c r="H162" s="15"/>
      <c r="I162" s="15"/>
      <c r="J162" s="15"/>
      <c r="K162" s="21"/>
      <c r="L162" s="22"/>
      <c r="M162" s="22"/>
    </row>
    <row r="163" spans="1:13" ht="18.75" customHeight="1" x14ac:dyDescent="0.2">
      <c r="A163" s="133" t="s">
        <v>145</v>
      </c>
      <c r="B163" s="134"/>
      <c r="C163" s="134"/>
      <c r="D163" s="135"/>
      <c r="E163" s="20">
        <v>7043</v>
      </c>
      <c r="F163" s="15"/>
      <c r="G163" s="15"/>
      <c r="H163" s="15"/>
      <c r="I163" s="15"/>
      <c r="J163" s="15"/>
      <c r="K163" s="21"/>
      <c r="L163" s="22"/>
      <c r="M163" s="22"/>
    </row>
    <row r="164" spans="1:13" ht="18.75" x14ac:dyDescent="0.2">
      <c r="A164" s="133" t="s">
        <v>146</v>
      </c>
      <c r="B164" s="134"/>
      <c r="C164" s="134"/>
      <c r="D164" s="135"/>
      <c r="E164" s="20">
        <v>7044</v>
      </c>
      <c r="F164" s="15"/>
      <c r="G164" s="15"/>
      <c r="H164" s="15"/>
      <c r="I164" s="15"/>
      <c r="J164" s="15"/>
      <c r="K164" s="21"/>
      <c r="L164" s="22"/>
      <c r="M164" s="22"/>
    </row>
    <row r="165" spans="1:13" ht="18.75" customHeight="1" x14ac:dyDescent="0.2">
      <c r="A165" s="133" t="s">
        <v>147</v>
      </c>
      <c r="B165" s="134"/>
      <c r="C165" s="134"/>
      <c r="D165" s="135"/>
      <c r="E165" s="20">
        <v>7045</v>
      </c>
      <c r="F165" s="15"/>
      <c r="G165" s="15"/>
      <c r="H165" s="15"/>
      <c r="I165" s="15"/>
      <c r="J165" s="15"/>
      <c r="K165" s="21"/>
      <c r="L165" s="22"/>
      <c r="M165" s="22"/>
    </row>
    <row r="166" spans="1:13" ht="18.75" x14ac:dyDescent="0.2">
      <c r="A166" s="133" t="s">
        <v>148</v>
      </c>
      <c r="B166" s="134"/>
      <c r="C166" s="134"/>
      <c r="D166" s="135"/>
      <c r="E166" s="20">
        <v>7046</v>
      </c>
      <c r="F166" s="15"/>
      <c r="G166" s="15"/>
      <c r="H166" s="15"/>
      <c r="I166" s="15"/>
      <c r="J166" s="15"/>
      <c r="K166" s="21"/>
      <c r="L166" s="22"/>
      <c r="M166" s="22"/>
    </row>
    <row r="167" spans="1:13" ht="53.25" customHeight="1" x14ac:dyDescent="0.2">
      <c r="A167" s="13" t="s">
        <v>80</v>
      </c>
      <c r="B167" s="136" t="s">
        <v>81</v>
      </c>
      <c r="C167" s="136"/>
      <c r="D167" s="136"/>
      <c r="E167" s="136"/>
      <c r="F167" s="136"/>
      <c r="G167" s="136"/>
      <c r="H167" s="136"/>
      <c r="I167" s="136"/>
      <c r="J167" s="136"/>
      <c r="K167" s="136"/>
      <c r="L167" s="136"/>
    </row>
    <row r="168" spans="1:13" ht="18.75" customHeight="1" x14ac:dyDescent="0.2">
      <c r="A168" s="132" t="s">
        <v>82</v>
      </c>
      <c r="B168" s="132"/>
      <c r="C168" s="132"/>
      <c r="D168" s="132"/>
      <c r="E168" s="132"/>
      <c r="F168" s="132"/>
      <c r="G168" s="132"/>
      <c r="H168" s="132"/>
      <c r="I168" s="132"/>
      <c r="J168" s="132"/>
      <c r="K168" s="132"/>
      <c r="L168" s="132"/>
    </row>
    <row r="169" spans="1:13" ht="53.25" customHeight="1" x14ac:dyDescent="0.2"/>
    <row r="170" spans="1:13" ht="18.75" x14ac:dyDescent="0.2">
      <c r="A170" s="132"/>
      <c r="B170" s="132"/>
      <c r="C170" s="132"/>
      <c r="D170" s="132"/>
      <c r="E170" s="132"/>
      <c r="F170" s="132"/>
      <c r="G170" s="132"/>
      <c r="H170" s="132"/>
      <c r="I170" s="132"/>
      <c r="J170" s="132"/>
      <c r="K170" s="132"/>
      <c r="L170" s="132"/>
    </row>
  </sheetData>
  <mergeCells count="176">
    <mergeCell ref="A152:D152"/>
    <mergeCell ref="A153:D153"/>
    <mergeCell ref="A154:D154"/>
    <mergeCell ref="A155:D155"/>
    <mergeCell ref="A156:D156"/>
    <mergeCell ref="A157:D157"/>
    <mergeCell ref="A158:D158"/>
    <mergeCell ref="A159:D159"/>
    <mergeCell ref="A160:D160"/>
    <mergeCell ref="A170:L170"/>
    <mergeCell ref="A166:D166"/>
    <mergeCell ref="A161:D161"/>
    <mergeCell ref="A162:D162"/>
    <mergeCell ref="A163:D163"/>
    <mergeCell ref="A164:D164"/>
    <mergeCell ref="A165:D165"/>
    <mergeCell ref="A136:M136"/>
    <mergeCell ref="A137:E137"/>
    <mergeCell ref="A138:D138"/>
    <mergeCell ref="A139:D139"/>
    <mergeCell ref="A140:D140"/>
    <mergeCell ref="A141:D141"/>
    <mergeCell ref="A142:D142"/>
    <mergeCell ref="A143:D143"/>
    <mergeCell ref="A144:D144"/>
    <mergeCell ref="B167:L167"/>
    <mergeCell ref="A168:L168"/>
    <mergeCell ref="A146:D146"/>
    <mergeCell ref="A147:D147"/>
    <mergeCell ref="A148:D148"/>
    <mergeCell ref="A149:D149"/>
    <mergeCell ref="A150:D150"/>
    <mergeCell ref="A151:D151"/>
    <mergeCell ref="A127:D127"/>
    <mergeCell ref="A128:D128"/>
    <mergeCell ref="A129:M129"/>
    <mergeCell ref="A130:M130"/>
    <mergeCell ref="A131:D131"/>
    <mergeCell ref="A132:D132"/>
    <mergeCell ref="A133:D133"/>
    <mergeCell ref="A134:D134"/>
    <mergeCell ref="A135:D135"/>
    <mergeCell ref="A118:D118"/>
    <mergeCell ref="A119:D119"/>
    <mergeCell ref="A120:D120"/>
    <mergeCell ref="A121:D121"/>
    <mergeCell ref="A122:D122"/>
    <mergeCell ref="A123:M123"/>
    <mergeCell ref="A124:M124"/>
    <mergeCell ref="A125:D125"/>
    <mergeCell ref="A126:D126"/>
    <mergeCell ref="A109:D109"/>
    <mergeCell ref="A110:D110"/>
    <mergeCell ref="A111:M111"/>
    <mergeCell ref="A112:M112"/>
    <mergeCell ref="A113:D113"/>
    <mergeCell ref="A114:D114"/>
    <mergeCell ref="A115:D115"/>
    <mergeCell ref="A116:D116"/>
    <mergeCell ref="A117:D117"/>
    <mergeCell ref="A100:D100"/>
    <mergeCell ref="A101:D101"/>
    <mergeCell ref="A102:D102"/>
    <mergeCell ref="A103:D103"/>
    <mergeCell ref="A104:D104"/>
    <mergeCell ref="A105:D105"/>
    <mergeCell ref="A106:D106"/>
    <mergeCell ref="A107:D107"/>
    <mergeCell ref="A108:D108"/>
    <mergeCell ref="A91:D91"/>
    <mergeCell ref="A92:M92"/>
    <mergeCell ref="A93:M93"/>
    <mergeCell ref="A94:D94"/>
    <mergeCell ref="A95:D95"/>
    <mergeCell ref="A96:D96"/>
    <mergeCell ref="A97:D97"/>
    <mergeCell ref="A98:M98"/>
    <mergeCell ref="A99:M99"/>
    <mergeCell ref="A82:D82"/>
    <mergeCell ref="A83:D83"/>
    <mergeCell ref="A84:D84"/>
    <mergeCell ref="A85:D85"/>
    <mergeCell ref="A86:D86"/>
    <mergeCell ref="A87:D87"/>
    <mergeCell ref="A88:D88"/>
    <mergeCell ref="A89:D89"/>
    <mergeCell ref="A90:D90"/>
    <mergeCell ref="A73:D73"/>
    <mergeCell ref="A74:D74"/>
    <mergeCell ref="A75:D75"/>
    <mergeCell ref="A76:D76"/>
    <mergeCell ref="A77:D77"/>
    <mergeCell ref="A78:D78"/>
    <mergeCell ref="A79:D79"/>
    <mergeCell ref="A80:D80"/>
    <mergeCell ref="A81:D81"/>
    <mergeCell ref="A64:D64"/>
    <mergeCell ref="A65:D65"/>
    <mergeCell ref="A66:M66"/>
    <mergeCell ref="A67:D67"/>
    <mergeCell ref="A68:D68"/>
    <mergeCell ref="A69:D69"/>
    <mergeCell ref="A70:D70"/>
    <mergeCell ref="A71:D71"/>
    <mergeCell ref="A72:D72"/>
    <mergeCell ref="A55:D55"/>
    <mergeCell ref="A56:M56"/>
    <mergeCell ref="A57:M57"/>
    <mergeCell ref="A58:D58"/>
    <mergeCell ref="A59:D59"/>
    <mergeCell ref="A60:D60"/>
    <mergeCell ref="A61:D61"/>
    <mergeCell ref="A62:D62"/>
    <mergeCell ref="A63:D63"/>
    <mergeCell ref="A48:J48"/>
    <mergeCell ref="K48:L48"/>
    <mergeCell ref="A49:J49"/>
    <mergeCell ref="K49:L49"/>
    <mergeCell ref="A50:M50"/>
    <mergeCell ref="A51:M51"/>
    <mergeCell ref="A52:N52"/>
    <mergeCell ref="A53:D54"/>
    <mergeCell ref="E53:E54"/>
    <mergeCell ref="F53:F54"/>
    <mergeCell ref="G53:G54"/>
    <mergeCell ref="H53:H54"/>
    <mergeCell ref="I53:I54"/>
    <mergeCell ref="J53:M53"/>
    <mergeCell ref="A42:J42"/>
    <mergeCell ref="K42:L42"/>
    <mergeCell ref="A43:J43"/>
    <mergeCell ref="K43:L43"/>
    <mergeCell ref="A44:J44"/>
    <mergeCell ref="K44:L44"/>
    <mergeCell ref="A45:J45"/>
    <mergeCell ref="K45:L45"/>
    <mergeCell ref="A46:J46"/>
    <mergeCell ref="K46:M47"/>
    <mergeCell ref="A47:J47"/>
    <mergeCell ref="A32:N32"/>
    <mergeCell ref="A33:N33"/>
    <mergeCell ref="A34:N34"/>
    <mergeCell ref="A38:B38"/>
    <mergeCell ref="A39:J39"/>
    <mergeCell ref="K39:M39"/>
    <mergeCell ref="A40:J40"/>
    <mergeCell ref="K40:L40"/>
    <mergeCell ref="A41:J41"/>
    <mergeCell ref="K41:L41"/>
    <mergeCell ref="A21:C22"/>
    <mergeCell ref="A23:C23"/>
    <mergeCell ref="A24:C24"/>
    <mergeCell ref="A25:C25"/>
    <mergeCell ref="A26:C26"/>
    <mergeCell ref="A27:C27"/>
    <mergeCell ref="A28:C28"/>
    <mergeCell ref="A29:C30"/>
    <mergeCell ref="A31:N31"/>
    <mergeCell ref="A10:C10"/>
    <mergeCell ref="A13:C13"/>
    <mergeCell ref="A14:C14"/>
    <mergeCell ref="A15:C15"/>
    <mergeCell ref="A16:C16"/>
    <mergeCell ref="A17:C17"/>
    <mergeCell ref="A18:C18"/>
    <mergeCell ref="A19:C19"/>
    <mergeCell ref="A20:C20"/>
    <mergeCell ref="A1:C1"/>
    <mergeCell ref="A2:C2"/>
    <mergeCell ref="A3:C3"/>
    <mergeCell ref="A4:C4"/>
    <mergeCell ref="A5:C5"/>
    <mergeCell ref="A6:C6"/>
    <mergeCell ref="A7:C7"/>
    <mergeCell ref="A8:C8"/>
    <mergeCell ref="A9:C9"/>
  </mergeCells>
  <pageMargins left="0.7" right="0.7" top="0.75" bottom="0.75" header="0.3" footer="0.3"/>
  <pageSetup paperSize="9" orientation="portrait" verticalDpi="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6"/>
  <sheetViews>
    <sheetView zoomScale="48" zoomScaleNormal="48" workbookViewId="0">
      <selection activeCell="A4" sqref="A4:L27"/>
    </sheetView>
  </sheetViews>
  <sheetFormatPr defaultRowHeight="12.75" x14ac:dyDescent="0.2"/>
  <cols>
    <col min="1" max="1" width="100.83203125" customWidth="1"/>
    <col min="2" max="2" width="19.5" customWidth="1"/>
    <col min="3" max="3" width="22.83203125" customWidth="1"/>
    <col min="4" max="4" width="21.33203125" customWidth="1"/>
    <col min="5" max="5" width="25.5" customWidth="1"/>
    <col min="6" max="6" width="21.83203125" customWidth="1"/>
    <col min="7" max="7" width="22.1640625" customWidth="1"/>
    <col min="8" max="8" width="21.1640625" customWidth="1"/>
    <col min="9" max="9" width="25.83203125" customWidth="1"/>
    <col min="10" max="10" width="24" customWidth="1"/>
    <col min="11" max="11" width="26.6640625" customWidth="1"/>
    <col min="12" max="12" width="2.6640625" customWidth="1"/>
  </cols>
  <sheetData>
    <row r="1" spans="1:11" ht="48.95" customHeight="1" x14ac:dyDescent="0.2">
      <c r="A1" s="147" t="s">
        <v>35</v>
      </c>
      <c r="B1" s="148"/>
      <c r="C1" s="151" t="s">
        <v>36</v>
      </c>
      <c r="D1" s="153" t="s">
        <v>37</v>
      </c>
      <c r="E1" s="155" t="s">
        <v>38</v>
      </c>
      <c r="F1" s="138" t="s">
        <v>39</v>
      </c>
      <c r="G1" s="138" t="s">
        <v>40</v>
      </c>
      <c r="H1" s="140" t="s">
        <v>41</v>
      </c>
      <c r="I1" s="141"/>
      <c r="J1" s="141"/>
      <c r="K1" s="142"/>
    </row>
    <row r="2" spans="1:11" ht="57.95" customHeight="1" x14ac:dyDescent="0.2">
      <c r="A2" s="149"/>
      <c r="B2" s="150"/>
      <c r="C2" s="152"/>
      <c r="D2" s="154"/>
      <c r="E2" s="156"/>
      <c r="F2" s="139"/>
      <c r="G2" s="139"/>
      <c r="H2" s="6" t="s">
        <v>42</v>
      </c>
      <c r="I2" s="6" t="s">
        <v>43</v>
      </c>
      <c r="J2" s="7" t="s">
        <v>44</v>
      </c>
      <c r="K2" s="6" t="s">
        <v>45</v>
      </c>
    </row>
    <row r="3" spans="1:11" ht="19.5" customHeight="1" x14ac:dyDescent="0.2">
      <c r="A3" s="111">
        <v>1</v>
      </c>
      <c r="B3" s="113"/>
      <c r="C3" s="8">
        <v>2</v>
      </c>
      <c r="D3" s="8">
        <v>3</v>
      </c>
      <c r="E3" s="8">
        <v>4</v>
      </c>
      <c r="F3" s="8">
        <v>5</v>
      </c>
      <c r="G3" s="8">
        <v>6</v>
      </c>
      <c r="H3" s="8">
        <v>7</v>
      </c>
      <c r="I3" s="8">
        <v>8</v>
      </c>
      <c r="J3" s="9">
        <v>9</v>
      </c>
      <c r="K3" s="8">
        <v>10</v>
      </c>
    </row>
    <row r="4" spans="1:11" ht="19.5" customHeight="1" x14ac:dyDescent="0.2">
      <c r="A4" s="143" t="s">
        <v>77</v>
      </c>
      <c r="B4" s="144"/>
      <c r="C4" s="12">
        <v>7020</v>
      </c>
      <c r="D4" s="3"/>
      <c r="E4" s="3"/>
      <c r="F4" s="3"/>
      <c r="G4" s="3"/>
      <c r="H4" s="3"/>
      <c r="I4" s="3"/>
      <c r="J4" s="3"/>
      <c r="K4" s="3"/>
    </row>
    <row r="5" spans="1:11" ht="19.5" customHeight="1" x14ac:dyDescent="0.2">
      <c r="A5" s="145" t="s">
        <v>71</v>
      </c>
      <c r="B5" s="146"/>
      <c r="C5" s="12">
        <v>7021</v>
      </c>
      <c r="D5" s="3"/>
      <c r="E5" s="3"/>
      <c r="F5" s="3"/>
      <c r="G5" s="3"/>
      <c r="H5" s="3"/>
      <c r="I5" s="3"/>
      <c r="J5" s="3"/>
      <c r="K5" s="3"/>
    </row>
    <row r="6" spans="1:11" ht="19.5" customHeight="1" x14ac:dyDescent="0.2">
      <c r="A6" s="145" t="s">
        <v>72</v>
      </c>
      <c r="B6" s="146"/>
      <c r="C6" s="12">
        <v>7022</v>
      </c>
      <c r="D6" s="3"/>
      <c r="E6" s="3"/>
      <c r="F6" s="3"/>
      <c r="G6" s="3"/>
      <c r="H6" s="3"/>
      <c r="I6" s="3"/>
      <c r="J6" s="3"/>
      <c r="K6" s="3"/>
    </row>
    <row r="7" spans="1:11" ht="19.5" customHeight="1" x14ac:dyDescent="0.2">
      <c r="A7" s="145" t="s">
        <v>73</v>
      </c>
      <c r="B7" s="146"/>
      <c r="C7" s="12">
        <v>7023</v>
      </c>
      <c r="D7" s="3"/>
      <c r="E7" s="3"/>
      <c r="F7" s="3"/>
      <c r="G7" s="3"/>
      <c r="H7" s="3"/>
      <c r="I7" s="3"/>
      <c r="J7" s="3"/>
      <c r="K7" s="3"/>
    </row>
    <row r="8" spans="1:11" ht="19.5" customHeight="1" x14ac:dyDescent="0.2">
      <c r="A8" s="145" t="s">
        <v>74</v>
      </c>
      <c r="B8" s="146"/>
      <c r="C8" s="12">
        <v>7024</v>
      </c>
      <c r="D8" s="3"/>
      <c r="E8" s="3"/>
      <c r="F8" s="3"/>
      <c r="G8" s="3"/>
      <c r="H8" s="3"/>
      <c r="I8" s="3"/>
      <c r="J8" s="3"/>
      <c r="K8" s="3"/>
    </row>
    <row r="9" spans="1:11" ht="19.5" customHeight="1" x14ac:dyDescent="0.2">
      <c r="A9" s="145" t="s">
        <v>75</v>
      </c>
      <c r="B9" s="146"/>
      <c r="C9" s="12">
        <v>7025</v>
      </c>
      <c r="D9" s="3"/>
      <c r="E9" s="3"/>
      <c r="F9" s="3"/>
      <c r="G9" s="3"/>
      <c r="H9" s="3"/>
      <c r="I9" s="3"/>
      <c r="J9" s="3"/>
      <c r="K9" s="3"/>
    </row>
    <row r="10" spans="1:11" ht="19.5" customHeight="1" x14ac:dyDescent="0.2">
      <c r="A10" s="145" t="s">
        <v>76</v>
      </c>
      <c r="B10" s="146"/>
      <c r="C10" s="12">
        <v>7026</v>
      </c>
      <c r="D10" s="3"/>
      <c r="E10" s="3"/>
      <c r="F10" s="3"/>
      <c r="G10" s="3"/>
      <c r="H10" s="3"/>
      <c r="I10" s="3"/>
      <c r="J10" s="3"/>
      <c r="K10" s="3"/>
    </row>
    <row r="11" spans="1:11" ht="19.5" customHeight="1" x14ac:dyDescent="0.2">
      <c r="A11" s="143" t="s">
        <v>78</v>
      </c>
      <c r="B11" s="144"/>
      <c r="C11" s="12">
        <v>7030</v>
      </c>
      <c r="D11" s="3"/>
      <c r="E11" s="3"/>
      <c r="F11" s="3"/>
      <c r="G11" s="3"/>
      <c r="H11" s="3"/>
      <c r="I11" s="3"/>
      <c r="J11" s="3"/>
      <c r="K11" s="3"/>
    </row>
    <row r="12" spans="1:11" ht="19.5" customHeight="1" x14ac:dyDescent="0.2">
      <c r="A12" s="145" t="s">
        <v>71</v>
      </c>
      <c r="B12" s="146"/>
      <c r="C12" s="12">
        <v>7031</v>
      </c>
      <c r="D12" s="3"/>
      <c r="E12" s="3"/>
      <c r="F12" s="3"/>
      <c r="G12" s="3"/>
      <c r="H12" s="3"/>
      <c r="I12" s="3"/>
      <c r="J12" s="3"/>
      <c r="K12" s="3"/>
    </row>
    <row r="13" spans="1:11" ht="19.5" customHeight="1" x14ac:dyDescent="0.2">
      <c r="A13" s="145" t="s">
        <v>72</v>
      </c>
      <c r="B13" s="146"/>
      <c r="C13" s="12">
        <v>7032</v>
      </c>
      <c r="D13" s="3"/>
      <c r="E13" s="3"/>
      <c r="F13" s="3"/>
      <c r="G13" s="3"/>
      <c r="H13" s="3"/>
      <c r="I13" s="3"/>
      <c r="J13" s="3"/>
      <c r="K13" s="3"/>
    </row>
    <row r="14" spans="1:11" ht="19.5" customHeight="1" x14ac:dyDescent="0.2">
      <c r="A14" s="145" t="s">
        <v>73</v>
      </c>
      <c r="B14" s="146"/>
      <c r="C14" s="12">
        <v>7033</v>
      </c>
      <c r="D14" s="3"/>
      <c r="E14" s="3"/>
      <c r="F14" s="3"/>
      <c r="G14" s="3"/>
      <c r="H14" s="3"/>
      <c r="I14" s="3"/>
      <c r="J14" s="3"/>
      <c r="K14" s="3"/>
    </row>
    <row r="15" spans="1:11" ht="19.5" customHeight="1" x14ac:dyDescent="0.2">
      <c r="A15" s="145" t="s">
        <v>74</v>
      </c>
      <c r="B15" s="146"/>
      <c r="C15" s="12">
        <v>7034</v>
      </c>
      <c r="D15" s="3"/>
      <c r="E15" s="3"/>
      <c r="F15" s="3"/>
      <c r="G15" s="3"/>
      <c r="H15" s="3"/>
      <c r="I15" s="3"/>
      <c r="J15" s="3"/>
      <c r="K15" s="3"/>
    </row>
    <row r="16" spans="1:11" ht="19.5" customHeight="1" x14ac:dyDescent="0.2">
      <c r="A16" s="145" t="s">
        <v>75</v>
      </c>
      <c r="B16" s="146"/>
      <c r="C16" s="12">
        <v>7035</v>
      </c>
      <c r="D16" s="3"/>
      <c r="E16" s="3"/>
      <c r="F16" s="3"/>
      <c r="G16" s="3"/>
      <c r="H16" s="3"/>
      <c r="I16" s="3"/>
      <c r="J16" s="3"/>
      <c r="K16" s="3"/>
    </row>
    <row r="17" spans="1:12" ht="19.5" customHeight="1" x14ac:dyDescent="0.2">
      <c r="A17" s="145" t="s">
        <v>76</v>
      </c>
      <c r="B17" s="146"/>
      <c r="C17" s="12">
        <v>7036</v>
      </c>
      <c r="D17" s="3"/>
      <c r="E17" s="3"/>
      <c r="F17" s="3"/>
      <c r="G17" s="3"/>
      <c r="H17" s="3"/>
      <c r="I17" s="3"/>
      <c r="J17" s="3"/>
      <c r="K17" s="3"/>
    </row>
    <row r="18" spans="1:12" ht="19.5" customHeight="1" x14ac:dyDescent="0.2">
      <c r="A18" s="143" t="s">
        <v>79</v>
      </c>
      <c r="B18" s="144"/>
      <c r="C18" s="12">
        <v>7040</v>
      </c>
      <c r="D18" s="3"/>
      <c r="E18" s="3"/>
      <c r="F18" s="3"/>
      <c r="G18" s="3"/>
      <c r="H18" s="3"/>
      <c r="I18" s="3"/>
      <c r="J18" s="3"/>
      <c r="K18" s="3"/>
    </row>
    <row r="19" spans="1:12" ht="19.5" customHeight="1" x14ac:dyDescent="0.2">
      <c r="A19" s="145" t="s">
        <v>71</v>
      </c>
      <c r="B19" s="146"/>
      <c r="C19" s="12">
        <v>7041</v>
      </c>
      <c r="D19" s="3"/>
      <c r="E19" s="3"/>
      <c r="F19" s="3"/>
      <c r="G19" s="3"/>
      <c r="H19" s="3"/>
      <c r="I19" s="3"/>
      <c r="J19" s="3"/>
      <c r="K19" s="3"/>
    </row>
    <row r="20" spans="1:12" ht="19.5" customHeight="1" x14ac:dyDescent="0.2">
      <c r="A20" s="145" t="s">
        <v>72</v>
      </c>
      <c r="B20" s="146"/>
      <c r="C20" s="12">
        <v>7042</v>
      </c>
      <c r="D20" s="3"/>
      <c r="E20" s="3"/>
      <c r="F20" s="3"/>
      <c r="G20" s="3"/>
      <c r="H20" s="3"/>
      <c r="I20" s="3"/>
      <c r="J20" s="3"/>
      <c r="K20" s="3"/>
    </row>
    <row r="21" spans="1:12" ht="19.5" customHeight="1" x14ac:dyDescent="0.2">
      <c r="A21" s="145" t="s">
        <v>73</v>
      </c>
      <c r="B21" s="146"/>
      <c r="C21" s="12">
        <v>7043</v>
      </c>
      <c r="D21" s="3"/>
      <c r="E21" s="3"/>
      <c r="F21" s="3"/>
      <c r="G21" s="3"/>
      <c r="H21" s="3"/>
      <c r="I21" s="3"/>
      <c r="J21" s="3"/>
      <c r="K21" s="3"/>
    </row>
    <row r="22" spans="1:12" ht="19.5" customHeight="1" x14ac:dyDescent="0.2">
      <c r="A22" s="145" t="s">
        <v>74</v>
      </c>
      <c r="B22" s="146"/>
      <c r="C22" s="12">
        <v>7044</v>
      </c>
      <c r="D22" s="3"/>
      <c r="E22" s="3"/>
      <c r="F22" s="3"/>
      <c r="G22" s="3"/>
      <c r="H22" s="3"/>
      <c r="I22" s="3"/>
      <c r="J22" s="3"/>
      <c r="K22" s="3"/>
    </row>
    <row r="23" spans="1:12" ht="19.5" customHeight="1" x14ac:dyDescent="0.2">
      <c r="A23" s="145" t="s">
        <v>75</v>
      </c>
      <c r="B23" s="146"/>
      <c r="C23" s="12">
        <v>7045</v>
      </c>
      <c r="D23" s="3"/>
      <c r="E23" s="3"/>
      <c r="F23" s="3"/>
      <c r="G23" s="3"/>
      <c r="H23" s="3"/>
      <c r="I23" s="3"/>
      <c r="J23" s="3"/>
      <c r="K23" s="3"/>
    </row>
    <row r="24" spans="1:12" ht="19.5" customHeight="1" x14ac:dyDescent="0.2">
      <c r="A24" s="145" t="s">
        <v>76</v>
      </c>
      <c r="B24" s="146"/>
      <c r="C24" s="12">
        <v>7046</v>
      </c>
      <c r="D24" s="3"/>
      <c r="E24" s="3"/>
      <c r="F24" s="3"/>
      <c r="G24" s="3"/>
      <c r="H24" s="3"/>
      <c r="I24" s="3"/>
      <c r="J24" s="3"/>
      <c r="K24" s="3"/>
    </row>
    <row r="25" spans="1:12" ht="36.75" customHeight="1" x14ac:dyDescent="0.2">
      <c r="A25" s="13" t="s">
        <v>80</v>
      </c>
      <c r="B25" s="136" t="s">
        <v>81</v>
      </c>
      <c r="C25" s="136"/>
      <c r="D25" s="136"/>
      <c r="E25" s="136"/>
      <c r="F25" s="136"/>
      <c r="G25" s="136"/>
      <c r="H25" s="136"/>
      <c r="I25" s="136"/>
      <c r="J25" s="136"/>
      <c r="K25" s="136"/>
      <c r="L25" s="136"/>
    </row>
    <row r="26" spans="1:12" ht="19.5" customHeight="1" x14ac:dyDescent="0.2">
      <c r="A26" s="132" t="s">
        <v>82</v>
      </c>
      <c r="B26" s="132"/>
      <c r="C26" s="132"/>
      <c r="D26" s="132"/>
      <c r="E26" s="132"/>
      <c r="F26" s="132"/>
      <c r="G26" s="132"/>
      <c r="H26" s="132"/>
      <c r="I26" s="132"/>
      <c r="J26" s="132"/>
      <c r="K26" s="132"/>
      <c r="L26" s="132"/>
    </row>
  </sheetData>
  <mergeCells count="31">
    <mergeCell ref="A26:L26"/>
    <mergeCell ref="A21:B21"/>
    <mergeCell ref="A22:B22"/>
    <mergeCell ref="A23:B23"/>
    <mergeCell ref="A24:B24"/>
    <mergeCell ref="B25:L25"/>
    <mergeCell ref="A16:B16"/>
    <mergeCell ref="A17:B17"/>
    <mergeCell ref="A18:B18"/>
    <mergeCell ref="A19:B19"/>
    <mergeCell ref="A20:B20"/>
    <mergeCell ref="A11:B11"/>
    <mergeCell ref="A12:B12"/>
    <mergeCell ref="A13:B13"/>
    <mergeCell ref="A14:B14"/>
    <mergeCell ref="A15:B15"/>
    <mergeCell ref="A6:B6"/>
    <mergeCell ref="A7:B7"/>
    <mergeCell ref="A8:B8"/>
    <mergeCell ref="A9:B9"/>
    <mergeCell ref="A10:B10"/>
    <mergeCell ref="G1:G2"/>
    <mergeCell ref="H1:K1"/>
    <mergeCell ref="A3:B3"/>
    <mergeCell ref="A4:B4"/>
    <mergeCell ref="A5:B5"/>
    <mergeCell ref="A1:B2"/>
    <mergeCell ref="C1:C2"/>
    <mergeCell ref="D1:D2"/>
    <mergeCell ref="E1:E2"/>
    <mergeCell ref="F1:F2"/>
  </mergeCell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138"/>
  <sheetViews>
    <sheetView tabSelected="1" zoomScale="50" zoomScaleNormal="50" workbookViewId="0">
      <selection activeCell="K60" sqref="K60"/>
    </sheetView>
  </sheetViews>
  <sheetFormatPr defaultRowHeight="18.75" x14ac:dyDescent="0.2"/>
  <cols>
    <col min="1" max="1" width="50.1640625" style="25" customWidth="1"/>
    <col min="2" max="2" width="27.1640625" style="25" customWidth="1"/>
    <col min="3" max="3" width="44.1640625" style="25" customWidth="1"/>
    <col min="4" max="4" width="23.33203125" style="25" customWidth="1"/>
    <col min="5" max="5" width="21.5" style="25" customWidth="1"/>
    <col min="6" max="6" width="25.83203125" style="25" customWidth="1"/>
    <col min="7" max="7" width="11.83203125" style="25" customWidth="1"/>
    <col min="8" max="8" width="14.83203125" style="25" customWidth="1"/>
    <col min="9" max="9" width="22.5" style="25" customWidth="1"/>
    <col min="10" max="10" width="28.6640625" style="25" customWidth="1"/>
    <col min="11" max="11" width="26" style="25" customWidth="1"/>
    <col min="12" max="12" width="24.1640625" style="25" customWidth="1"/>
    <col min="13" max="13" width="27.1640625" style="25" customWidth="1"/>
    <col min="14" max="14" width="2.5" style="25" customWidth="1"/>
    <col min="15" max="16384" width="9.33203125" style="25"/>
  </cols>
  <sheetData>
    <row r="1" spans="1:14" ht="22.5" customHeight="1" x14ac:dyDescent="0.2">
      <c r="A1" s="196" t="s">
        <v>278</v>
      </c>
      <c r="B1" s="196"/>
      <c r="C1" s="196"/>
      <c r="D1" s="196"/>
      <c r="E1" s="196"/>
      <c r="F1" s="196"/>
      <c r="G1" s="196"/>
      <c r="H1" s="196"/>
      <c r="I1" s="196"/>
      <c r="J1" s="196"/>
      <c r="K1" s="196"/>
      <c r="L1" s="196"/>
      <c r="M1" s="196"/>
      <c r="N1" s="196"/>
    </row>
    <row r="2" spans="1:14" ht="22.5" customHeight="1" x14ac:dyDescent="0.2">
      <c r="A2" s="196" t="s">
        <v>279</v>
      </c>
      <c r="B2" s="196"/>
      <c r="C2" s="196"/>
      <c r="D2" s="196"/>
      <c r="E2" s="196"/>
      <c r="F2" s="196"/>
      <c r="G2" s="196"/>
      <c r="H2" s="196"/>
      <c r="I2" s="196"/>
      <c r="J2" s="196"/>
      <c r="K2" s="196"/>
      <c r="L2" s="196"/>
      <c r="M2" s="196"/>
      <c r="N2" s="196"/>
    </row>
    <row r="3" spans="1:14" ht="22.5" customHeight="1" x14ac:dyDescent="0.2">
      <c r="A3" s="197" t="s">
        <v>280</v>
      </c>
      <c r="B3" s="197"/>
      <c r="C3" s="197"/>
      <c r="D3" s="197"/>
      <c r="E3" s="197"/>
      <c r="F3" s="197"/>
      <c r="G3" s="197"/>
      <c r="H3" s="197"/>
      <c r="I3" s="197"/>
      <c r="J3" s="197"/>
      <c r="K3" s="197"/>
      <c r="L3" s="197"/>
      <c r="M3" s="197"/>
      <c r="N3" s="197"/>
    </row>
    <row r="4" spans="1:14" ht="22.5" customHeight="1" x14ac:dyDescent="0.2">
      <c r="A4" s="198" t="s">
        <v>281</v>
      </c>
      <c r="B4" s="198"/>
      <c r="C4" s="198"/>
      <c r="D4" s="198"/>
      <c r="E4" s="198"/>
      <c r="F4" s="198"/>
      <c r="G4" s="198"/>
      <c r="H4" s="198"/>
      <c r="I4" s="198"/>
      <c r="J4" s="198"/>
      <c r="K4" s="198"/>
      <c r="L4" s="198"/>
      <c r="M4" s="198"/>
      <c r="N4" s="198"/>
    </row>
    <row r="5" spans="1:14" ht="19.5" customHeight="1" x14ac:dyDescent="0.3">
      <c r="A5" s="26" t="s">
        <v>262</v>
      </c>
      <c r="B5" s="27" t="s">
        <v>244</v>
      </c>
    </row>
    <row r="6" spans="1:14" ht="19.5" customHeight="1" x14ac:dyDescent="0.3">
      <c r="A6" s="26" t="s">
        <v>263</v>
      </c>
      <c r="B6" s="28"/>
    </row>
    <row r="7" spans="1:14" ht="19.5" customHeight="1" x14ac:dyDescent="0.2">
      <c r="A7" s="199" t="s">
        <v>264</v>
      </c>
      <c r="B7" s="200"/>
    </row>
    <row r="8" spans="1:14" ht="19.5" customHeight="1" x14ac:dyDescent="0.2">
      <c r="A8" s="180" t="s">
        <v>246</v>
      </c>
      <c r="B8" s="181"/>
      <c r="C8" s="181"/>
      <c r="D8" s="181"/>
      <c r="E8" s="181"/>
      <c r="F8" s="181"/>
      <c r="G8" s="181"/>
      <c r="H8" s="181"/>
      <c r="I8" s="181"/>
      <c r="J8" s="182"/>
      <c r="K8" s="199" t="s">
        <v>223</v>
      </c>
      <c r="L8" s="201"/>
      <c r="M8" s="200"/>
    </row>
    <row r="9" spans="1:14" ht="22.5" customHeight="1" x14ac:dyDescent="0.3">
      <c r="A9" s="180" t="s">
        <v>245</v>
      </c>
      <c r="B9" s="181"/>
      <c r="C9" s="181"/>
      <c r="D9" s="181"/>
      <c r="E9" s="181"/>
      <c r="F9" s="181"/>
      <c r="G9" s="181"/>
      <c r="H9" s="181"/>
      <c r="I9" s="181"/>
      <c r="J9" s="182"/>
      <c r="K9" s="180" t="s">
        <v>225</v>
      </c>
      <c r="L9" s="182"/>
      <c r="M9" s="27">
        <v>38522213</v>
      </c>
    </row>
    <row r="10" spans="1:14" ht="22.5" customHeight="1" x14ac:dyDescent="0.3">
      <c r="A10" s="180" t="s">
        <v>247</v>
      </c>
      <c r="B10" s="181"/>
      <c r="C10" s="181"/>
      <c r="D10" s="181"/>
      <c r="E10" s="181"/>
      <c r="F10" s="181"/>
      <c r="G10" s="181"/>
      <c r="H10" s="181"/>
      <c r="I10" s="181"/>
      <c r="J10" s="182"/>
      <c r="K10" s="180" t="s">
        <v>227</v>
      </c>
      <c r="L10" s="182"/>
      <c r="M10" s="27">
        <v>430</v>
      </c>
    </row>
    <row r="11" spans="1:14" ht="22.5" customHeight="1" x14ac:dyDescent="0.3">
      <c r="A11" s="180" t="s">
        <v>248</v>
      </c>
      <c r="B11" s="181"/>
      <c r="C11" s="181"/>
      <c r="D11" s="181"/>
      <c r="E11" s="181"/>
      <c r="F11" s="181"/>
      <c r="G11" s="181"/>
      <c r="H11" s="181"/>
      <c r="I11" s="181"/>
      <c r="J11" s="182"/>
      <c r="K11" s="180" t="s">
        <v>229</v>
      </c>
      <c r="L11" s="182"/>
      <c r="M11" s="27">
        <v>5324555100</v>
      </c>
    </row>
    <row r="12" spans="1:14" ht="22.5" customHeight="1" x14ac:dyDescent="0.3">
      <c r="A12" s="180" t="s">
        <v>230</v>
      </c>
      <c r="B12" s="181"/>
      <c r="C12" s="181"/>
      <c r="D12" s="181"/>
      <c r="E12" s="181"/>
      <c r="F12" s="181"/>
      <c r="G12" s="181"/>
      <c r="H12" s="181"/>
      <c r="I12" s="181"/>
      <c r="J12" s="182"/>
      <c r="K12" s="180" t="s">
        <v>231</v>
      </c>
      <c r="L12" s="182"/>
      <c r="M12" s="27"/>
    </row>
    <row r="13" spans="1:14" ht="22.5" customHeight="1" x14ac:dyDescent="0.3">
      <c r="A13" s="180" t="s">
        <v>249</v>
      </c>
      <c r="B13" s="181"/>
      <c r="C13" s="181"/>
      <c r="D13" s="181"/>
      <c r="E13" s="181"/>
      <c r="F13" s="181"/>
      <c r="G13" s="181"/>
      <c r="H13" s="181"/>
      <c r="I13" s="181"/>
      <c r="J13" s="182"/>
      <c r="K13" s="180" t="s">
        <v>233</v>
      </c>
      <c r="L13" s="182"/>
      <c r="M13" s="27"/>
    </row>
    <row r="14" spans="1:14" ht="22.5" customHeight="1" x14ac:dyDescent="0.3">
      <c r="A14" s="180" t="s">
        <v>234</v>
      </c>
      <c r="B14" s="181"/>
      <c r="C14" s="181"/>
      <c r="D14" s="181"/>
      <c r="E14" s="181"/>
      <c r="F14" s="181"/>
      <c r="G14" s="181"/>
      <c r="H14" s="181"/>
      <c r="I14" s="181"/>
      <c r="J14" s="182"/>
      <c r="K14" s="180" t="s">
        <v>235</v>
      </c>
      <c r="L14" s="182"/>
      <c r="M14" s="27">
        <v>86.1</v>
      </c>
    </row>
    <row r="15" spans="1:14" ht="22.5" customHeight="1" x14ac:dyDescent="0.2">
      <c r="A15" s="180" t="s">
        <v>272</v>
      </c>
      <c r="B15" s="181"/>
      <c r="C15" s="181"/>
      <c r="D15" s="181"/>
      <c r="E15" s="181"/>
      <c r="F15" s="181"/>
      <c r="G15" s="181"/>
      <c r="H15" s="181"/>
      <c r="I15" s="181"/>
      <c r="J15" s="182"/>
      <c r="K15" s="216"/>
      <c r="L15" s="217"/>
      <c r="M15" s="218"/>
    </row>
    <row r="16" spans="1:14" ht="22.5" customHeight="1" x14ac:dyDescent="0.2">
      <c r="A16" s="180" t="s">
        <v>250</v>
      </c>
      <c r="B16" s="181"/>
      <c r="C16" s="181"/>
      <c r="D16" s="181"/>
      <c r="E16" s="181"/>
      <c r="F16" s="181"/>
      <c r="G16" s="181"/>
      <c r="H16" s="181"/>
      <c r="I16" s="181"/>
      <c r="J16" s="182"/>
      <c r="K16" s="219"/>
      <c r="L16" s="220"/>
      <c r="M16" s="221"/>
    </row>
    <row r="17" spans="1:14" ht="22.5" customHeight="1" x14ac:dyDescent="0.3">
      <c r="A17" s="180" t="s">
        <v>251</v>
      </c>
      <c r="B17" s="181"/>
      <c r="C17" s="181"/>
      <c r="D17" s="181"/>
      <c r="E17" s="181"/>
      <c r="F17" s="181"/>
      <c r="G17" s="181"/>
      <c r="H17" s="181"/>
      <c r="I17" s="181"/>
      <c r="J17" s="182"/>
      <c r="K17" s="180" t="s">
        <v>239</v>
      </c>
      <c r="L17" s="182"/>
      <c r="M17" s="27" t="s">
        <v>255</v>
      </c>
    </row>
    <row r="18" spans="1:14" ht="22.5" customHeight="1" x14ac:dyDescent="0.3">
      <c r="A18" s="180" t="s">
        <v>252</v>
      </c>
      <c r="B18" s="181"/>
      <c r="C18" s="181"/>
      <c r="D18" s="181"/>
      <c r="E18" s="181"/>
      <c r="F18" s="181"/>
      <c r="G18" s="181"/>
      <c r="H18" s="181"/>
      <c r="I18" s="181"/>
      <c r="J18" s="182"/>
      <c r="K18" s="180" t="s">
        <v>241</v>
      </c>
      <c r="L18" s="182"/>
      <c r="M18" s="28"/>
    </row>
    <row r="19" spans="1:14" ht="22.5" customHeight="1" x14ac:dyDescent="0.2">
      <c r="A19" s="180" t="s">
        <v>253</v>
      </c>
      <c r="B19" s="181"/>
      <c r="C19" s="181"/>
      <c r="D19" s="181"/>
      <c r="E19" s="181"/>
      <c r="F19" s="181"/>
      <c r="G19" s="181"/>
      <c r="H19" s="181"/>
      <c r="I19" s="181"/>
      <c r="J19" s="182"/>
      <c r="K19" s="216"/>
      <c r="L19" s="217"/>
      <c r="M19" s="218"/>
    </row>
    <row r="20" spans="1:14" ht="22.5" customHeight="1" x14ac:dyDescent="0.2">
      <c r="A20" s="180" t="s">
        <v>254</v>
      </c>
      <c r="B20" s="181"/>
      <c r="C20" s="181"/>
      <c r="D20" s="181"/>
      <c r="E20" s="181"/>
      <c r="F20" s="181"/>
      <c r="G20" s="181"/>
      <c r="H20" s="181"/>
      <c r="I20" s="181"/>
      <c r="J20" s="182"/>
      <c r="K20" s="219"/>
      <c r="L20" s="220"/>
      <c r="M20" s="221"/>
    </row>
    <row r="21" spans="1:14" ht="39" customHeight="1" x14ac:dyDescent="0.2">
      <c r="A21" s="237" t="s">
        <v>276</v>
      </c>
      <c r="B21" s="237"/>
      <c r="C21" s="237"/>
      <c r="D21" s="237"/>
      <c r="E21" s="237"/>
      <c r="F21" s="237"/>
      <c r="G21" s="237"/>
      <c r="H21" s="237"/>
      <c r="I21" s="237"/>
      <c r="J21" s="237"/>
      <c r="K21" s="237"/>
      <c r="L21" s="237"/>
      <c r="M21" s="237"/>
      <c r="N21" s="237"/>
    </row>
    <row r="22" spans="1:14" ht="19.5" customHeight="1" x14ac:dyDescent="0.2">
      <c r="A22" s="222" t="s">
        <v>265</v>
      </c>
      <c r="B22" s="222"/>
      <c r="C22" s="222"/>
      <c r="D22" s="222"/>
      <c r="E22" s="222"/>
      <c r="F22" s="222"/>
      <c r="G22" s="222"/>
      <c r="H22" s="222"/>
      <c r="I22" s="222"/>
      <c r="J22" s="222"/>
      <c r="K22" s="222"/>
      <c r="L22" s="222"/>
      <c r="M22" s="222"/>
      <c r="N22" s="222"/>
    </row>
    <row r="23" spans="1:14" ht="48.95" customHeight="1" x14ac:dyDescent="0.2">
      <c r="A23" s="223" t="s">
        <v>132</v>
      </c>
      <c r="B23" s="224"/>
      <c r="C23" s="225"/>
      <c r="D23" s="229" t="s">
        <v>133</v>
      </c>
      <c r="E23" s="231" t="s">
        <v>282</v>
      </c>
      <c r="F23" s="232"/>
      <c r="G23" s="232"/>
      <c r="H23" s="232"/>
      <c r="I23" s="233"/>
      <c r="J23" s="234" t="s">
        <v>266</v>
      </c>
      <c r="K23" s="235"/>
      <c r="L23" s="235"/>
      <c r="M23" s="236"/>
    </row>
    <row r="24" spans="1:14" ht="58.35" customHeight="1" x14ac:dyDescent="0.2">
      <c r="A24" s="226"/>
      <c r="B24" s="227"/>
      <c r="C24" s="228"/>
      <c r="D24" s="230"/>
      <c r="E24" s="29" t="s">
        <v>267</v>
      </c>
      <c r="F24" s="29" t="s">
        <v>268</v>
      </c>
      <c r="G24" s="234" t="s">
        <v>269</v>
      </c>
      <c r="H24" s="236"/>
      <c r="I24" s="29" t="s">
        <v>277</v>
      </c>
      <c r="J24" s="29" t="s">
        <v>267</v>
      </c>
      <c r="K24" s="29" t="s">
        <v>268</v>
      </c>
      <c r="L24" s="29" t="s">
        <v>269</v>
      </c>
      <c r="M24" s="29" t="s">
        <v>277</v>
      </c>
    </row>
    <row r="25" spans="1:14" ht="19.5" customHeight="1" x14ac:dyDescent="0.2">
      <c r="A25" s="204">
        <v>1</v>
      </c>
      <c r="B25" s="211"/>
      <c r="C25" s="205"/>
      <c r="D25" s="30">
        <v>2</v>
      </c>
      <c r="E25" s="30">
        <v>3</v>
      </c>
      <c r="F25" s="30">
        <v>4</v>
      </c>
      <c r="G25" s="204">
        <v>5</v>
      </c>
      <c r="H25" s="205"/>
      <c r="I25" s="30">
        <v>6</v>
      </c>
      <c r="J25" s="30">
        <v>7</v>
      </c>
      <c r="K25" s="30">
        <v>8</v>
      </c>
      <c r="L25" s="30">
        <v>9</v>
      </c>
      <c r="M25" s="30">
        <v>10</v>
      </c>
    </row>
    <row r="26" spans="1:14" ht="19.5" customHeight="1" x14ac:dyDescent="0.2">
      <c r="A26" s="206" t="s">
        <v>151</v>
      </c>
      <c r="B26" s="207"/>
      <c r="C26" s="207"/>
      <c r="D26" s="207"/>
      <c r="E26" s="207"/>
      <c r="F26" s="207"/>
      <c r="G26" s="207"/>
      <c r="H26" s="207"/>
      <c r="I26" s="207"/>
      <c r="J26" s="207"/>
      <c r="K26" s="207"/>
      <c r="L26" s="207"/>
      <c r="M26" s="208"/>
    </row>
    <row r="27" spans="1:14" ht="19.5" customHeight="1" x14ac:dyDescent="0.2">
      <c r="A27" s="206" t="s">
        <v>152</v>
      </c>
      <c r="B27" s="207"/>
      <c r="C27" s="207"/>
      <c r="D27" s="207"/>
      <c r="E27" s="207"/>
      <c r="F27" s="207"/>
      <c r="G27" s="207"/>
      <c r="H27" s="207"/>
      <c r="I27" s="207"/>
      <c r="J27" s="207"/>
      <c r="K27" s="207"/>
      <c r="L27" s="209"/>
      <c r="M27" s="210"/>
    </row>
    <row r="28" spans="1:14" ht="19.5" customHeight="1" x14ac:dyDescent="0.3">
      <c r="A28" s="180" t="s">
        <v>153</v>
      </c>
      <c r="B28" s="181"/>
      <c r="C28" s="182"/>
      <c r="D28" s="30">
        <v>1010</v>
      </c>
      <c r="E28" s="31">
        <v>2984.7</v>
      </c>
      <c r="F28" s="31">
        <f>2769.6+25.5+238.2</f>
        <v>3033.2999999999997</v>
      </c>
      <c r="G28" s="191">
        <f>F28-E28</f>
        <v>48.599999999999909</v>
      </c>
      <c r="H28" s="192"/>
      <c r="I28" s="32">
        <f>F28/E28*100</f>
        <v>101.62830435219621</v>
      </c>
      <c r="J28" s="31">
        <f>2618+E28</f>
        <v>5602.7</v>
      </c>
      <c r="K28" s="33">
        <f>2707.6+F28</f>
        <v>5740.9</v>
      </c>
      <c r="L28" s="34">
        <f>K28-J28</f>
        <v>138.19999999999982</v>
      </c>
      <c r="M28" s="35">
        <f>K28/J28*100</f>
        <v>102.46666785656915</v>
      </c>
    </row>
    <row r="29" spans="1:14" ht="19.5" customHeight="1" x14ac:dyDescent="0.3">
      <c r="A29" s="180" t="s">
        <v>154</v>
      </c>
      <c r="B29" s="181"/>
      <c r="C29" s="182"/>
      <c r="D29" s="30">
        <v>1020</v>
      </c>
      <c r="E29" s="31"/>
      <c r="F29" s="31"/>
      <c r="G29" s="191"/>
      <c r="H29" s="192"/>
      <c r="I29" s="32"/>
      <c r="J29" s="31"/>
      <c r="K29" s="33"/>
      <c r="L29" s="34"/>
      <c r="M29" s="35"/>
    </row>
    <row r="30" spans="1:14" ht="19.5" customHeight="1" x14ac:dyDescent="0.3">
      <c r="A30" s="180" t="s">
        <v>155</v>
      </c>
      <c r="B30" s="181"/>
      <c r="C30" s="182"/>
      <c r="D30" s="30">
        <v>1030</v>
      </c>
      <c r="E30" s="31">
        <v>1319.5</v>
      </c>
      <c r="F30" s="32">
        <v>1162.0999999999999</v>
      </c>
      <c r="G30" s="191">
        <f t="shared" ref="G30:G31" si="0">F30-E30</f>
        <v>-157.40000000000009</v>
      </c>
      <c r="H30" s="192"/>
      <c r="I30" s="32">
        <f t="shared" ref="I30:I31" si="1">F30/E30*100</f>
        <v>88.071239105721858</v>
      </c>
      <c r="J30" s="31">
        <f>751.6+E30</f>
        <v>2071.1</v>
      </c>
      <c r="K30" s="59">
        <f>524.9+F30</f>
        <v>1687</v>
      </c>
      <c r="L30" s="34">
        <f t="shared" ref="L30:L31" si="2">K30-J30</f>
        <v>-384.09999999999991</v>
      </c>
      <c r="M30" s="35">
        <f t="shared" ref="M30:M31" si="3">K30/J30*100</f>
        <v>81.454299647530306</v>
      </c>
    </row>
    <row r="31" spans="1:14" ht="19.5" customHeight="1" x14ac:dyDescent="0.3">
      <c r="A31" s="188" t="s">
        <v>285</v>
      </c>
      <c r="B31" s="189"/>
      <c r="C31" s="190"/>
      <c r="D31" s="30">
        <v>1031</v>
      </c>
      <c r="E31" s="31">
        <v>102.9</v>
      </c>
      <c r="F31" s="31">
        <v>39.1</v>
      </c>
      <c r="G31" s="191">
        <f t="shared" si="0"/>
        <v>-63.800000000000004</v>
      </c>
      <c r="H31" s="192"/>
      <c r="I31" s="32">
        <f t="shared" si="1"/>
        <v>37.998056365403308</v>
      </c>
      <c r="J31" s="31">
        <f>30+E31</f>
        <v>132.9</v>
      </c>
      <c r="K31" s="33">
        <f>8.7+F31</f>
        <v>47.8</v>
      </c>
      <c r="L31" s="34">
        <f t="shared" si="2"/>
        <v>-85.100000000000009</v>
      </c>
      <c r="M31" s="35">
        <f t="shared" si="3"/>
        <v>35.966892400300978</v>
      </c>
    </row>
    <row r="32" spans="1:14" ht="19.5" customHeight="1" x14ac:dyDescent="0.3">
      <c r="A32" s="180" t="s">
        <v>157</v>
      </c>
      <c r="B32" s="181"/>
      <c r="C32" s="182"/>
      <c r="D32" s="30">
        <v>1040</v>
      </c>
      <c r="E32" s="31"/>
      <c r="F32" s="31"/>
      <c r="G32" s="212"/>
      <c r="H32" s="213"/>
      <c r="I32" s="28"/>
      <c r="J32" s="31"/>
      <c r="K32" s="33"/>
      <c r="L32" s="34"/>
      <c r="M32" s="34"/>
    </row>
    <row r="33" spans="1:13" ht="19.5" customHeight="1" x14ac:dyDescent="0.3">
      <c r="A33" s="188" t="s">
        <v>158</v>
      </c>
      <c r="B33" s="189"/>
      <c r="C33" s="190"/>
      <c r="D33" s="30">
        <v>1041</v>
      </c>
      <c r="E33" s="31"/>
      <c r="F33" s="31"/>
      <c r="G33" s="212"/>
      <c r="H33" s="213"/>
      <c r="I33" s="28"/>
      <c r="J33" s="31"/>
      <c r="K33" s="33"/>
      <c r="L33" s="34"/>
      <c r="M33" s="34"/>
    </row>
    <row r="34" spans="1:13" ht="19.5" customHeight="1" x14ac:dyDescent="0.3">
      <c r="A34" s="188" t="s">
        <v>159</v>
      </c>
      <c r="B34" s="189"/>
      <c r="C34" s="190"/>
      <c r="D34" s="30">
        <v>1042</v>
      </c>
      <c r="E34" s="31"/>
      <c r="F34" s="31"/>
      <c r="G34" s="212"/>
      <c r="H34" s="213"/>
      <c r="I34" s="28"/>
      <c r="J34" s="31"/>
      <c r="K34" s="33"/>
      <c r="L34" s="34"/>
      <c r="M34" s="34"/>
    </row>
    <row r="35" spans="1:13" ht="19.5" customHeight="1" x14ac:dyDescent="0.3">
      <c r="A35" s="188"/>
      <c r="B35" s="189"/>
      <c r="C35" s="190"/>
      <c r="D35" s="30">
        <v>1043</v>
      </c>
      <c r="E35" s="31"/>
      <c r="F35" s="31"/>
      <c r="G35" s="212"/>
      <c r="H35" s="213"/>
      <c r="I35" s="28"/>
      <c r="J35" s="31"/>
      <c r="K35" s="33"/>
      <c r="L35" s="34"/>
      <c r="M35" s="34"/>
    </row>
    <row r="36" spans="1:13" ht="19.5" customHeight="1" x14ac:dyDescent="0.2">
      <c r="A36" s="206" t="s">
        <v>160</v>
      </c>
      <c r="B36" s="207"/>
      <c r="C36" s="207"/>
      <c r="D36" s="207"/>
      <c r="E36" s="207"/>
      <c r="F36" s="207"/>
      <c r="G36" s="207"/>
      <c r="H36" s="207"/>
      <c r="I36" s="207"/>
      <c r="J36" s="207"/>
      <c r="K36" s="207"/>
      <c r="L36" s="214"/>
      <c r="M36" s="215"/>
    </row>
    <row r="37" spans="1:13" ht="19.5" customHeight="1" x14ac:dyDescent="0.3">
      <c r="A37" s="180" t="s">
        <v>161</v>
      </c>
      <c r="B37" s="181"/>
      <c r="C37" s="182"/>
      <c r="D37" s="30">
        <v>1050</v>
      </c>
      <c r="E37" s="32">
        <f>2908.2+180</f>
        <v>3088.2</v>
      </c>
      <c r="F37" s="32">
        <f>2933+200.1</f>
        <v>3133.1</v>
      </c>
      <c r="G37" s="183">
        <f>F37-E37</f>
        <v>44.900000000000091</v>
      </c>
      <c r="H37" s="184"/>
      <c r="I37" s="32">
        <f>F37/E37*100</f>
        <v>101.45392137814908</v>
      </c>
      <c r="J37" s="32">
        <v>5503.2</v>
      </c>
      <c r="K37" s="36">
        <v>5333.4</v>
      </c>
      <c r="L37" s="35">
        <f>K37-J37</f>
        <v>-169.80000000000018</v>
      </c>
      <c r="M37" s="35">
        <f>K37/J37*100</f>
        <v>96.914522459659835</v>
      </c>
    </row>
    <row r="38" spans="1:13" ht="19.5" customHeight="1" x14ac:dyDescent="0.3">
      <c r="A38" s="180" t="s">
        <v>162</v>
      </c>
      <c r="B38" s="181"/>
      <c r="C38" s="182"/>
      <c r="D38" s="30">
        <v>1060</v>
      </c>
      <c r="E38" s="32">
        <v>674</v>
      </c>
      <c r="F38" s="32">
        <v>689.3</v>
      </c>
      <c r="G38" s="183">
        <f t="shared" ref="G38:G49" si="4">F38-E38</f>
        <v>15.299999999999955</v>
      </c>
      <c r="H38" s="184"/>
      <c r="I38" s="32">
        <f t="shared" ref="I38:I49" si="5">F38/E38*100</f>
        <v>102.27002967359049</v>
      </c>
      <c r="J38" s="32">
        <f>531.3+E38</f>
        <v>1205.3</v>
      </c>
      <c r="K38" s="36">
        <v>1173.3</v>
      </c>
      <c r="L38" s="35">
        <f t="shared" ref="L38:L49" si="6">K38-J38</f>
        <v>-32</v>
      </c>
      <c r="M38" s="35">
        <f t="shared" ref="M38:M60" si="7">K38/J38*100</f>
        <v>97.34505932133078</v>
      </c>
    </row>
    <row r="39" spans="1:13" ht="19.5" customHeight="1" x14ac:dyDescent="0.3">
      <c r="A39" s="180" t="s">
        <v>163</v>
      </c>
      <c r="B39" s="181"/>
      <c r="C39" s="182"/>
      <c r="D39" s="30">
        <v>1070</v>
      </c>
      <c r="E39" s="32">
        <v>93</v>
      </c>
      <c r="F39" s="32">
        <v>46</v>
      </c>
      <c r="G39" s="183">
        <f t="shared" si="4"/>
        <v>-47</v>
      </c>
      <c r="H39" s="184"/>
      <c r="I39" s="32">
        <f t="shared" si="5"/>
        <v>49.462365591397848</v>
      </c>
      <c r="J39" s="32">
        <f>80.9+E39</f>
        <v>173.9</v>
      </c>
      <c r="K39" s="36">
        <f>20.3+F39</f>
        <v>66.3</v>
      </c>
      <c r="L39" s="35">
        <f t="shared" si="6"/>
        <v>-107.60000000000001</v>
      </c>
      <c r="M39" s="35">
        <f t="shared" si="7"/>
        <v>38.125359401955144</v>
      </c>
    </row>
    <row r="40" spans="1:13" ht="19.5" customHeight="1" x14ac:dyDescent="0.3">
      <c r="A40" s="180" t="s">
        <v>164</v>
      </c>
      <c r="B40" s="181"/>
      <c r="C40" s="182"/>
      <c r="D40" s="30">
        <v>1080</v>
      </c>
      <c r="E40" s="32">
        <v>142.19999999999999</v>
      </c>
      <c r="F40" s="32">
        <v>68.2</v>
      </c>
      <c r="G40" s="183">
        <f t="shared" si="4"/>
        <v>-73.999999999999986</v>
      </c>
      <c r="H40" s="184"/>
      <c r="I40" s="32">
        <f t="shared" si="5"/>
        <v>47.9606188466948</v>
      </c>
      <c r="J40" s="32">
        <f>43.3+E40</f>
        <v>185.5</v>
      </c>
      <c r="K40" s="59">
        <f>20.3+F40</f>
        <v>88.5</v>
      </c>
      <c r="L40" s="35">
        <f t="shared" si="6"/>
        <v>-97</v>
      </c>
      <c r="M40" s="35">
        <f t="shared" si="7"/>
        <v>47.708894878706197</v>
      </c>
    </row>
    <row r="41" spans="1:13" ht="19.5" customHeight="1" x14ac:dyDescent="0.3">
      <c r="A41" s="180" t="s">
        <v>165</v>
      </c>
      <c r="B41" s="181"/>
      <c r="C41" s="182"/>
      <c r="D41" s="30">
        <v>1090</v>
      </c>
      <c r="E41" s="32"/>
      <c r="F41" s="32"/>
      <c r="G41" s="183">
        <f t="shared" si="4"/>
        <v>0</v>
      </c>
      <c r="H41" s="184"/>
      <c r="I41" s="32"/>
      <c r="J41" s="32"/>
      <c r="K41" s="36"/>
      <c r="L41" s="35"/>
      <c r="M41" s="35"/>
    </row>
    <row r="42" spans="1:13" ht="19.5" customHeight="1" x14ac:dyDescent="0.3">
      <c r="A42" s="185" t="s">
        <v>166</v>
      </c>
      <c r="B42" s="186"/>
      <c r="C42" s="187"/>
      <c r="D42" s="37">
        <v>1100</v>
      </c>
      <c r="E42" s="38">
        <v>70</v>
      </c>
      <c r="F42" s="38">
        <v>78</v>
      </c>
      <c r="G42" s="183">
        <f t="shared" si="4"/>
        <v>8</v>
      </c>
      <c r="H42" s="184"/>
      <c r="I42" s="32">
        <f t="shared" si="5"/>
        <v>111.42857142857143</v>
      </c>
      <c r="J42" s="38">
        <f>70+E42</f>
        <v>140</v>
      </c>
      <c r="K42" s="39">
        <f>19.3+F42+1.8</f>
        <v>99.1</v>
      </c>
      <c r="L42" s="35">
        <f t="shared" si="6"/>
        <v>-40.900000000000006</v>
      </c>
      <c r="M42" s="35">
        <f t="shared" si="7"/>
        <v>70.785714285714292</v>
      </c>
    </row>
    <row r="43" spans="1:13" x14ac:dyDescent="0.3">
      <c r="A43" s="159" t="s">
        <v>167</v>
      </c>
      <c r="B43" s="160"/>
      <c r="C43" s="161"/>
      <c r="D43" s="40">
        <v>1110</v>
      </c>
      <c r="E43" s="41">
        <v>10</v>
      </c>
      <c r="F43" s="41">
        <v>18.100000000000001</v>
      </c>
      <c r="G43" s="183">
        <f t="shared" si="4"/>
        <v>8.1000000000000014</v>
      </c>
      <c r="H43" s="184"/>
      <c r="I43" s="32">
        <f t="shared" si="5"/>
        <v>181</v>
      </c>
      <c r="J43" s="41">
        <f>10+E43</f>
        <v>20</v>
      </c>
      <c r="K43" s="39">
        <f>1.8+F43</f>
        <v>19.900000000000002</v>
      </c>
      <c r="L43" s="35">
        <f t="shared" si="6"/>
        <v>-9.9999999999997868E-2</v>
      </c>
      <c r="M43" s="35">
        <f t="shared" si="7"/>
        <v>99.500000000000014</v>
      </c>
    </row>
    <row r="44" spans="1:13" ht="19.5" customHeight="1" x14ac:dyDescent="0.3">
      <c r="A44" s="159" t="s">
        <v>168</v>
      </c>
      <c r="B44" s="160"/>
      <c r="C44" s="161"/>
      <c r="D44" s="40">
        <v>1120</v>
      </c>
      <c r="E44" s="41">
        <v>190.1</v>
      </c>
      <c r="F44" s="41">
        <f>F47+F48+F49</f>
        <v>152</v>
      </c>
      <c r="G44" s="183">
        <f t="shared" si="4"/>
        <v>-38.099999999999994</v>
      </c>
      <c r="H44" s="184"/>
      <c r="I44" s="32">
        <f t="shared" si="5"/>
        <v>79.957916885849556</v>
      </c>
      <c r="J44" s="41">
        <f>110+E44</f>
        <v>300.10000000000002</v>
      </c>
      <c r="K44" s="41">
        <f>K47+K48+K49</f>
        <v>166.1</v>
      </c>
      <c r="L44" s="35">
        <f t="shared" si="6"/>
        <v>-134.00000000000003</v>
      </c>
      <c r="M44" s="35">
        <f t="shared" si="7"/>
        <v>55.348217260913025</v>
      </c>
    </row>
    <row r="45" spans="1:13" x14ac:dyDescent="0.3">
      <c r="A45" s="159" t="s">
        <v>169</v>
      </c>
      <c r="B45" s="160"/>
      <c r="C45" s="161"/>
      <c r="D45" s="40">
        <v>1121</v>
      </c>
      <c r="E45" s="41"/>
      <c r="F45" s="41"/>
      <c r="G45" s="183"/>
      <c r="H45" s="184"/>
      <c r="I45" s="32"/>
      <c r="J45" s="41"/>
      <c r="K45" s="42"/>
      <c r="L45" s="35"/>
      <c r="M45" s="35"/>
    </row>
    <row r="46" spans="1:13" ht="19.5" customHeight="1" x14ac:dyDescent="0.3">
      <c r="A46" s="159" t="s">
        <v>170</v>
      </c>
      <c r="B46" s="160"/>
      <c r="C46" s="161"/>
      <c r="D46" s="40">
        <v>1122</v>
      </c>
      <c r="E46" s="41"/>
      <c r="F46" s="41"/>
      <c r="G46" s="183"/>
      <c r="H46" s="184"/>
      <c r="I46" s="32"/>
      <c r="J46" s="41"/>
      <c r="K46" s="42"/>
      <c r="L46" s="35"/>
      <c r="M46" s="35"/>
    </row>
    <row r="47" spans="1:13" x14ac:dyDescent="0.3">
      <c r="A47" s="159" t="s">
        <v>171</v>
      </c>
      <c r="B47" s="160"/>
      <c r="C47" s="161"/>
      <c r="D47" s="40">
        <v>1123</v>
      </c>
      <c r="E47" s="41">
        <v>27.9</v>
      </c>
      <c r="F47" s="41">
        <v>34</v>
      </c>
      <c r="G47" s="183">
        <f t="shared" si="4"/>
        <v>6.1000000000000014</v>
      </c>
      <c r="H47" s="184"/>
      <c r="I47" s="32">
        <f t="shared" si="5"/>
        <v>121.86379928315412</v>
      </c>
      <c r="J47" s="41">
        <f>20+E47</f>
        <v>47.9</v>
      </c>
      <c r="K47" s="42">
        <v>47.9</v>
      </c>
      <c r="L47" s="35">
        <f t="shared" si="6"/>
        <v>0</v>
      </c>
      <c r="M47" s="35">
        <f t="shared" si="7"/>
        <v>100</v>
      </c>
    </row>
    <row r="48" spans="1:13" x14ac:dyDescent="0.3">
      <c r="A48" s="159" t="s">
        <v>172</v>
      </c>
      <c r="B48" s="160"/>
      <c r="C48" s="161"/>
      <c r="D48" s="40">
        <v>1124</v>
      </c>
      <c r="E48" s="41">
        <v>64.2</v>
      </c>
      <c r="F48" s="41">
        <v>0.5</v>
      </c>
      <c r="G48" s="183">
        <f t="shared" si="4"/>
        <v>-63.7</v>
      </c>
      <c r="H48" s="184"/>
      <c r="I48" s="32">
        <f t="shared" si="5"/>
        <v>0.77881619937694702</v>
      </c>
      <c r="J48" s="41">
        <f>70+E48</f>
        <v>134.19999999999999</v>
      </c>
      <c r="K48" s="58">
        <f>0.2+F48</f>
        <v>0.7</v>
      </c>
      <c r="L48" s="35">
        <f t="shared" si="6"/>
        <v>-133.5</v>
      </c>
      <c r="M48" s="35">
        <f t="shared" si="7"/>
        <v>0.52160953800298071</v>
      </c>
    </row>
    <row r="49" spans="1:13" x14ac:dyDescent="0.3">
      <c r="A49" s="159" t="s">
        <v>173</v>
      </c>
      <c r="B49" s="160"/>
      <c r="C49" s="161"/>
      <c r="D49" s="40">
        <v>1125</v>
      </c>
      <c r="E49" s="41">
        <v>98</v>
      </c>
      <c r="F49" s="41">
        <v>117.5</v>
      </c>
      <c r="G49" s="183">
        <f t="shared" si="4"/>
        <v>19.5</v>
      </c>
      <c r="H49" s="184"/>
      <c r="I49" s="32">
        <f t="shared" si="5"/>
        <v>119.89795918367348</v>
      </c>
      <c r="J49" s="41">
        <f>20+E49</f>
        <v>118</v>
      </c>
      <c r="K49" s="58">
        <v>117.5</v>
      </c>
      <c r="L49" s="35">
        <f t="shared" si="6"/>
        <v>-0.5</v>
      </c>
      <c r="M49" s="35">
        <f t="shared" si="7"/>
        <v>99.576271186440678</v>
      </c>
    </row>
    <row r="50" spans="1:13" x14ac:dyDescent="0.3">
      <c r="A50" s="159" t="s">
        <v>174</v>
      </c>
      <c r="B50" s="160"/>
      <c r="C50" s="161"/>
      <c r="D50" s="40">
        <v>1126</v>
      </c>
      <c r="E50" s="41"/>
      <c r="F50" s="41"/>
      <c r="G50" s="178"/>
      <c r="H50" s="179"/>
      <c r="I50" s="41"/>
      <c r="J50" s="41"/>
      <c r="K50" s="42"/>
      <c r="L50" s="35"/>
      <c r="M50" s="35"/>
    </row>
    <row r="51" spans="1:13" ht="43.5" customHeight="1" x14ac:dyDescent="0.3">
      <c r="A51" s="159" t="s">
        <v>270</v>
      </c>
      <c r="B51" s="160"/>
      <c r="C51" s="161"/>
      <c r="D51" s="40">
        <v>1130</v>
      </c>
      <c r="E51" s="43"/>
      <c r="F51" s="43"/>
      <c r="G51" s="238"/>
      <c r="H51" s="239"/>
      <c r="I51" s="43"/>
      <c r="J51" s="43"/>
      <c r="K51" s="44"/>
      <c r="L51" s="45"/>
      <c r="M51" s="35"/>
    </row>
    <row r="52" spans="1:13" x14ac:dyDescent="0.3">
      <c r="A52" s="159" t="s">
        <v>176</v>
      </c>
      <c r="B52" s="160"/>
      <c r="C52" s="161"/>
      <c r="D52" s="40">
        <v>1140</v>
      </c>
      <c r="E52" s="41"/>
      <c r="F52" s="41"/>
      <c r="G52" s="176"/>
      <c r="H52" s="177"/>
      <c r="I52" s="41"/>
      <c r="J52" s="41"/>
      <c r="K52" s="42"/>
      <c r="L52" s="35"/>
      <c r="M52" s="35"/>
    </row>
    <row r="53" spans="1:13" x14ac:dyDescent="0.3">
      <c r="A53" s="159" t="s">
        <v>177</v>
      </c>
      <c r="B53" s="160"/>
      <c r="C53" s="161"/>
      <c r="D53" s="40">
        <v>1150</v>
      </c>
      <c r="E53" s="41"/>
      <c r="F53" s="41"/>
      <c r="G53" s="176"/>
      <c r="H53" s="177"/>
      <c r="I53" s="41"/>
      <c r="J53" s="41"/>
      <c r="K53" s="42"/>
      <c r="L53" s="35"/>
      <c r="M53" s="35"/>
    </row>
    <row r="54" spans="1:13" x14ac:dyDescent="0.3">
      <c r="A54" s="159" t="s">
        <v>178</v>
      </c>
      <c r="B54" s="160"/>
      <c r="C54" s="161"/>
      <c r="D54" s="40">
        <v>1160</v>
      </c>
      <c r="E54" s="41"/>
      <c r="F54" s="41"/>
      <c r="G54" s="176"/>
      <c r="H54" s="177"/>
      <c r="I54" s="41"/>
      <c r="J54" s="41"/>
      <c r="K54" s="42"/>
      <c r="L54" s="35"/>
      <c r="M54" s="35"/>
    </row>
    <row r="55" spans="1:13" x14ac:dyDescent="0.3">
      <c r="A55" s="159" t="s">
        <v>179</v>
      </c>
      <c r="B55" s="160"/>
      <c r="C55" s="161"/>
      <c r="D55" s="40">
        <v>1170</v>
      </c>
      <c r="E55" s="41">
        <v>8</v>
      </c>
      <c r="F55" s="41">
        <v>0.6</v>
      </c>
      <c r="G55" s="176">
        <f t="shared" ref="G55" si="8">F55-E55</f>
        <v>-7.4</v>
      </c>
      <c r="H55" s="177"/>
      <c r="I55" s="41">
        <f t="shared" ref="I55" si="9">F55/E55*100</f>
        <v>7.5</v>
      </c>
      <c r="J55" s="41">
        <f>7+E55</f>
        <v>15</v>
      </c>
      <c r="K55" s="42">
        <f>3.3+F55</f>
        <v>3.9</v>
      </c>
      <c r="L55" s="35">
        <f t="shared" ref="L55:L60" si="10">K55-J55</f>
        <v>-11.1</v>
      </c>
      <c r="M55" s="35">
        <f t="shared" si="7"/>
        <v>26</v>
      </c>
    </row>
    <row r="56" spans="1:13" x14ac:dyDescent="0.3">
      <c r="A56" s="159" t="s">
        <v>156</v>
      </c>
      <c r="B56" s="160"/>
      <c r="C56" s="161"/>
      <c r="D56" s="40">
        <v>1171</v>
      </c>
      <c r="E56" s="41"/>
      <c r="F56" s="41"/>
      <c r="G56" s="178"/>
      <c r="H56" s="179"/>
      <c r="I56" s="46"/>
      <c r="J56" s="41"/>
      <c r="K56" s="42"/>
      <c r="L56" s="35"/>
      <c r="M56" s="35"/>
    </row>
    <row r="57" spans="1:13" x14ac:dyDescent="0.3">
      <c r="A57" s="159" t="s">
        <v>180</v>
      </c>
      <c r="B57" s="160"/>
      <c r="C57" s="161"/>
      <c r="D57" s="40">
        <v>1180</v>
      </c>
      <c r="E57" s="41"/>
      <c r="F57" s="41"/>
      <c r="G57" s="178"/>
      <c r="H57" s="179"/>
      <c r="I57" s="46"/>
      <c r="J57" s="41"/>
      <c r="K57" s="42"/>
      <c r="L57" s="35"/>
      <c r="M57" s="35"/>
    </row>
    <row r="58" spans="1:13" x14ac:dyDescent="0.3">
      <c r="A58" s="173" t="s">
        <v>181</v>
      </c>
      <c r="B58" s="174"/>
      <c r="C58" s="175"/>
      <c r="D58" s="40">
        <v>1190</v>
      </c>
      <c r="E58" s="41">
        <f>E28+E29+E30</f>
        <v>4304.2</v>
      </c>
      <c r="F58" s="41">
        <f>F28+F29+F30</f>
        <v>4195.3999999999996</v>
      </c>
      <c r="G58" s="176">
        <f>F58-E58</f>
        <v>-108.80000000000018</v>
      </c>
      <c r="H58" s="177"/>
      <c r="I58" s="41">
        <f>F58/E58*100</f>
        <v>97.472236420240691</v>
      </c>
      <c r="J58" s="41">
        <f>J28+J30</f>
        <v>7673.7999999999993</v>
      </c>
      <c r="K58" s="41">
        <f>K28+K30</f>
        <v>7427.9</v>
      </c>
      <c r="L58" s="35">
        <f t="shared" si="10"/>
        <v>-245.89999999999964</v>
      </c>
      <c r="M58" s="35">
        <f t="shared" si="7"/>
        <v>96.795590189997142</v>
      </c>
    </row>
    <row r="59" spans="1:13" x14ac:dyDescent="0.3">
      <c r="A59" s="173" t="s">
        <v>182</v>
      </c>
      <c r="B59" s="174"/>
      <c r="C59" s="175"/>
      <c r="D59" s="40">
        <v>1200</v>
      </c>
      <c r="E59" s="41">
        <f>SUM(E37:E44)+E52+E55+E73</f>
        <v>4304.2</v>
      </c>
      <c r="F59" s="41">
        <f>SUM(F37:F44)+F52+F55+F73</f>
        <v>4185.2999999999993</v>
      </c>
      <c r="G59" s="176">
        <f>F59-E59</f>
        <v>-118.90000000000055</v>
      </c>
      <c r="H59" s="177"/>
      <c r="I59" s="41">
        <f t="shared" ref="I59" si="11">F59/E59*100</f>
        <v>97.237581896752005</v>
      </c>
      <c r="J59" s="41">
        <f>SUM(J37:J44)+J52+J55+J73</f>
        <v>7611.7</v>
      </c>
      <c r="K59" s="41">
        <f>SUM(K37:K44)+K52+K55+K73</f>
        <v>6997.5</v>
      </c>
      <c r="L59" s="35">
        <f t="shared" si="10"/>
        <v>-614.19999999999982</v>
      </c>
      <c r="M59" s="35">
        <f t="shared" si="7"/>
        <v>91.930843307014214</v>
      </c>
    </row>
    <row r="60" spans="1:13" x14ac:dyDescent="0.3">
      <c r="A60" s="173" t="s">
        <v>183</v>
      </c>
      <c r="B60" s="174"/>
      <c r="C60" s="175"/>
      <c r="D60" s="40">
        <v>1210</v>
      </c>
      <c r="E60" s="41">
        <f>E58-E59</f>
        <v>0</v>
      </c>
      <c r="F60" s="41">
        <f>F58-F59</f>
        <v>10.100000000000364</v>
      </c>
      <c r="G60" s="176">
        <f>F60-E60</f>
        <v>10.100000000000364</v>
      </c>
      <c r="H60" s="177"/>
      <c r="I60" s="41"/>
      <c r="J60" s="41">
        <f>J58-J59</f>
        <v>62.099999999999454</v>
      </c>
      <c r="K60" s="42">
        <f>K58-K59</f>
        <v>430.39999999999964</v>
      </c>
      <c r="L60" s="35">
        <f t="shared" si="10"/>
        <v>368.30000000000018</v>
      </c>
      <c r="M60" s="35">
        <f t="shared" si="7"/>
        <v>693.07568438003773</v>
      </c>
    </row>
    <row r="61" spans="1:13" x14ac:dyDescent="0.2">
      <c r="A61" s="193" t="s">
        <v>275</v>
      </c>
      <c r="B61" s="194"/>
      <c r="C61" s="194"/>
      <c r="D61" s="194"/>
      <c r="E61" s="194"/>
      <c r="F61" s="194"/>
      <c r="G61" s="194"/>
      <c r="H61" s="194"/>
      <c r="I61" s="194"/>
      <c r="J61" s="194"/>
      <c r="K61" s="194"/>
      <c r="L61" s="194"/>
      <c r="M61" s="195"/>
    </row>
    <row r="62" spans="1:13" x14ac:dyDescent="0.2">
      <c r="A62" s="165" t="s">
        <v>184</v>
      </c>
      <c r="B62" s="165"/>
      <c r="C62" s="165"/>
      <c r="D62" s="165"/>
      <c r="E62" s="165"/>
      <c r="F62" s="165"/>
      <c r="G62" s="165"/>
      <c r="H62" s="165"/>
      <c r="I62" s="165"/>
      <c r="J62" s="165"/>
      <c r="K62" s="47"/>
      <c r="L62" s="47"/>
      <c r="M62" s="47"/>
    </row>
    <row r="63" spans="1:13" ht="18.75" customHeight="1" x14ac:dyDescent="0.3">
      <c r="A63" s="159" t="s">
        <v>185</v>
      </c>
      <c r="B63" s="160"/>
      <c r="C63" s="161"/>
      <c r="D63" s="40">
        <v>2010</v>
      </c>
      <c r="E63" s="41">
        <f>E37*19.5%</f>
        <v>602.19899999999996</v>
      </c>
      <c r="F63" s="41">
        <f>F37*19.5%</f>
        <v>610.95450000000005</v>
      </c>
      <c r="G63" s="176">
        <f>F63-E63</f>
        <v>8.7555000000000973</v>
      </c>
      <c r="H63" s="177"/>
      <c r="I63" s="41">
        <f>F63/E63*100</f>
        <v>101.4539213781491</v>
      </c>
      <c r="J63" s="41">
        <f>J37*19.5%</f>
        <v>1073.124</v>
      </c>
      <c r="K63" s="41">
        <f>K37*19.5%</f>
        <v>1040.0129999999999</v>
      </c>
      <c r="L63" s="41">
        <f>K63-J63</f>
        <v>-33.111000000000104</v>
      </c>
      <c r="M63" s="41">
        <f>K63/J63*100</f>
        <v>96.914522459659821</v>
      </c>
    </row>
    <row r="64" spans="1:13" ht="18.75" customHeight="1" x14ac:dyDescent="0.3">
      <c r="A64" s="159" t="s">
        <v>186</v>
      </c>
      <c r="B64" s="160"/>
      <c r="C64" s="161"/>
      <c r="D64" s="40">
        <v>2020</v>
      </c>
      <c r="E64" s="41"/>
      <c r="F64" s="41"/>
      <c r="G64" s="176"/>
      <c r="H64" s="177"/>
      <c r="I64" s="41"/>
      <c r="J64" s="41"/>
      <c r="K64" s="41"/>
      <c r="L64" s="41"/>
      <c r="M64" s="41"/>
    </row>
    <row r="65" spans="1:13" ht="19.5" customHeight="1" x14ac:dyDescent="0.3">
      <c r="A65" s="159" t="s">
        <v>187</v>
      </c>
      <c r="B65" s="160"/>
      <c r="C65" s="161"/>
      <c r="D65" s="40">
        <v>2030</v>
      </c>
      <c r="E65" s="49"/>
      <c r="F65" s="49"/>
      <c r="G65" s="167"/>
      <c r="H65" s="168"/>
      <c r="I65" s="49"/>
      <c r="J65" s="49"/>
      <c r="K65" s="47"/>
      <c r="L65" s="47"/>
      <c r="M65" s="47"/>
    </row>
    <row r="66" spans="1:13" x14ac:dyDescent="0.3">
      <c r="A66" s="159" t="s">
        <v>188</v>
      </c>
      <c r="B66" s="160"/>
      <c r="C66" s="161"/>
      <c r="D66" s="40">
        <v>2040</v>
      </c>
      <c r="E66" s="49"/>
      <c r="F66" s="49"/>
      <c r="G66" s="167"/>
      <c r="H66" s="168"/>
      <c r="I66" s="49"/>
      <c r="J66" s="49"/>
      <c r="K66" s="47"/>
      <c r="L66" s="47"/>
      <c r="M66" s="47"/>
    </row>
    <row r="67" spans="1:13" x14ac:dyDescent="0.2">
      <c r="A67" s="193"/>
      <c r="B67" s="194"/>
      <c r="C67" s="194"/>
      <c r="D67" s="194"/>
      <c r="E67" s="194"/>
      <c r="F67" s="194"/>
      <c r="G67" s="194"/>
      <c r="H67" s="194"/>
      <c r="I67" s="194"/>
      <c r="J67" s="194"/>
      <c r="K67" s="194"/>
      <c r="L67" s="194"/>
      <c r="M67" s="195"/>
    </row>
    <row r="68" spans="1:13" x14ac:dyDescent="0.2">
      <c r="A68" s="165" t="s">
        <v>189</v>
      </c>
      <c r="B68" s="165"/>
      <c r="C68" s="165"/>
      <c r="D68" s="165"/>
      <c r="E68" s="165"/>
      <c r="F68" s="165"/>
      <c r="G68" s="165"/>
      <c r="H68" s="165"/>
      <c r="I68" s="165"/>
      <c r="J68" s="165"/>
      <c r="K68" s="47"/>
      <c r="L68" s="47"/>
      <c r="M68" s="47"/>
    </row>
    <row r="69" spans="1:13" ht="19.5" customHeight="1" x14ac:dyDescent="0.3">
      <c r="A69" s="159" t="s">
        <v>190</v>
      </c>
      <c r="B69" s="160"/>
      <c r="C69" s="161"/>
      <c r="D69" s="40">
        <v>3010</v>
      </c>
      <c r="E69" s="49"/>
      <c r="F69" s="49"/>
      <c r="G69" s="167"/>
      <c r="H69" s="168"/>
      <c r="I69" s="49"/>
      <c r="J69" s="49"/>
      <c r="K69" s="47"/>
      <c r="L69" s="47"/>
      <c r="M69" s="47"/>
    </row>
    <row r="70" spans="1:13" ht="18.75" customHeight="1" x14ac:dyDescent="0.2">
      <c r="A70" s="159" t="s">
        <v>191</v>
      </c>
      <c r="B70" s="160"/>
      <c r="C70" s="161"/>
      <c r="D70" s="40">
        <v>3011</v>
      </c>
      <c r="E70" s="50"/>
      <c r="F70" s="50"/>
      <c r="G70" s="240"/>
      <c r="H70" s="241"/>
      <c r="I70" s="50"/>
      <c r="J70" s="50"/>
      <c r="K70" s="47"/>
      <c r="L70" s="47"/>
      <c r="M70" s="47"/>
    </row>
    <row r="71" spans="1:13" x14ac:dyDescent="0.3">
      <c r="A71" s="173" t="s">
        <v>192</v>
      </c>
      <c r="B71" s="174"/>
      <c r="C71" s="175"/>
      <c r="D71" s="40">
        <v>3020</v>
      </c>
      <c r="E71" s="41">
        <v>28.7</v>
      </c>
      <c r="F71" s="41">
        <v>0</v>
      </c>
      <c r="G71" s="176">
        <f t="shared" ref="G71" si="12">F71-E71</f>
        <v>-28.7</v>
      </c>
      <c r="H71" s="172"/>
      <c r="I71" s="41">
        <f t="shared" ref="I71" si="13">F71/E71*100</f>
        <v>0</v>
      </c>
      <c r="J71" s="41">
        <f>40+E71</f>
        <v>68.7</v>
      </c>
      <c r="K71" s="51">
        <v>47</v>
      </c>
      <c r="L71" s="51">
        <f>K71-J71</f>
        <v>-21.700000000000003</v>
      </c>
      <c r="M71" s="51">
        <f>K71/J71*100</f>
        <v>68.413391557496368</v>
      </c>
    </row>
    <row r="72" spans="1:13" x14ac:dyDescent="0.3">
      <c r="A72" s="159" t="s">
        <v>193</v>
      </c>
      <c r="B72" s="160"/>
      <c r="C72" s="161"/>
      <c r="D72" s="40">
        <v>3021</v>
      </c>
      <c r="E72" s="49"/>
      <c r="F72" s="49"/>
      <c r="G72" s="176"/>
      <c r="H72" s="172"/>
      <c r="I72" s="41"/>
      <c r="J72" s="49"/>
      <c r="K72" s="47"/>
      <c r="L72" s="47"/>
      <c r="M72" s="51"/>
    </row>
    <row r="73" spans="1:13" ht="19.5" customHeight="1" x14ac:dyDescent="0.3">
      <c r="A73" s="159" t="s">
        <v>194</v>
      </c>
      <c r="B73" s="160"/>
      <c r="C73" s="161"/>
      <c r="D73" s="40">
        <v>3022</v>
      </c>
      <c r="E73" s="41">
        <v>28.7</v>
      </c>
      <c r="F73" s="41">
        <v>0</v>
      </c>
      <c r="G73" s="176">
        <f>F73-E73</f>
        <v>-28.7</v>
      </c>
      <c r="H73" s="172"/>
      <c r="I73" s="41">
        <f>F73/E73*100</f>
        <v>0</v>
      </c>
      <c r="J73" s="41">
        <f>40+E73</f>
        <v>68.7</v>
      </c>
      <c r="K73" s="41">
        <v>47</v>
      </c>
      <c r="L73" s="35">
        <f>K73-J73</f>
        <v>-21.700000000000003</v>
      </c>
      <c r="M73" s="51">
        <f t="shared" ref="M73" si="14">K73/J73*100</f>
        <v>68.413391557496368</v>
      </c>
    </row>
    <row r="74" spans="1:13" ht="19.5" customHeight="1" x14ac:dyDescent="0.2">
      <c r="A74" s="159" t="s">
        <v>195</v>
      </c>
      <c r="B74" s="160"/>
      <c r="C74" s="161"/>
      <c r="D74" s="40">
        <v>3023</v>
      </c>
      <c r="E74" s="47"/>
      <c r="F74" s="47"/>
      <c r="G74" s="47"/>
      <c r="H74" s="47"/>
      <c r="I74" s="47"/>
      <c r="J74" s="47"/>
      <c r="K74" s="47"/>
      <c r="L74" s="47"/>
      <c r="M74" s="47"/>
    </row>
    <row r="75" spans="1:13" ht="19.5" customHeight="1" x14ac:dyDescent="0.3">
      <c r="A75" s="159" t="s">
        <v>196</v>
      </c>
      <c r="B75" s="160"/>
      <c r="C75" s="161"/>
      <c r="D75" s="40">
        <v>3024</v>
      </c>
      <c r="E75" s="49"/>
      <c r="F75" s="49"/>
      <c r="G75" s="167"/>
      <c r="H75" s="168"/>
      <c r="I75" s="49"/>
      <c r="J75" s="49"/>
      <c r="K75" s="47"/>
      <c r="L75" s="47"/>
      <c r="M75" s="47"/>
    </row>
    <row r="76" spans="1:13" ht="18.75" customHeight="1" x14ac:dyDescent="0.2">
      <c r="A76" s="159" t="s">
        <v>271</v>
      </c>
      <c r="B76" s="160"/>
      <c r="C76" s="161"/>
      <c r="D76" s="40">
        <v>3025</v>
      </c>
      <c r="E76" s="50"/>
      <c r="F76" s="50"/>
      <c r="G76" s="240"/>
      <c r="H76" s="241"/>
      <c r="I76" s="50"/>
      <c r="J76" s="50"/>
      <c r="K76" s="47"/>
      <c r="L76" s="47"/>
      <c r="M76" s="47"/>
    </row>
    <row r="77" spans="1:13" x14ac:dyDescent="0.3">
      <c r="A77" s="159" t="s">
        <v>198</v>
      </c>
      <c r="B77" s="160"/>
      <c r="C77" s="161"/>
      <c r="D77" s="40">
        <v>3026</v>
      </c>
      <c r="E77" s="49"/>
      <c r="F77" s="49"/>
      <c r="G77" s="167"/>
      <c r="H77" s="168"/>
      <c r="I77" s="49"/>
      <c r="J77" s="49"/>
      <c r="K77" s="47"/>
      <c r="L77" s="47"/>
      <c r="M77" s="47"/>
    </row>
    <row r="78" spans="1:13" x14ac:dyDescent="0.3">
      <c r="A78" s="159" t="s">
        <v>199</v>
      </c>
      <c r="B78" s="160"/>
      <c r="C78" s="161"/>
      <c r="D78" s="40">
        <v>3030</v>
      </c>
      <c r="E78" s="48"/>
      <c r="F78" s="49"/>
      <c r="G78" s="167"/>
      <c r="H78" s="168"/>
      <c r="I78" s="49"/>
      <c r="J78" s="49"/>
      <c r="K78" s="47"/>
      <c r="L78" s="47"/>
      <c r="M78" s="47"/>
    </row>
    <row r="79" spans="1:13" x14ac:dyDescent="0.2">
      <c r="A79" s="193"/>
      <c r="B79" s="194"/>
      <c r="C79" s="194"/>
      <c r="D79" s="194"/>
      <c r="E79" s="194"/>
      <c r="F79" s="194"/>
      <c r="G79" s="194"/>
      <c r="H79" s="194"/>
      <c r="I79" s="194"/>
      <c r="J79" s="194"/>
      <c r="K79" s="194"/>
      <c r="L79" s="194"/>
      <c r="M79" s="195"/>
    </row>
    <row r="80" spans="1:13" x14ac:dyDescent="0.2">
      <c r="A80" s="165" t="s">
        <v>200</v>
      </c>
      <c r="B80" s="165"/>
      <c r="C80" s="165"/>
      <c r="D80" s="165"/>
      <c r="E80" s="165"/>
      <c r="F80" s="165"/>
      <c r="G80" s="165"/>
      <c r="H80" s="165"/>
      <c r="I80" s="165"/>
      <c r="J80" s="165"/>
      <c r="K80" s="47"/>
      <c r="L80" s="47"/>
      <c r="M80" s="47"/>
    </row>
    <row r="81" spans="1:13" ht="19.5" customHeight="1" x14ac:dyDescent="0.3">
      <c r="A81" s="159" t="s">
        <v>201</v>
      </c>
      <c r="B81" s="160"/>
      <c r="C81" s="161"/>
      <c r="D81" s="40">
        <v>4010</v>
      </c>
      <c r="E81" s="49"/>
      <c r="F81" s="49"/>
      <c r="G81" s="167"/>
      <c r="H81" s="168"/>
      <c r="I81" s="49"/>
      <c r="J81" s="49"/>
      <c r="K81" s="47"/>
      <c r="L81" s="47"/>
      <c r="M81" s="47"/>
    </row>
    <row r="82" spans="1:13" x14ac:dyDescent="0.3">
      <c r="A82" s="159" t="s">
        <v>202</v>
      </c>
      <c r="B82" s="160"/>
      <c r="C82" s="161"/>
      <c r="D82" s="40">
        <v>4011</v>
      </c>
      <c r="E82" s="49"/>
      <c r="F82" s="49"/>
      <c r="G82" s="167"/>
      <c r="H82" s="168"/>
      <c r="I82" s="49"/>
      <c r="J82" s="49"/>
      <c r="K82" s="47"/>
      <c r="L82" s="47"/>
      <c r="M82" s="47"/>
    </row>
    <row r="83" spans="1:13" x14ac:dyDescent="0.3">
      <c r="A83" s="159" t="s">
        <v>203</v>
      </c>
      <c r="B83" s="160"/>
      <c r="C83" s="161"/>
      <c r="D83" s="40">
        <v>4012</v>
      </c>
      <c r="E83" s="49"/>
      <c r="F83" s="49"/>
      <c r="G83" s="167"/>
      <c r="H83" s="168"/>
      <c r="I83" s="49"/>
      <c r="J83" s="49"/>
      <c r="K83" s="47"/>
      <c r="L83" s="47"/>
      <c r="M83" s="47"/>
    </row>
    <row r="84" spans="1:13" x14ac:dyDescent="0.3">
      <c r="A84" s="159" t="s">
        <v>204</v>
      </c>
      <c r="B84" s="160"/>
      <c r="C84" s="161"/>
      <c r="D84" s="40">
        <v>4013</v>
      </c>
      <c r="E84" s="49"/>
      <c r="F84" s="49"/>
      <c r="G84" s="167"/>
      <c r="H84" s="168"/>
      <c r="I84" s="49"/>
      <c r="J84" s="49"/>
      <c r="K84" s="47"/>
      <c r="L84" s="47"/>
      <c r="M84" s="47"/>
    </row>
    <row r="85" spans="1:13" x14ac:dyDescent="0.3">
      <c r="A85" s="159" t="s">
        <v>205</v>
      </c>
      <c r="B85" s="160"/>
      <c r="C85" s="161"/>
      <c r="D85" s="40">
        <v>4020</v>
      </c>
      <c r="E85" s="49"/>
      <c r="F85" s="49"/>
      <c r="G85" s="167"/>
      <c r="H85" s="168"/>
      <c r="I85" s="49"/>
      <c r="J85" s="49"/>
      <c r="K85" s="47"/>
      <c r="L85" s="47"/>
      <c r="M85" s="47"/>
    </row>
    <row r="86" spans="1:13" ht="19.5" customHeight="1" x14ac:dyDescent="0.3">
      <c r="A86" s="159" t="s">
        <v>206</v>
      </c>
      <c r="B86" s="160"/>
      <c r="C86" s="161"/>
      <c r="D86" s="40">
        <v>4030</v>
      </c>
      <c r="E86" s="49"/>
      <c r="F86" s="49"/>
      <c r="G86" s="167"/>
      <c r="H86" s="168"/>
      <c r="I86" s="49"/>
      <c r="J86" s="49"/>
      <c r="K86" s="47"/>
      <c r="L86" s="47"/>
      <c r="M86" s="47"/>
    </row>
    <row r="87" spans="1:13" x14ac:dyDescent="0.3">
      <c r="A87" s="159" t="s">
        <v>202</v>
      </c>
      <c r="B87" s="160"/>
      <c r="C87" s="161"/>
      <c r="D87" s="40">
        <v>4031</v>
      </c>
      <c r="E87" s="49"/>
      <c r="F87" s="49"/>
      <c r="G87" s="167"/>
      <c r="H87" s="168"/>
      <c r="I87" s="49"/>
      <c r="J87" s="49"/>
      <c r="K87" s="47"/>
      <c r="L87" s="47"/>
      <c r="M87" s="47"/>
    </row>
    <row r="88" spans="1:13" x14ac:dyDescent="0.3">
      <c r="A88" s="159" t="s">
        <v>203</v>
      </c>
      <c r="B88" s="160"/>
      <c r="C88" s="161"/>
      <c r="D88" s="40">
        <v>4032</v>
      </c>
      <c r="E88" s="49"/>
      <c r="F88" s="49"/>
      <c r="G88" s="167"/>
      <c r="H88" s="168"/>
      <c r="I88" s="49"/>
      <c r="J88" s="49"/>
      <c r="K88" s="47"/>
      <c r="L88" s="47"/>
      <c r="M88" s="47"/>
    </row>
    <row r="89" spans="1:13" x14ac:dyDescent="0.3">
      <c r="A89" s="159" t="s">
        <v>204</v>
      </c>
      <c r="B89" s="160"/>
      <c r="C89" s="161"/>
      <c r="D89" s="40">
        <v>4033</v>
      </c>
      <c r="E89" s="49"/>
      <c r="F89" s="49"/>
      <c r="G89" s="167"/>
      <c r="H89" s="168"/>
      <c r="I89" s="49"/>
      <c r="J89" s="49"/>
      <c r="K89" s="47"/>
      <c r="L89" s="47"/>
      <c r="M89" s="47"/>
    </row>
    <row r="90" spans="1:13" x14ac:dyDescent="0.3">
      <c r="A90" s="159" t="s">
        <v>207</v>
      </c>
      <c r="B90" s="160"/>
      <c r="C90" s="161"/>
      <c r="D90" s="40">
        <v>4040</v>
      </c>
      <c r="E90" s="49"/>
      <c r="F90" s="49"/>
      <c r="G90" s="167"/>
      <c r="H90" s="168"/>
      <c r="I90" s="49"/>
      <c r="J90" s="49"/>
      <c r="K90" s="47"/>
      <c r="L90" s="47"/>
      <c r="M90" s="47"/>
    </row>
    <row r="91" spans="1:13" x14ac:dyDescent="0.2">
      <c r="A91" s="193"/>
      <c r="B91" s="194"/>
      <c r="C91" s="194"/>
      <c r="D91" s="194"/>
      <c r="E91" s="194"/>
      <c r="F91" s="194"/>
      <c r="G91" s="194"/>
      <c r="H91" s="194"/>
      <c r="I91" s="194"/>
      <c r="J91" s="194"/>
      <c r="K91" s="194"/>
      <c r="L91" s="194"/>
      <c r="M91" s="195"/>
    </row>
    <row r="92" spans="1:13" x14ac:dyDescent="0.2">
      <c r="A92" s="165" t="s">
        <v>208</v>
      </c>
      <c r="B92" s="165"/>
      <c r="C92" s="165"/>
      <c r="D92" s="165"/>
      <c r="E92" s="165"/>
      <c r="F92" s="165"/>
      <c r="G92" s="165"/>
      <c r="H92" s="165"/>
      <c r="I92" s="165"/>
      <c r="J92" s="165"/>
      <c r="K92" s="165"/>
      <c r="L92" s="47"/>
      <c r="M92" s="47"/>
    </row>
    <row r="93" spans="1:13" x14ac:dyDescent="0.3">
      <c r="A93" s="159" t="s">
        <v>209</v>
      </c>
      <c r="B93" s="160"/>
      <c r="C93" s="161"/>
      <c r="D93" s="40">
        <v>5010</v>
      </c>
      <c r="E93" s="49"/>
      <c r="F93" s="49"/>
      <c r="G93" s="167"/>
      <c r="H93" s="168"/>
      <c r="I93" s="49"/>
      <c r="J93" s="49"/>
      <c r="K93" s="49"/>
      <c r="L93" s="47"/>
      <c r="M93" s="47"/>
    </row>
    <row r="94" spans="1:13" ht="18.75" customHeight="1" x14ac:dyDescent="0.3">
      <c r="A94" s="159" t="s">
        <v>210</v>
      </c>
      <c r="B94" s="160"/>
      <c r="C94" s="161"/>
      <c r="D94" s="40">
        <v>5020</v>
      </c>
      <c r="E94" s="49"/>
      <c r="F94" s="49"/>
      <c r="G94" s="169" t="s">
        <v>244</v>
      </c>
      <c r="H94" s="170"/>
      <c r="I94" s="49"/>
      <c r="J94" s="49"/>
      <c r="K94" s="52" t="s">
        <v>244</v>
      </c>
      <c r="L94" s="47"/>
      <c r="M94" s="47"/>
    </row>
    <row r="95" spans="1:13" ht="18.75" customHeight="1" x14ac:dyDescent="0.2">
      <c r="A95" s="162" t="s">
        <v>273</v>
      </c>
      <c r="B95" s="163"/>
      <c r="C95" s="164"/>
      <c r="D95" s="40">
        <v>5030</v>
      </c>
      <c r="E95" s="50"/>
      <c r="F95" s="50"/>
      <c r="G95" s="169" t="s">
        <v>244</v>
      </c>
      <c r="H95" s="170"/>
      <c r="I95" s="50"/>
      <c r="J95" s="50"/>
      <c r="K95" s="52" t="s">
        <v>244</v>
      </c>
      <c r="L95" s="47"/>
      <c r="M95" s="47"/>
    </row>
    <row r="96" spans="1:13" ht="18.75" customHeight="1" x14ac:dyDescent="0.3">
      <c r="A96" s="159" t="s">
        <v>212</v>
      </c>
      <c r="B96" s="160"/>
      <c r="C96" s="161"/>
      <c r="D96" s="40">
        <v>5040</v>
      </c>
      <c r="E96" s="49"/>
      <c r="F96" s="49"/>
      <c r="G96" s="169" t="s">
        <v>244</v>
      </c>
      <c r="H96" s="170"/>
      <c r="I96" s="49"/>
      <c r="J96" s="49"/>
      <c r="K96" s="52" t="s">
        <v>244</v>
      </c>
      <c r="L96" s="47"/>
      <c r="M96" s="47"/>
    </row>
    <row r="97" spans="1:13" x14ac:dyDescent="0.3">
      <c r="A97" s="166"/>
      <c r="B97" s="166"/>
      <c r="C97" s="166"/>
      <c r="D97" s="166"/>
      <c r="E97" s="166"/>
      <c r="F97" s="166"/>
      <c r="G97" s="166"/>
      <c r="H97" s="166"/>
      <c r="I97" s="166"/>
      <c r="J97" s="166"/>
      <c r="K97" s="166"/>
      <c r="L97" s="47"/>
      <c r="M97" s="47"/>
    </row>
    <row r="98" spans="1:13" x14ac:dyDescent="0.2">
      <c r="A98" s="165" t="s">
        <v>213</v>
      </c>
      <c r="B98" s="165"/>
      <c r="C98" s="165"/>
      <c r="D98" s="165"/>
      <c r="E98" s="165"/>
      <c r="F98" s="165"/>
      <c r="G98" s="165"/>
      <c r="H98" s="165"/>
      <c r="I98" s="165"/>
      <c r="J98" s="165"/>
      <c r="K98" s="165"/>
      <c r="L98" s="47"/>
      <c r="M98" s="47"/>
    </row>
    <row r="99" spans="1:13" x14ac:dyDescent="0.3">
      <c r="A99" s="159" t="s">
        <v>214</v>
      </c>
      <c r="B99" s="160"/>
      <c r="C99" s="161"/>
      <c r="D99" s="40">
        <v>6010</v>
      </c>
      <c r="E99" s="48"/>
      <c r="F99" s="48"/>
      <c r="G99" s="171"/>
      <c r="H99" s="172"/>
      <c r="I99" s="48"/>
      <c r="J99" s="48"/>
      <c r="K99" s="48"/>
      <c r="L99" s="53"/>
      <c r="M99" s="53"/>
    </row>
    <row r="100" spans="1:13" x14ac:dyDescent="0.3">
      <c r="A100" s="159" t="s">
        <v>215</v>
      </c>
      <c r="B100" s="160"/>
      <c r="C100" s="161"/>
      <c r="D100" s="40">
        <v>6020</v>
      </c>
      <c r="E100" s="48"/>
      <c r="F100" s="48"/>
      <c r="G100" s="202"/>
      <c r="H100" s="203"/>
      <c r="I100" s="48"/>
      <c r="J100" s="48"/>
      <c r="K100" s="48"/>
      <c r="L100" s="53"/>
      <c r="M100" s="53"/>
    </row>
    <row r="101" spans="1:13" x14ac:dyDescent="0.3">
      <c r="A101" s="159" t="s">
        <v>216</v>
      </c>
      <c r="B101" s="160"/>
      <c r="C101" s="161"/>
      <c r="D101" s="40">
        <v>6030</v>
      </c>
      <c r="E101" s="48"/>
      <c r="F101" s="48"/>
      <c r="G101" s="171"/>
      <c r="H101" s="172"/>
      <c r="I101" s="48"/>
      <c r="J101" s="48"/>
      <c r="K101" s="48"/>
      <c r="L101" s="53"/>
      <c r="M101" s="53"/>
    </row>
    <row r="102" spans="1:13" x14ac:dyDescent="0.3">
      <c r="A102" s="159" t="s">
        <v>217</v>
      </c>
      <c r="B102" s="160"/>
      <c r="C102" s="161"/>
      <c r="D102" s="40">
        <v>6040</v>
      </c>
      <c r="E102" s="48"/>
      <c r="F102" s="48"/>
      <c r="G102" s="171"/>
      <c r="H102" s="172"/>
      <c r="I102" s="48"/>
      <c r="J102" s="48"/>
      <c r="K102" s="48"/>
      <c r="L102" s="53"/>
      <c r="M102" s="53"/>
    </row>
    <row r="103" spans="1:13" x14ac:dyDescent="0.3">
      <c r="A103" s="159" t="s">
        <v>218</v>
      </c>
      <c r="B103" s="160"/>
      <c r="C103" s="161"/>
      <c r="D103" s="40">
        <v>6050</v>
      </c>
      <c r="E103" s="48"/>
      <c r="F103" s="48"/>
      <c r="G103" s="171"/>
      <c r="H103" s="172"/>
      <c r="I103" s="48"/>
      <c r="J103" s="48"/>
      <c r="K103" s="48"/>
      <c r="L103" s="53"/>
      <c r="M103" s="53"/>
    </row>
    <row r="104" spans="1:13" x14ac:dyDescent="0.2">
      <c r="A104" s="193"/>
      <c r="B104" s="194"/>
      <c r="C104" s="194"/>
      <c r="D104" s="194"/>
      <c r="E104" s="194"/>
      <c r="F104" s="194"/>
      <c r="G104" s="194"/>
      <c r="H104" s="194"/>
      <c r="I104" s="194"/>
      <c r="J104" s="194"/>
      <c r="K104" s="194"/>
      <c r="L104" s="194"/>
      <c r="M104" s="195"/>
    </row>
    <row r="105" spans="1:13" x14ac:dyDescent="0.3">
      <c r="A105" s="165" t="s">
        <v>219</v>
      </c>
      <c r="B105" s="165"/>
      <c r="C105" s="165"/>
      <c r="D105" s="49"/>
      <c r="E105" s="48"/>
      <c r="F105" s="48"/>
      <c r="G105" s="171"/>
      <c r="H105" s="172"/>
      <c r="I105" s="48"/>
      <c r="J105" s="48"/>
      <c r="K105" s="48"/>
      <c r="L105" s="53"/>
      <c r="M105" s="53"/>
    </row>
    <row r="106" spans="1:13" ht="18.75" customHeight="1" x14ac:dyDescent="0.2">
      <c r="A106" s="162" t="s">
        <v>274</v>
      </c>
      <c r="B106" s="163"/>
      <c r="C106" s="164"/>
      <c r="D106" s="40">
        <v>7010</v>
      </c>
      <c r="E106" s="60">
        <v>122</v>
      </c>
      <c r="F106" s="60">
        <f>SUM(F107:F112)</f>
        <v>122</v>
      </c>
      <c r="G106" s="157">
        <v>0</v>
      </c>
      <c r="H106" s="158"/>
      <c r="I106" s="43">
        <f>F106/E106*100</f>
        <v>100</v>
      </c>
      <c r="J106" s="60">
        <v>122</v>
      </c>
      <c r="K106" s="60">
        <v>122</v>
      </c>
      <c r="L106" s="53">
        <f>G106</f>
        <v>0</v>
      </c>
      <c r="M106" s="51">
        <f>I106</f>
        <v>100</v>
      </c>
    </row>
    <row r="107" spans="1:13" x14ac:dyDescent="0.3">
      <c r="A107" s="159" t="s">
        <v>143</v>
      </c>
      <c r="B107" s="160"/>
      <c r="C107" s="161"/>
      <c r="D107" s="40">
        <v>7011</v>
      </c>
      <c r="E107" s="61">
        <v>2</v>
      </c>
      <c r="F107" s="61">
        <v>2</v>
      </c>
      <c r="G107" s="157">
        <f t="shared" ref="G107:G126" si="15">F107-E107</f>
        <v>0</v>
      </c>
      <c r="H107" s="158"/>
      <c r="I107" s="43">
        <f t="shared" ref="I107:I126" si="16">F107/E107*100</f>
        <v>100</v>
      </c>
      <c r="J107" s="61">
        <v>2</v>
      </c>
      <c r="K107" s="61">
        <v>2</v>
      </c>
      <c r="L107" s="53">
        <f t="shared" ref="L107:L112" si="17">G107</f>
        <v>0</v>
      </c>
      <c r="M107" s="51">
        <f t="shared" ref="M107:M112" si="18">I107</f>
        <v>100</v>
      </c>
    </row>
    <row r="108" spans="1:13" x14ac:dyDescent="0.3">
      <c r="A108" s="159" t="s">
        <v>144</v>
      </c>
      <c r="B108" s="160"/>
      <c r="C108" s="161"/>
      <c r="D108" s="40">
        <v>7012</v>
      </c>
      <c r="E108" s="61">
        <v>19</v>
      </c>
      <c r="F108" s="61">
        <v>19</v>
      </c>
      <c r="G108" s="157">
        <v>0</v>
      </c>
      <c r="H108" s="158"/>
      <c r="I108" s="43">
        <f t="shared" si="16"/>
        <v>100</v>
      </c>
      <c r="J108" s="61">
        <v>19</v>
      </c>
      <c r="K108" s="61">
        <v>19</v>
      </c>
      <c r="L108" s="53">
        <f t="shared" si="17"/>
        <v>0</v>
      </c>
      <c r="M108" s="51">
        <f t="shared" si="18"/>
        <v>100</v>
      </c>
    </row>
    <row r="109" spans="1:13" ht="18.75" customHeight="1" x14ac:dyDescent="0.3">
      <c r="A109" s="159" t="s">
        <v>145</v>
      </c>
      <c r="B109" s="160"/>
      <c r="C109" s="161"/>
      <c r="D109" s="40">
        <v>7013</v>
      </c>
      <c r="E109" s="61">
        <v>10</v>
      </c>
      <c r="F109" s="61">
        <v>10</v>
      </c>
      <c r="G109" s="157">
        <f t="shared" si="15"/>
        <v>0</v>
      </c>
      <c r="H109" s="158"/>
      <c r="I109" s="43">
        <f t="shared" si="16"/>
        <v>100</v>
      </c>
      <c r="J109" s="61">
        <v>10</v>
      </c>
      <c r="K109" s="61">
        <v>10</v>
      </c>
      <c r="L109" s="53">
        <f t="shared" si="17"/>
        <v>0</v>
      </c>
      <c r="M109" s="51">
        <f t="shared" si="18"/>
        <v>100</v>
      </c>
    </row>
    <row r="110" spans="1:13" x14ac:dyDescent="0.3">
      <c r="A110" s="159" t="s">
        <v>146</v>
      </c>
      <c r="B110" s="160"/>
      <c r="C110" s="161"/>
      <c r="D110" s="40">
        <v>7014</v>
      </c>
      <c r="E110" s="61">
        <v>58.75</v>
      </c>
      <c r="F110" s="61">
        <v>58.75</v>
      </c>
      <c r="G110" s="157">
        <v>0</v>
      </c>
      <c r="H110" s="158"/>
      <c r="I110" s="43">
        <f t="shared" si="16"/>
        <v>100</v>
      </c>
      <c r="J110" s="61">
        <v>58.75</v>
      </c>
      <c r="K110" s="61">
        <v>58.75</v>
      </c>
      <c r="L110" s="53">
        <f t="shared" si="17"/>
        <v>0</v>
      </c>
      <c r="M110" s="51">
        <f t="shared" si="18"/>
        <v>100</v>
      </c>
    </row>
    <row r="111" spans="1:13" x14ac:dyDescent="0.3">
      <c r="A111" s="54" t="s">
        <v>147</v>
      </c>
      <c r="B111" s="55"/>
      <c r="C111" s="56"/>
      <c r="D111" s="40">
        <v>7015</v>
      </c>
      <c r="E111" s="61">
        <v>18.5</v>
      </c>
      <c r="F111" s="61">
        <v>18.5</v>
      </c>
      <c r="G111" s="157">
        <v>0</v>
      </c>
      <c r="H111" s="158"/>
      <c r="I111" s="43">
        <f t="shared" si="16"/>
        <v>100</v>
      </c>
      <c r="J111" s="61">
        <v>18.5</v>
      </c>
      <c r="K111" s="61">
        <v>18.5</v>
      </c>
      <c r="L111" s="53">
        <f t="shared" si="17"/>
        <v>0</v>
      </c>
      <c r="M111" s="51">
        <f t="shared" si="18"/>
        <v>100</v>
      </c>
    </row>
    <row r="112" spans="1:13" x14ac:dyDescent="0.3">
      <c r="A112" s="159" t="s">
        <v>148</v>
      </c>
      <c r="B112" s="160"/>
      <c r="C112" s="161"/>
      <c r="D112" s="40">
        <v>7016</v>
      </c>
      <c r="E112" s="61">
        <v>13.75</v>
      </c>
      <c r="F112" s="61">
        <v>13.75</v>
      </c>
      <c r="G112" s="157">
        <f t="shared" si="15"/>
        <v>0</v>
      </c>
      <c r="H112" s="158"/>
      <c r="I112" s="43">
        <f t="shared" si="16"/>
        <v>100</v>
      </c>
      <c r="J112" s="61">
        <v>13.75</v>
      </c>
      <c r="K112" s="61">
        <v>13.75</v>
      </c>
      <c r="L112" s="53">
        <f t="shared" si="17"/>
        <v>0</v>
      </c>
      <c r="M112" s="51">
        <f t="shared" si="18"/>
        <v>100</v>
      </c>
    </row>
    <row r="113" spans="1:13" x14ac:dyDescent="0.3">
      <c r="A113" s="159" t="s">
        <v>284</v>
      </c>
      <c r="B113" s="160"/>
      <c r="C113" s="161"/>
      <c r="D113" s="40">
        <v>7020</v>
      </c>
      <c r="E113" s="63">
        <f>SUM(E114:E119)</f>
        <v>3088200</v>
      </c>
      <c r="F113" s="63">
        <f>SUM(F114:F119)</f>
        <v>3133100</v>
      </c>
      <c r="G113" s="157">
        <f t="shared" si="15"/>
        <v>44900</v>
      </c>
      <c r="H113" s="158"/>
      <c r="I113" s="43">
        <f t="shared" si="16"/>
        <v>101.45392137814908</v>
      </c>
      <c r="J113" s="63">
        <f>SUM(J114:J119)</f>
        <v>5503200</v>
      </c>
      <c r="K113" s="63">
        <f>SUM(K114:K119)</f>
        <v>5333400</v>
      </c>
      <c r="L113" s="62">
        <f>K113-J113</f>
        <v>-169800</v>
      </c>
      <c r="M113" s="51">
        <f>K113/J113*100</f>
        <v>96.914522459659835</v>
      </c>
    </row>
    <row r="114" spans="1:13" x14ac:dyDescent="0.3">
      <c r="A114" s="159" t="s">
        <v>143</v>
      </c>
      <c r="B114" s="160"/>
      <c r="C114" s="161"/>
      <c r="D114" s="40">
        <v>7021</v>
      </c>
      <c r="E114" s="63">
        <v>152000</v>
      </c>
      <c r="F114" s="63">
        <v>154900</v>
      </c>
      <c r="G114" s="157">
        <f t="shared" si="15"/>
        <v>2900</v>
      </c>
      <c r="H114" s="158"/>
      <c r="I114" s="43">
        <f t="shared" si="16"/>
        <v>101.9078947368421</v>
      </c>
      <c r="J114" s="63">
        <f>224970+3825</f>
        <v>228795</v>
      </c>
      <c r="K114" s="63">
        <v>226117</v>
      </c>
      <c r="L114" s="62">
        <f t="shared" ref="L114:L126" si="19">K114-J114</f>
        <v>-2678</v>
      </c>
      <c r="M114" s="51">
        <f t="shared" ref="M114:M126" si="20">K114/J114*100</f>
        <v>98.829519875871412</v>
      </c>
    </row>
    <row r="115" spans="1:13" x14ac:dyDescent="0.3">
      <c r="A115" s="159" t="s">
        <v>144</v>
      </c>
      <c r="B115" s="160"/>
      <c r="C115" s="161"/>
      <c r="D115" s="40">
        <v>7022</v>
      </c>
      <c r="E115" s="63">
        <v>730500</v>
      </c>
      <c r="F115" s="63">
        <v>744320</v>
      </c>
      <c r="G115" s="157">
        <f t="shared" si="15"/>
        <v>13820</v>
      </c>
      <c r="H115" s="158"/>
      <c r="I115" s="43">
        <f t="shared" si="16"/>
        <v>101.89185489390829</v>
      </c>
      <c r="J115" s="63">
        <v>1364640</v>
      </c>
      <c r="K115" s="63">
        <f>1232730+6020+19412</f>
        <v>1258162</v>
      </c>
      <c r="L115" s="62">
        <f t="shared" si="19"/>
        <v>-106478</v>
      </c>
      <c r="M115" s="51">
        <f t="shared" si="20"/>
        <v>92.197356079258995</v>
      </c>
    </row>
    <row r="116" spans="1:13" ht="18.75" customHeight="1" x14ac:dyDescent="0.3">
      <c r="A116" s="242" t="s">
        <v>145</v>
      </c>
      <c r="B116" s="242"/>
      <c r="C116" s="242"/>
      <c r="D116" s="40">
        <v>7023</v>
      </c>
      <c r="E116" s="63">
        <v>279900</v>
      </c>
      <c r="F116" s="63">
        <v>282700</v>
      </c>
      <c r="G116" s="157">
        <f t="shared" ref="G116" si="21">F116-E116</f>
        <v>2800</v>
      </c>
      <c r="H116" s="158"/>
      <c r="I116" s="43">
        <f t="shared" si="16"/>
        <v>101.00035727045373</v>
      </c>
      <c r="J116" s="63">
        <v>452765</v>
      </c>
      <c r="K116" s="63">
        <v>445680</v>
      </c>
      <c r="L116" s="62">
        <f t="shared" si="19"/>
        <v>-7085</v>
      </c>
      <c r="M116" s="51">
        <f t="shared" si="20"/>
        <v>98.435170563095639</v>
      </c>
    </row>
    <row r="117" spans="1:13" x14ac:dyDescent="0.3">
      <c r="A117" s="242" t="s">
        <v>146</v>
      </c>
      <c r="B117" s="242"/>
      <c r="C117" s="242"/>
      <c r="D117" s="40">
        <v>7024</v>
      </c>
      <c r="E117" s="63">
        <v>1331600</v>
      </c>
      <c r="F117" s="63">
        <v>1347400</v>
      </c>
      <c r="G117" s="157">
        <f t="shared" si="15"/>
        <v>15800</v>
      </c>
      <c r="H117" s="158"/>
      <c r="I117" s="43">
        <f t="shared" si="16"/>
        <v>101.18654250525682</v>
      </c>
      <c r="J117" s="63">
        <v>2421590</v>
      </c>
      <c r="K117" s="63">
        <v>2389653</v>
      </c>
      <c r="L117" s="62">
        <f t="shared" si="19"/>
        <v>-31937</v>
      </c>
      <c r="M117" s="51">
        <f t="shared" si="20"/>
        <v>98.681155769556355</v>
      </c>
    </row>
    <row r="118" spans="1:13" x14ac:dyDescent="0.3">
      <c r="A118" s="242" t="s">
        <v>147</v>
      </c>
      <c r="B118" s="242"/>
      <c r="C118" s="242"/>
      <c r="D118" s="40">
        <v>7025</v>
      </c>
      <c r="E118" s="63">
        <v>333111</v>
      </c>
      <c r="F118" s="63">
        <f>260600+40020+10000+18000+10120</f>
        <v>338740</v>
      </c>
      <c r="G118" s="157">
        <f t="shared" si="15"/>
        <v>5629</v>
      </c>
      <c r="H118" s="158"/>
      <c r="I118" s="43">
        <f t="shared" si="16"/>
        <v>101.6898271146855</v>
      </c>
      <c r="J118" s="63">
        <v>580110</v>
      </c>
      <c r="K118" s="63">
        <v>567876</v>
      </c>
      <c r="L118" s="62">
        <f t="shared" si="19"/>
        <v>-12234</v>
      </c>
      <c r="M118" s="51">
        <f t="shared" si="20"/>
        <v>97.891089620933954</v>
      </c>
    </row>
    <row r="119" spans="1:13" x14ac:dyDescent="0.3">
      <c r="A119" s="242" t="s">
        <v>148</v>
      </c>
      <c r="B119" s="242"/>
      <c r="C119" s="242"/>
      <c r="D119" s="40">
        <v>7026</v>
      </c>
      <c r="E119" s="63">
        <v>261089</v>
      </c>
      <c r="F119" s="63">
        <v>265040</v>
      </c>
      <c r="G119" s="157">
        <f t="shared" si="15"/>
        <v>3951</v>
      </c>
      <c r="H119" s="158"/>
      <c r="I119" s="43">
        <f t="shared" si="16"/>
        <v>101.51327708176139</v>
      </c>
      <c r="J119" s="63">
        <v>455300</v>
      </c>
      <c r="K119" s="63">
        <v>445912</v>
      </c>
      <c r="L119" s="62">
        <f t="shared" si="19"/>
        <v>-9388</v>
      </c>
      <c r="M119" s="51">
        <f t="shared" si="20"/>
        <v>97.938062815725885</v>
      </c>
    </row>
    <row r="120" spans="1:13" ht="18.75" customHeight="1" x14ac:dyDescent="0.3">
      <c r="A120" s="242" t="s">
        <v>283</v>
      </c>
      <c r="B120" s="242"/>
      <c r="C120" s="242"/>
      <c r="D120" s="40">
        <v>7030</v>
      </c>
      <c r="E120" s="63">
        <v>8438</v>
      </c>
      <c r="F120" s="63">
        <v>8560</v>
      </c>
      <c r="G120" s="245">
        <f t="shared" si="15"/>
        <v>122</v>
      </c>
      <c r="H120" s="246"/>
      <c r="I120" s="43">
        <f t="shared" si="16"/>
        <v>101.44584024650392</v>
      </c>
      <c r="J120" s="63">
        <f t="shared" ref="J120:K126" si="22">J113/J106/6</f>
        <v>7518.0327868852464</v>
      </c>
      <c r="K120" s="63">
        <f t="shared" si="22"/>
        <v>7286.0655737704919</v>
      </c>
      <c r="L120" s="62">
        <f t="shared" si="19"/>
        <v>-231.96721311475449</v>
      </c>
      <c r="M120" s="51">
        <f t="shared" si="20"/>
        <v>96.914522459659821</v>
      </c>
    </row>
    <row r="121" spans="1:13" x14ac:dyDescent="0.3">
      <c r="A121" s="242" t="s">
        <v>143</v>
      </c>
      <c r="B121" s="242"/>
      <c r="C121" s="242"/>
      <c r="D121" s="40">
        <v>7031</v>
      </c>
      <c r="E121" s="63">
        <f t="shared" ref="E121:F126" si="23">E114/E107/3</f>
        <v>25333.333333333332</v>
      </c>
      <c r="F121" s="63">
        <f t="shared" si="23"/>
        <v>25816.666666666668</v>
      </c>
      <c r="G121" s="245">
        <f t="shared" si="15"/>
        <v>483.33333333333576</v>
      </c>
      <c r="H121" s="246"/>
      <c r="I121" s="43">
        <f t="shared" si="16"/>
        <v>101.90789473684212</v>
      </c>
      <c r="J121" s="63">
        <f t="shared" si="22"/>
        <v>19066.25</v>
      </c>
      <c r="K121" s="63">
        <f t="shared" si="22"/>
        <v>18843.083333333332</v>
      </c>
      <c r="L121" s="62">
        <f t="shared" si="19"/>
        <v>-223.16666666666788</v>
      </c>
      <c r="M121" s="51">
        <f t="shared" si="20"/>
        <v>98.829519875871412</v>
      </c>
    </row>
    <row r="122" spans="1:13" x14ac:dyDescent="0.3">
      <c r="A122" s="242" t="s">
        <v>144</v>
      </c>
      <c r="B122" s="242"/>
      <c r="C122" s="242"/>
      <c r="D122" s="40">
        <v>7032</v>
      </c>
      <c r="E122" s="63">
        <f t="shared" si="23"/>
        <v>12815.789473684212</v>
      </c>
      <c r="F122" s="63">
        <f t="shared" si="23"/>
        <v>13058.245614035086</v>
      </c>
      <c r="G122" s="245">
        <f t="shared" si="15"/>
        <v>242.45614035087419</v>
      </c>
      <c r="H122" s="246"/>
      <c r="I122" s="43">
        <f t="shared" si="16"/>
        <v>101.89185489390826</v>
      </c>
      <c r="J122" s="63">
        <f t="shared" si="22"/>
        <v>11970.526315789473</v>
      </c>
      <c r="K122" s="63">
        <f t="shared" si="22"/>
        <v>11036.508771929824</v>
      </c>
      <c r="L122" s="62">
        <f>K122-J122</f>
        <v>-934.01754385964887</v>
      </c>
      <c r="M122" s="51">
        <f t="shared" si="20"/>
        <v>92.197356079258995</v>
      </c>
    </row>
    <row r="123" spans="1:13" ht="18.75" customHeight="1" x14ac:dyDescent="0.3">
      <c r="A123" s="242" t="s">
        <v>145</v>
      </c>
      <c r="B123" s="242"/>
      <c r="C123" s="242"/>
      <c r="D123" s="40">
        <v>7033</v>
      </c>
      <c r="E123" s="63">
        <f t="shared" si="23"/>
        <v>9330</v>
      </c>
      <c r="F123" s="63">
        <f t="shared" si="23"/>
        <v>9423.3333333333339</v>
      </c>
      <c r="G123" s="245">
        <f t="shared" ref="G123:G124" si="24">F123-E123</f>
        <v>93.33333333333394</v>
      </c>
      <c r="H123" s="246"/>
      <c r="I123" s="43">
        <f t="shared" si="16"/>
        <v>101.00035727045373</v>
      </c>
      <c r="J123" s="63">
        <f t="shared" si="22"/>
        <v>7546.083333333333</v>
      </c>
      <c r="K123" s="63">
        <f t="shared" si="22"/>
        <v>7428</v>
      </c>
      <c r="L123" s="62">
        <f t="shared" si="19"/>
        <v>-118.08333333333303</v>
      </c>
      <c r="M123" s="51">
        <f t="shared" si="20"/>
        <v>98.435170563095653</v>
      </c>
    </row>
    <row r="124" spans="1:13" x14ac:dyDescent="0.3">
      <c r="A124" s="242" t="s">
        <v>146</v>
      </c>
      <c r="B124" s="242"/>
      <c r="C124" s="242"/>
      <c r="D124" s="40">
        <v>7034</v>
      </c>
      <c r="E124" s="63">
        <f t="shared" si="23"/>
        <v>7555.177304964539</v>
      </c>
      <c r="F124" s="63">
        <f t="shared" si="23"/>
        <v>7644.822695035461</v>
      </c>
      <c r="G124" s="245">
        <f t="shared" si="24"/>
        <v>89.645390070922076</v>
      </c>
      <c r="H124" s="246"/>
      <c r="I124" s="43">
        <f t="shared" si="16"/>
        <v>101.18654250525682</v>
      </c>
      <c r="J124" s="63">
        <f t="shared" si="22"/>
        <v>6869.7588652482264</v>
      </c>
      <c r="K124" s="63">
        <f t="shared" si="22"/>
        <v>6779.15744680851</v>
      </c>
      <c r="L124" s="62">
        <f t="shared" si="19"/>
        <v>-90.601418439716326</v>
      </c>
      <c r="M124" s="51">
        <f t="shared" si="20"/>
        <v>98.681155769556355</v>
      </c>
    </row>
    <row r="125" spans="1:13" x14ac:dyDescent="0.3">
      <c r="A125" s="242" t="s">
        <v>147</v>
      </c>
      <c r="B125" s="242"/>
      <c r="C125" s="242"/>
      <c r="D125" s="40">
        <v>7035</v>
      </c>
      <c r="E125" s="63">
        <f t="shared" si="23"/>
        <v>6002</v>
      </c>
      <c r="F125" s="63">
        <f t="shared" si="23"/>
        <v>6103.4234234234236</v>
      </c>
      <c r="G125" s="245">
        <f t="shared" si="15"/>
        <v>101.42342342342363</v>
      </c>
      <c r="H125" s="246"/>
      <c r="I125" s="43">
        <f t="shared" si="16"/>
        <v>101.6898271146855</v>
      </c>
      <c r="J125" s="63">
        <f t="shared" si="22"/>
        <v>5226.2162162162158</v>
      </c>
      <c r="K125" s="63">
        <f t="shared" si="22"/>
        <v>5116</v>
      </c>
      <c r="L125" s="62">
        <f t="shared" si="19"/>
        <v>-110.2162162162158</v>
      </c>
      <c r="M125" s="51">
        <f t="shared" si="20"/>
        <v>97.891089620933968</v>
      </c>
    </row>
    <row r="126" spans="1:13" x14ac:dyDescent="0.3">
      <c r="A126" s="242" t="s">
        <v>148</v>
      </c>
      <c r="B126" s="242"/>
      <c r="C126" s="242"/>
      <c r="D126" s="40">
        <v>7036</v>
      </c>
      <c r="E126" s="63">
        <f t="shared" si="23"/>
        <v>6329.4303030303026</v>
      </c>
      <c r="F126" s="63">
        <f t="shared" si="23"/>
        <v>6425.212121212121</v>
      </c>
      <c r="G126" s="245">
        <f t="shared" si="15"/>
        <v>95.78181818181838</v>
      </c>
      <c r="H126" s="246"/>
      <c r="I126" s="43">
        <f t="shared" si="16"/>
        <v>101.51327708176139</v>
      </c>
      <c r="J126" s="63">
        <f t="shared" si="22"/>
        <v>5518.787878787879</v>
      </c>
      <c r="K126" s="63">
        <f t="shared" si="22"/>
        <v>5404.9939393939394</v>
      </c>
      <c r="L126" s="62">
        <f t="shared" si="19"/>
        <v>-113.79393939393958</v>
      </c>
      <c r="M126" s="51">
        <f t="shared" si="20"/>
        <v>97.938062815725885</v>
      </c>
    </row>
    <row r="127" spans="1:13" ht="18.75" customHeight="1" x14ac:dyDescent="0.3">
      <c r="A127" s="242" t="s">
        <v>150</v>
      </c>
      <c r="B127" s="242"/>
      <c r="C127" s="242"/>
      <c r="D127" s="40">
        <v>7040</v>
      </c>
      <c r="E127" s="49"/>
      <c r="F127" s="49"/>
      <c r="G127" s="167"/>
      <c r="H127" s="168"/>
      <c r="I127" s="49"/>
      <c r="J127" s="49"/>
      <c r="K127" s="49"/>
      <c r="L127" s="47"/>
      <c r="M127" s="47"/>
    </row>
    <row r="128" spans="1:13" x14ac:dyDescent="0.3">
      <c r="A128" s="242" t="s">
        <v>143</v>
      </c>
      <c r="B128" s="242"/>
      <c r="C128" s="242"/>
      <c r="D128" s="40">
        <v>7041</v>
      </c>
      <c r="E128" s="49"/>
      <c r="F128" s="49"/>
      <c r="G128" s="167"/>
      <c r="H128" s="168"/>
      <c r="I128" s="49"/>
      <c r="J128" s="49"/>
      <c r="K128" s="49"/>
      <c r="L128" s="47"/>
      <c r="M128" s="47"/>
    </row>
    <row r="129" spans="1:13" x14ac:dyDescent="0.3">
      <c r="A129" s="242" t="s">
        <v>144</v>
      </c>
      <c r="B129" s="242"/>
      <c r="C129" s="242"/>
      <c r="D129" s="40">
        <v>7042</v>
      </c>
      <c r="E129" s="49"/>
      <c r="F129" s="49"/>
      <c r="G129" s="167"/>
      <c r="H129" s="168"/>
      <c r="I129" s="49"/>
      <c r="J129" s="49"/>
      <c r="K129" s="49"/>
      <c r="L129" s="47"/>
      <c r="M129" s="47"/>
    </row>
    <row r="130" spans="1:13" ht="18.75" customHeight="1" x14ac:dyDescent="0.3">
      <c r="A130" s="242" t="s">
        <v>145</v>
      </c>
      <c r="B130" s="242"/>
      <c r="C130" s="242"/>
      <c r="D130" s="40">
        <v>7043</v>
      </c>
      <c r="E130" s="49"/>
      <c r="F130" s="49"/>
      <c r="G130" s="167"/>
      <c r="H130" s="168"/>
      <c r="I130" s="49"/>
      <c r="J130" s="49"/>
      <c r="K130" s="49"/>
      <c r="L130" s="47"/>
      <c r="M130" s="47"/>
    </row>
    <row r="131" spans="1:13" x14ac:dyDescent="0.3">
      <c r="A131" s="242" t="s">
        <v>146</v>
      </c>
      <c r="B131" s="242"/>
      <c r="C131" s="242"/>
      <c r="D131" s="40">
        <v>7044</v>
      </c>
      <c r="E131" s="49"/>
      <c r="F131" s="49"/>
      <c r="G131" s="167"/>
      <c r="H131" s="168"/>
      <c r="I131" s="49"/>
      <c r="J131" s="49"/>
      <c r="K131" s="49"/>
      <c r="L131" s="47"/>
      <c r="M131" s="47"/>
    </row>
    <row r="132" spans="1:13" x14ac:dyDescent="0.3">
      <c r="A132" s="242" t="s">
        <v>147</v>
      </c>
      <c r="B132" s="242"/>
      <c r="C132" s="242"/>
      <c r="D132" s="40">
        <v>7045</v>
      </c>
      <c r="E132" s="49"/>
      <c r="F132" s="49"/>
      <c r="G132" s="250"/>
      <c r="H132" s="251"/>
      <c r="I132" s="49"/>
      <c r="J132" s="49"/>
      <c r="K132" s="49"/>
      <c r="L132" s="47"/>
      <c r="M132" s="47"/>
    </row>
    <row r="133" spans="1:13" x14ac:dyDescent="0.3">
      <c r="A133" s="242" t="s">
        <v>148</v>
      </c>
      <c r="B133" s="242"/>
      <c r="C133" s="242"/>
      <c r="D133" s="40">
        <v>7046</v>
      </c>
      <c r="E133" s="49"/>
      <c r="F133" s="49"/>
      <c r="G133" s="167"/>
      <c r="H133" s="249"/>
      <c r="I133" s="34"/>
      <c r="J133" s="49"/>
      <c r="K133" s="49"/>
      <c r="L133" s="47"/>
      <c r="M133" s="47"/>
    </row>
    <row r="134" spans="1:13" x14ac:dyDescent="0.2">
      <c r="A134" s="57"/>
      <c r="B134" s="247"/>
      <c r="C134" s="247"/>
      <c r="D134" s="247"/>
      <c r="E134" s="247"/>
      <c r="F134" s="247"/>
      <c r="G134" s="247"/>
      <c r="H134" s="247"/>
      <c r="I134" s="247"/>
      <c r="J134" s="247"/>
      <c r="K134" s="247"/>
      <c r="L134" s="247"/>
    </row>
    <row r="135" spans="1:13" x14ac:dyDescent="0.2">
      <c r="A135" s="248"/>
      <c r="B135" s="248"/>
      <c r="C135" s="248"/>
      <c r="D135" s="248"/>
      <c r="E135" s="248"/>
      <c r="F135" s="248"/>
      <c r="G135" s="248"/>
      <c r="H135" s="248"/>
      <c r="I135" s="248"/>
      <c r="J135" s="248"/>
      <c r="K135" s="248"/>
      <c r="L135" s="248"/>
    </row>
    <row r="136" spans="1:13" x14ac:dyDescent="0.2">
      <c r="B136" s="243" t="s">
        <v>256</v>
      </c>
      <c r="C136" s="243"/>
      <c r="E136" s="243" t="s">
        <v>257</v>
      </c>
      <c r="F136" s="244"/>
      <c r="K136" s="243" t="s">
        <v>258</v>
      </c>
      <c r="L136" s="243"/>
    </row>
    <row r="137" spans="1:13" x14ac:dyDescent="0.2">
      <c r="B137" s="243"/>
      <c r="C137" s="243"/>
      <c r="E137" s="244"/>
      <c r="F137" s="244"/>
      <c r="K137" s="243"/>
      <c r="L137" s="243"/>
    </row>
    <row r="138" spans="1:13" x14ac:dyDescent="0.2">
      <c r="B138" s="244" t="s">
        <v>261</v>
      </c>
      <c r="C138" s="244"/>
      <c r="E138" s="244" t="s">
        <v>259</v>
      </c>
      <c r="F138" s="244"/>
      <c r="K138" s="244" t="s">
        <v>260</v>
      </c>
      <c r="L138" s="244"/>
    </row>
  </sheetData>
  <mergeCells count="246">
    <mergeCell ref="A91:M91"/>
    <mergeCell ref="A79:M79"/>
    <mergeCell ref="A67:M67"/>
    <mergeCell ref="A61:M61"/>
    <mergeCell ref="K136:L137"/>
    <mergeCell ref="E138:F138"/>
    <mergeCell ref="K138:L138"/>
    <mergeCell ref="B138:C138"/>
    <mergeCell ref="G125:H125"/>
    <mergeCell ref="G126:H126"/>
    <mergeCell ref="G127:H127"/>
    <mergeCell ref="G128:H128"/>
    <mergeCell ref="G129:H129"/>
    <mergeCell ref="G130:H130"/>
    <mergeCell ref="G131:H131"/>
    <mergeCell ref="G133:H133"/>
    <mergeCell ref="G132:H132"/>
    <mergeCell ref="A133:C133"/>
    <mergeCell ref="A132:C132"/>
    <mergeCell ref="A131:C131"/>
    <mergeCell ref="A130:C130"/>
    <mergeCell ref="A129:C129"/>
    <mergeCell ref="A128:C128"/>
    <mergeCell ref="A127:C127"/>
    <mergeCell ref="A126:C126"/>
    <mergeCell ref="A125:C125"/>
    <mergeCell ref="B136:C137"/>
    <mergeCell ref="E136:F137"/>
    <mergeCell ref="G116:H116"/>
    <mergeCell ref="G117:H117"/>
    <mergeCell ref="G118:H118"/>
    <mergeCell ref="G119:H119"/>
    <mergeCell ref="G120:H120"/>
    <mergeCell ref="G121:H121"/>
    <mergeCell ref="G122:H122"/>
    <mergeCell ref="G123:H123"/>
    <mergeCell ref="G124:H124"/>
    <mergeCell ref="A124:C124"/>
    <mergeCell ref="A123:C123"/>
    <mergeCell ref="A122:C122"/>
    <mergeCell ref="A121:C121"/>
    <mergeCell ref="A120:C120"/>
    <mergeCell ref="A119:C119"/>
    <mergeCell ref="A118:C118"/>
    <mergeCell ref="A117:C117"/>
    <mergeCell ref="A116:C116"/>
    <mergeCell ref="B134:L134"/>
    <mergeCell ref="A135:L135"/>
    <mergeCell ref="A84:C84"/>
    <mergeCell ref="A85:C85"/>
    <mergeCell ref="A86:C86"/>
    <mergeCell ref="G76:H76"/>
    <mergeCell ref="G77:H77"/>
    <mergeCell ref="G78:H78"/>
    <mergeCell ref="G90:H90"/>
    <mergeCell ref="G89:H89"/>
    <mergeCell ref="G88:H88"/>
    <mergeCell ref="G87:H87"/>
    <mergeCell ref="G86:H86"/>
    <mergeCell ref="G85:H85"/>
    <mergeCell ref="G84:H84"/>
    <mergeCell ref="G83:H83"/>
    <mergeCell ref="G82:H82"/>
    <mergeCell ref="G81:H81"/>
    <mergeCell ref="A87:C87"/>
    <mergeCell ref="A76:C76"/>
    <mergeCell ref="A77:C77"/>
    <mergeCell ref="A78:C78"/>
    <mergeCell ref="A81:C81"/>
    <mergeCell ref="A82:C82"/>
    <mergeCell ref="A83:C83"/>
    <mergeCell ref="G73:H73"/>
    <mergeCell ref="G75:H75"/>
    <mergeCell ref="A65:C65"/>
    <mergeCell ref="A66:C66"/>
    <mergeCell ref="A69:C69"/>
    <mergeCell ref="A70:C70"/>
    <mergeCell ref="A71:C71"/>
    <mergeCell ref="A72:C72"/>
    <mergeCell ref="A73:C73"/>
    <mergeCell ref="A74:C74"/>
    <mergeCell ref="A75:C75"/>
    <mergeCell ref="G60:H60"/>
    <mergeCell ref="G63:H63"/>
    <mergeCell ref="G64:H64"/>
    <mergeCell ref="G65:H65"/>
    <mergeCell ref="G66:H66"/>
    <mergeCell ref="G69:H69"/>
    <mergeCell ref="G70:H70"/>
    <mergeCell ref="G71:H71"/>
    <mergeCell ref="G72:H72"/>
    <mergeCell ref="G45:H45"/>
    <mergeCell ref="G46:H46"/>
    <mergeCell ref="G47:H47"/>
    <mergeCell ref="G48:H48"/>
    <mergeCell ref="G49:H49"/>
    <mergeCell ref="G50:H50"/>
    <mergeCell ref="G51:H51"/>
    <mergeCell ref="G52:H52"/>
    <mergeCell ref="G53:H53"/>
    <mergeCell ref="G37:H37"/>
    <mergeCell ref="A41:C41"/>
    <mergeCell ref="G41:H41"/>
    <mergeCell ref="A38:C38"/>
    <mergeCell ref="G38:H38"/>
    <mergeCell ref="A39:C39"/>
    <mergeCell ref="G39:H39"/>
    <mergeCell ref="A40:C40"/>
    <mergeCell ref="G40:H40"/>
    <mergeCell ref="K13:L13"/>
    <mergeCell ref="A14:J14"/>
    <mergeCell ref="K14:L14"/>
    <mergeCell ref="A15:J15"/>
    <mergeCell ref="K15:M16"/>
    <mergeCell ref="A16:J16"/>
    <mergeCell ref="A17:J17"/>
    <mergeCell ref="K17:L17"/>
    <mergeCell ref="A18:J18"/>
    <mergeCell ref="K18:L18"/>
    <mergeCell ref="A19:J19"/>
    <mergeCell ref="K19:M20"/>
    <mergeCell ref="A20:J20"/>
    <mergeCell ref="A22:N22"/>
    <mergeCell ref="A23:C24"/>
    <mergeCell ref="D23:D24"/>
    <mergeCell ref="E23:I23"/>
    <mergeCell ref="J23:M23"/>
    <mergeCell ref="G24:H24"/>
    <mergeCell ref="A21:N21"/>
    <mergeCell ref="A44:C44"/>
    <mergeCell ref="A45:C45"/>
    <mergeCell ref="A46:C46"/>
    <mergeCell ref="A47:C47"/>
    <mergeCell ref="G100:H100"/>
    <mergeCell ref="G25:H25"/>
    <mergeCell ref="A26:M26"/>
    <mergeCell ref="A27:M27"/>
    <mergeCell ref="A28:C28"/>
    <mergeCell ref="G28:H28"/>
    <mergeCell ref="A29:C29"/>
    <mergeCell ref="G29:H29"/>
    <mergeCell ref="A30:C30"/>
    <mergeCell ref="G30:H30"/>
    <mergeCell ref="A25:C25"/>
    <mergeCell ref="G32:H32"/>
    <mergeCell ref="A33:C33"/>
    <mergeCell ref="G33:H33"/>
    <mergeCell ref="A34:C34"/>
    <mergeCell ref="G34:H34"/>
    <mergeCell ref="A35:C35"/>
    <mergeCell ref="G35:H35"/>
    <mergeCell ref="A36:M36"/>
    <mergeCell ref="A37:C37"/>
    <mergeCell ref="A1:N1"/>
    <mergeCell ref="A2:N2"/>
    <mergeCell ref="A3:N3"/>
    <mergeCell ref="A4:N4"/>
    <mergeCell ref="A7:B7"/>
    <mergeCell ref="A8:J8"/>
    <mergeCell ref="K8:M8"/>
    <mergeCell ref="A9:J9"/>
    <mergeCell ref="K9:L9"/>
    <mergeCell ref="G113:H113"/>
    <mergeCell ref="A10:J10"/>
    <mergeCell ref="K10:L10"/>
    <mergeCell ref="A11:J11"/>
    <mergeCell ref="K11:L11"/>
    <mergeCell ref="A12:J12"/>
    <mergeCell ref="K12:L12"/>
    <mergeCell ref="A13:J13"/>
    <mergeCell ref="G42:H42"/>
    <mergeCell ref="G43:H43"/>
    <mergeCell ref="A42:C42"/>
    <mergeCell ref="A43:C43"/>
    <mergeCell ref="A31:C31"/>
    <mergeCell ref="G31:H31"/>
    <mergeCell ref="A32:C32"/>
    <mergeCell ref="A104:M104"/>
    <mergeCell ref="G106:H106"/>
    <mergeCell ref="A101:C101"/>
    <mergeCell ref="A102:C102"/>
    <mergeCell ref="A92:K92"/>
    <mergeCell ref="A62:J62"/>
    <mergeCell ref="A68:J68"/>
    <mergeCell ref="A80:J80"/>
    <mergeCell ref="G44:H44"/>
    <mergeCell ref="G108:H108"/>
    <mergeCell ref="G109:H109"/>
    <mergeCell ref="G110:H110"/>
    <mergeCell ref="G111:H111"/>
    <mergeCell ref="G112:H112"/>
    <mergeCell ref="A103:C103"/>
    <mergeCell ref="A106:C106"/>
    <mergeCell ref="A107:C107"/>
    <mergeCell ref="A108:C108"/>
    <mergeCell ref="A109:C109"/>
    <mergeCell ref="A110:C110"/>
    <mergeCell ref="A112:C112"/>
    <mergeCell ref="A48:C48"/>
    <mergeCell ref="A49:C49"/>
    <mergeCell ref="A50:C50"/>
    <mergeCell ref="A51:C51"/>
    <mergeCell ref="A52:C52"/>
    <mergeCell ref="A53:C53"/>
    <mergeCell ref="A54:C54"/>
    <mergeCell ref="A105:C105"/>
    <mergeCell ref="G103:H103"/>
    <mergeCell ref="G105:H105"/>
    <mergeCell ref="A58:C58"/>
    <mergeCell ref="A55:C55"/>
    <mergeCell ref="A59:C59"/>
    <mergeCell ref="A60:C60"/>
    <mergeCell ref="A63:C63"/>
    <mergeCell ref="A64:C64"/>
    <mergeCell ref="A56:C56"/>
    <mergeCell ref="A57:C57"/>
    <mergeCell ref="G54:H54"/>
    <mergeCell ref="G55:H55"/>
    <mergeCell ref="G56:H56"/>
    <mergeCell ref="G57:H57"/>
    <mergeCell ref="G58:H58"/>
    <mergeCell ref="G59:H59"/>
    <mergeCell ref="G115:H115"/>
    <mergeCell ref="A113:C113"/>
    <mergeCell ref="G107:H107"/>
    <mergeCell ref="A114:C114"/>
    <mergeCell ref="A115:C115"/>
    <mergeCell ref="A88:C88"/>
    <mergeCell ref="A89:C89"/>
    <mergeCell ref="A90:C90"/>
    <mergeCell ref="A93:C93"/>
    <mergeCell ref="A94:C94"/>
    <mergeCell ref="A95:C95"/>
    <mergeCell ref="A96:C96"/>
    <mergeCell ref="A99:C99"/>
    <mergeCell ref="A100:C100"/>
    <mergeCell ref="A98:K98"/>
    <mergeCell ref="A97:K97"/>
    <mergeCell ref="G93:H93"/>
    <mergeCell ref="G94:H94"/>
    <mergeCell ref="G95:H95"/>
    <mergeCell ref="G96:H96"/>
    <mergeCell ref="G99:H99"/>
    <mergeCell ref="G101:H101"/>
    <mergeCell ref="G102:H102"/>
    <mergeCell ref="G114:H114"/>
  </mergeCells>
  <pageMargins left="0.25" right="0.25" top="0.75" bottom="0.75" header="0.3" footer="0.3"/>
  <pageSetup paperSize="12" scale="56" fitToHeight="0" orientation="landscape" verticalDpi="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3"/>
  <sheetViews>
    <sheetView topLeftCell="A40" zoomScale="50" zoomScaleNormal="50" workbookViewId="0">
      <selection activeCell="A4" sqref="A4:J53"/>
    </sheetView>
  </sheetViews>
  <sheetFormatPr defaultRowHeight="12.75" x14ac:dyDescent="0.2"/>
  <cols>
    <col min="1" max="1" width="122" customWidth="1"/>
    <col min="2" max="2" width="23.33203125" customWidth="1"/>
    <col min="3" max="3" width="21.5" customWidth="1"/>
    <col min="4" max="4" width="25.83203125" customWidth="1"/>
    <col min="5" max="5" width="26.6640625" customWidth="1"/>
    <col min="6" max="6" width="22.5" customWidth="1"/>
    <col min="7" max="7" width="28.5" customWidth="1"/>
    <col min="8" max="8" width="26.1640625" customWidth="1"/>
    <col min="9" max="9" width="24.1640625" customWidth="1"/>
    <col min="10" max="10" width="26.83203125" customWidth="1"/>
  </cols>
  <sheetData>
    <row r="1" spans="1:10" ht="48.95" customHeight="1" x14ac:dyDescent="0.2">
      <c r="A1" s="252" t="s">
        <v>35</v>
      </c>
      <c r="B1" s="151" t="s">
        <v>36</v>
      </c>
      <c r="C1" s="254" t="s">
        <v>83</v>
      </c>
      <c r="D1" s="255"/>
      <c r="E1" s="255"/>
      <c r="F1" s="256"/>
      <c r="G1" s="140" t="s">
        <v>84</v>
      </c>
      <c r="H1" s="141"/>
      <c r="I1" s="141"/>
      <c r="J1" s="142"/>
    </row>
    <row r="2" spans="1:10" ht="58.35" customHeight="1" x14ac:dyDescent="0.2">
      <c r="A2" s="253"/>
      <c r="B2" s="152"/>
      <c r="C2" s="6" t="s">
        <v>85</v>
      </c>
      <c r="D2" s="6" t="s">
        <v>86</v>
      </c>
      <c r="E2" s="6" t="s">
        <v>87</v>
      </c>
      <c r="F2" s="6" t="s">
        <v>88</v>
      </c>
      <c r="G2" s="6" t="s">
        <v>85</v>
      </c>
      <c r="H2" s="6" t="s">
        <v>86</v>
      </c>
      <c r="I2" s="6" t="s">
        <v>87</v>
      </c>
      <c r="J2" s="6" t="s">
        <v>88</v>
      </c>
    </row>
    <row r="3" spans="1:10" ht="19.5" customHeight="1" x14ac:dyDescent="0.2">
      <c r="A3" s="8">
        <v>1</v>
      </c>
      <c r="B3" s="8">
        <v>2</v>
      </c>
      <c r="C3" s="8">
        <v>3</v>
      </c>
      <c r="D3" s="8">
        <v>4</v>
      </c>
      <c r="E3" s="8">
        <v>5</v>
      </c>
      <c r="F3" s="8">
        <v>6</v>
      </c>
      <c r="G3" s="8">
        <v>7</v>
      </c>
      <c r="H3" s="8">
        <v>8</v>
      </c>
      <c r="I3" s="8">
        <v>9</v>
      </c>
      <c r="J3" s="8">
        <v>10</v>
      </c>
    </row>
    <row r="4" spans="1:10" ht="19.5" customHeight="1" x14ac:dyDescent="0.2">
      <c r="A4" s="2" t="s">
        <v>46</v>
      </c>
      <c r="B4" s="8">
        <v>1100</v>
      </c>
      <c r="C4" s="3"/>
      <c r="D4" s="3"/>
      <c r="E4" s="3"/>
      <c r="F4" s="3"/>
      <c r="G4" s="3"/>
      <c r="H4" s="3"/>
      <c r="I4" s="3"/>
      <c r="J4" s="3"/>
    </row>
    <row r="5" spans="1:10" ht="19.5" customHeight="1" x14ac:dyDescent="0.2">
      <c r="A5" s="2" t="s">
        <v>47</v>
      </c>
      <c r="B5" s="8">
        <v>1110</v>
      </c>
      <c r="C5" s="3"/>
      <c r="D5" s="3"/>
      <c r="E5" s="3"/>
      <c r="F5" s="3"/>
      <c r="G5" s="3"/>
      <c r="H5" s="3"/>
      <c r="I5" s="3"/>
      <c r="J5" s="3"/>
    </row>
    <row r="6" spans="1:10" ht="19.5" customHeight="1" x14ac:dyDescent="0.2">
      <c r="A6" s="2" t="s">
        <v>90</v>
      </c>
      <c r="B6" s="8">
        <v>1120</v>
      </c>
      <c r="C6" s="3"/>
      <c r="D6" s="3"/>
      <c r="E6" s="3"/>
      <c r="F6" s="3"/>
      <c r="G6" s="3"/>
      <c r="H6" s="3"/>
      <c r="I6" s="3"/>
      <c r="J6" s="3"/>
    </row>
    <row r="7" spans="1:10" ht="19.5" customHeight="1" x14ac:dyDescent="0.2">
      <c r="A7" s="11" t="s">
        <v>48</v>
      </c>
      <c r="B7" s="8">
        <v>1121</v>
      </c>
      <c r="C7" s="3"/>
      <c r="D7" s="3"/>
      <c r="E7" s="3"/>
      <c r="F7" s="3"/>
      <c r="G7" s="3"/>
      <c r="H7" s="3"/>
      <c r="I7" s="3"/>
      <c r="J7" s="3"/>
    </row>
    <row r="8" spans="1:10" ht="19.5" customHeight="1" x14ac:dyDescent="0.2">
      <c r="A8" s="11" t="s">
        <v>49</v>
      </c>
      <c r="B8" s="8">
        <v>1122</v>
      </c>
      <c r="C8" s="3"/>
      <c r="D8" s="3"/>
      <c r="E8" s="3"/>
      <c r="F8" s="3"/>
      <c r="G8" s="3"/>
      <c r="H8" s="3"/>
      <c r="I8" s="3"/>
      <c r="J8" s="3"/>
    </row>
    <row r="9" spans="1:10" ht="19.5" customHeight="1" x14ac:dyDescent="0.2">
      <c r="A9" s="11" t="s">
        <v>50</v>
      </c>
      <c r="B9" s="8">
        <v>1123</v>
      </c>
      <c r="C9" s="3"/>
      <c r="D9" s="3"/>
      <c r="E9" s="3"/>
      <c r="F9" s="3"/>
      <c r="G9" s="3"/>
      <c r="H9" s="3"/>
      <c r="I9" s="3"/>
      <c r="J9" s="3"/>
    </row>
    <row r="10" spans="1:10" ht="19.5" customHeight="1" x14ac:dyDescent="0.2">
      <c r="A10" s="11" t="s">
        <v>51</v>
      </c>
      <c r="B10" s="8">
        <v>1124</v>
      </c>
      <c r="C10" s="3"/>
      <c r="D10" s="3"/>
      <c r="E10" s="3"/>
      <c r="F10" s="3"/>
      <c r="G10" s="3"/>
      <c r="H10" s="3"/>
      <c r="I10" s="3"/>
      <c r="J10" s="3"/>
    </row>
    <row r="11" spans="1:10" ht="19.5" customHeight="1" x14ac:dyDescent="0.2">
      <c r="A11" s="11" t="s">
        <v>52</v>
      </c>
      <c r="B11" s="8">
        <v>1125</v>
      </c>
      <c r="C11" s="3"/>
      <c r="D11" s="3"/>
      <c r="E11" s="3"/>
      <c r="F11" s="3"/>
      <c r="G11" s="3"/>
      <c r="H11" s="3"/>
      <c r="I11" s="3"/>
      <c r="J11" s="3"/>
    </row>
    <row r="12" spans="1:10" ht="19.5" customHeight="1" x14ac:dyDescent="0.2">
      <c r="A12" s="11" t="s">
        <v>53</v>
      </c>
      <c r="B12" s="8">
        <v>1126</v>
      </c>
      <c r="C12" s="3"/>
      <c r="D12" s="3"/>
      <c r="E12" s="3"/>
      <c r="F12" s="3"/>
      <c r="G12" s="3"/>
      <c r="H12" s="3"/>
      <c r="I12" s="3"/>
      <c r="J12" s="3"/>
    </row>
    <row r="13" spans="1:10" ht="36" customHeight="1" x14ac:dyDescent="0.2">
      <c r="A13" s="2" t="s">
        <v>91</v>
      </c>
      <c r="B13" s="8">
        <v>1130</v>
      </c>
      <c r="C13" s="5"/>
      <c r="D13" s="5"/>
      <c r="E13" s="5"/>
      <c r="F13" s="5"/>
      <c r="G13" s="5"/>
      <c r="H13" s="5"/>
      <c r="I13" s="5"/>
      <c r="J13" s="5"/>
    </row>
    <row r="14" spans="1:10" ht="19.5" customHeight="1" x14ac:dyDescent="0.2">
      <c r="A14" s="2" t="s">
        <v>54</v>
      </c>
      <c r="B14" s="8">
        <v>1140</v>
      </c>
      <c r="C14" s="3"/>
      <c r="D14" s="3"/>
      <c r="E14" s="3"/>
      <c r="F14" s="3"/>
      <c r="G14" s="3"/>
      <c r="H14" s="3"/>
      <c r="I14" s="3"/>
      <c r="J14" s="3"/>
    </row>
    <row r="15" spans="1:10" ht="19.5" customHeight="1" x14ac:dyDescent="0.2">
      <c r="A15" s="2" t="s">
        <v>55</v>
      </c>
      <c r="B15" s="8">
        <v>1150</v>
      </c>
      <c r="C15" s="3"/>
      <c r="D15" s="3"/>
      <c r="E15" s="3"/>
      <c r="F15" s="3"/>
      <c r="G15" s="3"/>
      <c r="H15" s="3"/>
      <c r="I15" s="3"/>
      <c r="J15" s="3"/>
    </row>
    <row r="16" spans="1:10" ht="19.5" customHeight="1" x14ac:dyDescent="0.2">
      <c r="A16" s="2" t="s">
        <v>56</v>
      </c>
      <c r="B16" s="8">
        <v>1160</v>
      </c>
      <c r="C16" s="3"/>
      <c r="D16" s="3"/>
      <c r="E16" s="3"/>
      <c r="F16" s="3"/>
      <c r="G16" s="3"/>
      <c r="H16" s="3"/>
      <c r="I16" s="3"/>
      <c r="J16" s="3"/>
    </row>
    <row r="17" spans="1:10" ht="19.5" customHeight="1" x14ac:dyDescent="0.2">
      <c r="A17" s="2" t="s">
        <v>92</v>
      </c>
      <c r="B17" s="8">
        <v>1170</v>
      </c>
      <c r="C17" s="3"/>
      <c r="D17" s="3"/>
      <c r="E17" s="3"/>
      <c r="F17" s="3"/>
      <c r="G17" s="3"/>
      <c r="H17" s="3"/>
      <c r="I17" s="3"/>
      <c r="J17" s="3"/>
    </row>
    <row r="18" spans="1:10" ht="19.5" customHeight="1" x14ac:dyDescent="0.2">
      <c r="A18" s="11" t="s">
        <v>89</v>
      </c>
      <c r="B18" s="8">
        <v>1171</v>
      </c>
      <c r="C18" s="3"/>
      <c r="D18" s="3"/>
      <c r="E18" s="3"/>
      <c r="F18" s="3"/>
      <c r="G18" s="3"/>
      <c r="H18" s="3"/>
      <c r="I18" s="3"/>
      <c r="J18" s="3"/>
    </row>
    <row r="19" spans="1:10" ht="19.5" customHeight="1" x14ac:dyDescent="0.2">
      <c r="A19" s="2" t="s">
        <v>93</v>
      </c>
      <c r="B19" s="8">
        <v>1180</v>
      </c>
      <c r="C19" s="3"/>
      <c r="D19" s="3"/>
      <c r="E19" s="3"/>
      <c r="F19" s="3"/>
      <c r="G19" s="3"/>
      <c r="H19" s="3"/>
      <c r="I19" s="3"/>
      <c r="J19" s="3"/>
    </row>
    <row r="20" spans="1:10" ht="19.5" customHeight="1" x14ac:dyDescent="0.2">
      <c r="A20" s="10" t="s">
        <v>94</v>
      </c>
      <c r="B20" s="8">
        <v>1190</v>
      </c>
      <c r="C20" s="3"/>
      <c r="D20" s="3"/>
      <c r="E20" s="3"/>
      <c r="F20" s="3"/>
      <c r="G20" s="3"/>
      <c r="H20" s="3"/>
      <c r="I20" s="3"/>
      <c r="J20" s="3"/>
    </row>
    <row r="21" spans="1:10" ht="19.5" customHeight="1" x14ac:dyDescent="0.2">
      <c r="A21" s="10" t="s">
        <v>95</v>
      </c>
      <c r="B21" s="8">
        <v>1200</v>
      </c>
      <c r="C21" s="3"/>
      <c r="D21" s="3"/>
      <c r="E21" s="3"/>
      <c r="F21" s="3"/>
      <c r="G21" s="3"/>
      <c r="H21" s="3"/>
      <c r="I21" s="3"/>
      <c r="J21" s="3"/>
    </row>
    <row r="22" spans="1:10" ht="19.5" customHeight="1" x14ac:dyDescent="0.2">
      <c r="A22" s="10" t="s">
        <v>96</v>
      </c>
      <c r="B22" s="8">
        <v>1210</v>
      </c>
      <c r="C22" s="3"/>
      <c r="D22" s="3"/>
      <c r="E22" s="3"/>
      <c r="F22" s="3"/>
      <c r="G22" s="3"/>
      <c r="H22" s="3"/>
      <c r="I22" s="3"/>
      <c r="J22" s="3"/>
    </row>
    <row r="23" spans="1:10" ht="18.75" customHeight="1" x14ac:dyDescent="0.2">
      <c r="A23" s="257"/>
      <c r="B23" s="258"/>
      <c r="C23" s="258"/>
      <c r="D23" s="258"/>
      <c r="E23" s="258"/>
      <c r="F23" s="258"/>
      <c r="G23" s="258"/>
      <c r="H23" s="258"/>
      <c r="I23" s="258"/>
      <c r="J23" s="259"/>
    </row>
    <row r="24" spans="1:10" ht="19.5" customHeight="1" x14ac:dyDescent="0.2">
      <c r="A24" s="260" t="s">
        <v>97</v>
      </c>
      <c r="B24" s="261"/>
      <c r="C24" s="261"/>
      <c r="D24" s="261"/>
      <c r="E24" s="261"/>
      <c r="F24" s="261"/>
      <c r="G24" s="261"/>
      <c r="H24" s="261"/>
      <c r="I24" s="261"/>
      <c r="J24" s="262"/>
    </row>
    <row r="25" spans="1:10" ht="19.5" customHeight="1" x14ac:dyDescent="0.2">
      <c r="A25" s="2" t="s">
        <v>98</v>
      </c>
      <c r="B25" s="8">
        <v>2010</v>
      </c>
      <c r="C25" s="3"/>
      <c r="D25" s="3"/>
      <c r="E25" s="3"/>
      <c r="F25" s="3"/>
      <c r="G25" s="3"/>
      <c r="H25" s="3"/>
      <c r="I25" s="3"/>
      <c r="J25" s="3"/>
    </row>
    <row r="26" spans="1:10" ht="19.5" customHeight="1" x14ac:dyDescent="0.2">
      <c r="A26" s="2" t="s">
        <v>99</v>
      </c>
      <c r="B26" s="8">
        <v>2020</v>
      </c>
      <c r="C26" s="3"/>
      <c r="D26" s="3"/>
      <c r="E26" s="3"/>
      <c r="F26" s="3"/>
      <c r="G26" s="3"/>
      <c r="H26" s="3"/>
      <c r="I26" s="3"/>
      <c r="J26" s="3"/>
    </row>
    <row r="27" spans="1:10" ht="19.5" customHeight="1" x14ac:dyDescent="0.2">
      <c r="A27" s="2" t="s">
        <v>100</v>
      </c>
      <c r="B27" s="8">
        <v>2030</v>
      </c>
      <c r="C27" s="3"/>
      <c r="D27" s="3"/>
      <c r="E27" s="3"/>
      <c r="F27" s="3"/>
      <c r="G27" s="3"/>
      <c r="H27" s="3"/>
      <c r="I27" s="3"/>
      <c r="J27" s="3"/>
    </row>
    <row r="28" spans="1:10" ht="19.5" customHeight="1" x14ac:dyDescent="0.2">
      <c r="A28" s="2" t="s">
        <v>101</v>
      </c>
      <c r="B28" s="8">
        <v>2040</v>
      </c>
      <c r="C28" s="3"/>
      <c r="D28" s="3"/>
      <c r="E28" s="3"/>
      <c r="F28" s="3"/>
      <c r="G28" s="3"/>
      <c r="H28" s="3"/>
      <c r="I28" s="3"/>
      <c r="J28" s="3"/>
    </row>
    <row r="29" spans="1:10" ht="18.75" customHeight="1" x14ac:dyDescent="0.2">
      <c r="A29" s="257"/>
      <c r="B29" s="258"/>
      <c r="C29" s="258"/>
      <c r="D29" s="258"/>
      <c r="E29" s="258"/>
      <c r="F29" s="258"/>
      <c r="G29" s="258"/>
      <c r="H29" s="258"/>
      <c r="I29" s="258"/>
      <c r="J29" s="259"/>
    </row>
    <row r="30" spans="1:10" ht="19.5" customHeight="1" x14ac:dyDescent="0.2">
      <c r="A30" s="260" t="s">
        <v>102</v>
      </c>
      <c r="B30" s="261"/>
      <c r="C30" s="261"/>
      <c r="D30" s="261"/>
      <c r="E30" s="261"/>
      <c r="F30" s="261"/>
      <c r="G30" s="261"/>
      <c r="H30" s="261"/>
      <c r="I30" s="261"/>
      <c r="J30" s="262"/>
    </row>
    <row r="31" spans="1:10" ht="19.5" customHeight="1" x14ac:dyDescent="0.2">
      <c r="A31" s="2" t="s">
        <v>57</v>
      </c>
      <c r="B31" s="8">
        <v>3010</v>
      </c>
      <c r="C31" s="3"/>
      <c r="D31" s="3"/>
      <c r="E31" s="3"/>
      <c r="F31" s="3"/>
      <c r="G31" s="3"/>
      <c r="H31" s="3"/>
      <c r="I31" s="3"/>
      <c r="J31" s="3"/>
    </row>
    <row r="32" spans="1:10" ht="37.35" customHeight="1" x14ac:dyDescent="0.2">
      <c r="A32" s="11" t="s">
        <v>58</v>
      </c>
      <c r="B32" s="8">
        <v>3011</v>
      </c>
      <c r="C32" s="5"/>
      <c r="D32" s="5"/>
      <c r="E32" s="5"/>
      <c r="F32" s="5"/>
      <c r="G32" s="5"/>
      <c r="H32" s="5"/>
      <c r="I32" s="5"/>
      <c r="J32" s="5"/>
    </row>
    <row r="33" spans="1:10" ht="19.5" customHeight="1" x14ac:dyDescent="0.2">
      <c r="A33" s="10" t="s">
        <v>103</v>
      </c>
      <c r="B33" s="8">
        <v>3020</v>
      </c>
      <c r="C33" s="3"/>
      <c r="D33" s="3"/>
      <c r="E33" s="3"/>
      <c r="F33" s="3"/>
      <c r="G33" s="3"/>
      <c r="H33" s="3"/>
      <c r="I33" s="3"/>
      <c r="J33" s="3"/>
    </row>
    <row r="34" spans="1:10" ht="19.5" customHeight="1" x14ac:dyDescent="0.2">
      <c r="A34" s="11" t="s">
        <v>59</v>
      </c>
      <c r="B34" s="8">
        <v>3021</v>
      </c>
      <c r="C34" s="3"/>
      <c r="D34" s="3"/>
      <c r="E34" s="3"/>
      <c r="F34" s="3"/>
      <c r="G34" s="3"/>
      <c r="H34" s="3"/>
      <c r="I34" s="3"/>
      <c r="J34" s="3"/>
    </row>
    <row r="35" spans="1:10" ht="19.5" customHeight="1" x14ac:dyDescent="0.2">
      <c r="A35" s="11" t="s">
        <v>60</v>
      </c>
      <c r="B35" s="8">
        <v>3022</v>
      </c>
      <c r="C35" s="3"/>
      <c r="D35" s="3"/>
      <c r="E35" s="3"/>
      <c r="F35" s="3"/>
      <c r="G35" s="3"/>
      <c r="H35" s="3"/>
      <c r="I35" s="3"/>
      <c r="J35" s="3"/>
    </row>
    <row r="36" spans="1:10" ht="19.5" customHeight="1" x14ac:dyDescent="0.2">
      <c r="A36" s="11" t="s">
        <v>61</v>
      </c>
      <c r="B36" s="8">
        <v>3023</v>
      </c>
      <c r="C36" s="3"/>
      <c r="D36" s="3"/>
      <c r="E36" s="3"/>
      <c r="F36" s="3"/>
      <c r="G36" s="3"/>
      <c r="H36" s="3"/>
      <c r="I36" s="3"/>
      <c r="J36" s="3"/>
    </row>
    <row r="37" spans="1:10" ht="19.5" customHeight="1" x14ac:dyDescent="0.2">
      <c r="A37" s="11" t="s">
        <v>62</v>
      </c>
      <c r="B37" s="8">
        <v>3024</v>
      </c>
      <c r="C37" s="3"/>
      <c r="D37" s="3"/>
      <c r="E37" s="3"/>
      <c r="F37" s="3"/>
      <c r="G37" s="3"/>
      <c r="H37" s="3"/>
      <c r="I37" s="3"/>
      <c r="J37" s="3"/>
    </row>
    <row r="38" spans="1:10" ht="36.200000000000003" customHeight="1" x14ac:dyDescent="0.2">
      <c r="A38" s="11" t="s">
        <v>104</v>
      </c>
      <c r="B38" s="8">
        <v>3025</v>
      </c>
      <c r="C38" s="5"/>
      <c r="D38" s="5"/>
      <c r="E38" s="5"/>
      <c r="F38" s="5"/>
      <c r="G38" s="5"/>
      <c r="H38" s="5"/>
      <c r="I38" s="5"/>
      <c r="J38" s="5"/>
    </row>
    <row r="39" spans="1:10" ht="19.5" customHeight="1" x14ac:dyDescent="0.2">
      <c r="A39" s="11" t="s">
        <v>63</v>
      </c>
      <c r="B39" s="8">
        <v>3026</v>
      </c>
      <c r="C39" s="3"/>
      <c r="D39" s="3"/>
      <c r="E39" s="3"/>
      <c r="F39" s="3"/>
      <c r="G39" s="3"/>
      <c r="H39" s="3"/>
      <c r="I39" s="3"/>
      <c r="J39" s="3"/>
    </row>
    <row r="40" spans="1:10" ht="19.5" customHeight="1" x14ac:dyDescent="0.2">
      <c r="A40" s="2" t="s">
        <v>105</v>
      </c>
      <c r="B40" s="8">
        <v>3030</v>
      </c>
      <c r="C40" s="3"/>
      <c r="D40" s="3"/>
      <c r="E40" s="3"/>
      <c r="F40" s="3"/>
      <c r="G40" s="3"/>
      <c r="H40" s="3"/>
      <c r="I40" s="3"/>
      <c r="J40" s="3"/>
    </row>
    <row r="41" spans="1:10" ht="19.5" customHeight="1" x14ac:dyDescent="0.2">
      <c r="A41" s="257"/>
      <c r="B41" s="258"/>
      <c r="C41" s="258"/>
      <c r="D41" s="258"/>
      <c r="E41" s="258"/>
      <c r="F41" s="258"/>
      <c r="G41" s="258"/>
      <c r="H41" s="258"/>
      <c r="I41" s="258"/>
      <c r="J41" s="259"/>
    </row>
    <row r="42" spans="1:10" ht="19.5" customHeight="1" x14ac:dyDescent="0.2">
      <c r="A42" s="260" t="s">
        <v>106</v>
      </c>
      <c r="B42" s="261"/>
      <c r="C42" s="261"/>
      <c r="D42" s="261"/>
      <c r="E42" s="261"/>
      <c r="F42" s="261"/>
      <c r="G42" s="261"/>
      <c r="H42" s="261"/>
      <c r="I42" s="261"/>
      <c r="J42" s="262"/>
    </row>
    <row r="43" spans="1:10" ht="19.5" customHeight="1" x14ac:dyDescent="0.2">
      <c r="A43" s="2" t="s">
        <v>64</v>
      </c>
      <c r="B43" s="8">
        <v>4010</v>
      </c>
      <c r="C43" s="3"/>
      <c r="D43" s="3"/>
      <c r="E43" s="3"/>
      <c r="F43" s="3"/>
      <c r="G43" s="3"/>
      <c r="H43" s="3"/>
      <c r="I43" s="3"/>
      <c r="J43" s="3"/>
    </row>
    <row r="44" spans="1:10" ht="19.5" customHeight="1" x14ac:dyDescent="0.2">
      <c r="A44" s="11" t="s">
        <v>65</v>
      </c>
      <c r="B44" s="8">
        <v>4011</v>
      </c>
      <c r="C44" s="3"/>
      <c r="D44" s="3"/>
      <c r="E44" s="3"/>
      <c r="F44" s="3"/>
      <c r="G44" s="3"/>
      <c r="H44" s="3"/>
      <c r="I44" s="3"/>
      <c r="J44" s="3"/>
    </row>
    <row r="45" spans="1:10" ht="19.5" customHeight="1" x14ac:dyDescent="0.2">
      <c r="A45" s="11" t="s">
        <v>66</v>
      </c>
      <c r="B45" s="8">
        <v>4012</v>
      </c>
      <c r="C45" s="3"/>
      <c r="D45" s="3"/>
      <c r="E45" s="3"/>
      <c r="F45" s="3"/>
      <c r="G45" s="3"/>
      <c r="H45" s="3"/>
      <c r="I45" s="3"/>
      <c r="J45" s="3"/>
    </row>
    <row r="46" spans="1:10" ht="19.5" customHeight="1" x14ac:dyDescent="0.2">
      <c r="A46" s="11" t="s">
        <v>67</v>
      </c>
      <c r="B46" s="8">
        <v>4013</v>
      </c>
      <c r="C46" s="3"/>
      <c r="D46" s="3"/>
      <c r="E46" s="3"/>
      <c r="F46" s="3"/>
      <c r="G46" s="3"/>
      <c r="H46" s="3"/>
      <c r="I46" s="3"/>
      <c r="J46" s="3"/>
    </row>
    <row r="47" spans="1:10" ht="19.5" customHeight="1" x14ac:dyDescent="0.2">
      <c r="A47" s="2" t="s">
        <v>68</v>
      </c>
      <c r="B47" s="8">
        <v>4020</v>
      </c>
      <c r="C47" s="3"/>
      <c r="D47" s="3"/>
      <c r="E47" s="3"/>
      <c r="F47" s="3"/>
      <c r="G47" s="3"/>
      <c r="H47" s="3"/>
      <c r="I47" s="3"/>
      <c r="J47" s="3"/>
    </row>
    <row r="48" spans="1:10" ht="19.5" customHeight="1" x14ac:dyDescent="0.2">
      <c r="A48" s="2" t="s">
        <v>69</v>
      </c>
      <c r="B48" s="8">
        <v>4030</v>
      </c>
      <c r="C48" s="3"/>
      <c r="D48" s="3"/>
      <c r="E48" s="3"/>
      <c r="F48" s="3"/>
      <c r="G48" s="3"/>
      <c r="H48" s="3"/>
      <c r="I48" s="3"/>
      <c r="J48" s="3"/>
    </row>
    <row r="49" spans="1:10" ht="19.5" customHeight="1" x14ac:dyDescent="0.2">
      <c r="A49" s="11" t="s">
        <v>65</v>
      </c>
      <c r="B49" s="8">
        <v>4031</v>
      </c>
      <c r="C49" s="3"/>
      <c r="D49" s="3"/>
      <c r="E49" s="3"/>
      <c r="F49" s="3"/>
      <c r="G49" s="3"/>
      <c r="H49" s="3"/>
      <c r="I49" s="3"/>
      <c r="J49" s="3"/>
    </row>
    <row r="50" spans="1:10" ht="19.5" customHeight="1" x14ac:dyDescent="0.2">
      <c r="A50" s="11" t="s">
        <v>66</v>
      </c>
      <c r="B50" s="8">
        <v>4032</v>
      </c>
      <c r="C50" s="3"/>
      <c r="D50" s="3"/>
      <c r="E50" s="3"/>
      <c r="F50" s="3"/>
      <c r="G50" s="3"/>
      <c r="H50" s="3"/>
      <c r="I50" s="3"/>
      <c r="J50" s="3"/>
    </row>
    <row r="51" spans="1:10" ht="19.5" customHeight="1" x14ac:dyDescent="0.2">
      <c r="A51" s="11" t="s">
        <v>67</v>
      </c>
      <c r="B51" s="8">
        <v>4033</v>
      </c>
      <c r="C51" s="3"/>
      <c r="D51" s="3"/>
      <c r="E51" s="3"/>
      <c r="F51" s="3"/>
      <c r="G51" s="3"/>
      <c r="H51" s="3"/>
      <c r="I51" s="3"/>
      <c r="J51" s="3"/>
    </row>
    <row r="52" spans="1:10" ht="19.5" customHeight="1" x14ac:dyDescent="0.2">
      <c r="A52" s="2" t="s">
        <v>70</v>
      </c>
      <c r="B52" s="8">
        <v>4040</v>
      </c>
      <c r="C52" s="3"/>
      <c r="D52" s="3"/>
      <c r="E52" s="3"/>
      <c r="F52" s="3"/>
      <c r="G52" s="3"/>
      <c r="H52" s="3"/>
      <c r="I52" s="3"/>
      <c r="J52" s="3"/>
    </row>
    <row r="53" spans="1:10" ht="18.75" customHeight="1" x14ac:dyDescent="0.2">
      <c r="A53" s="257"/>
      <c r="B53" s="258"/>
      <c r="C53" s="258"/>
      <c r="D53" s="258"/>
      <c r="E53" s="258"/>
      <c r="F53" s="258"/>
      <c r="G53" s="258"/>
      <c r="H53" s="258"/>
      <c r="I53" s="258"/>
      <c r="J53" s="259"/>
    </row>
  </sheetData>
  <mergeCells count="11">
    <mergeCell ref="A53:J53"/>
    <mergeCell ref="A24:J24"/>
    <mergeCell ref="A29:J29"/>
    <mergeCell ref="A30:J30"/>
    <mergeCell ref="A41:J41"/>
    <mergeCell ref="A42:J42"/>
    <mergeCell ref="A1:A2"/>
    <mergeCell ref="B1:B2"/>
    <mergeCell ref="C1:F1"/>
    <mergeCell ref="G1:J1"/>
    <mergeCell ref="A23:J23"/>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7"/>
  <sheetViews>
    <sheetView topLeftCell="A31" zoomScale="50" zoomScaleNormal="50" workbookViewId="0">
      <selection activeCell="A55" sqref="A55"/>
    </sheetView>
  </sheetViews>
  <sheetFormatPr defaultRowHeight="12.75" x14ac:dyDescent="0.2"/>
  <cols>
    <col min="1" max="1" width="101.83203125" customWidth="1"/>
    <col min="2" max="2" width="20" customWidth="1"/>
    <col min="3" max="3" width="23.33203125" customWidth="1"/>
    <col min="4" max="4" width="21.5" customWidth="1"/>
    <col min="5" max="5" width="25.83203125" customWidth="1"/>
    <col min="6" max="6" width="26.6640625" customWidth="1"/>
    <col min="7" max="7" width="22.5" customWidth="1"/>
    <col min="8" max="8" width="28.5" customWidth="1"/>
    <col min="9" max="9" width="26.1640625" customWidth="1"/>
    <col min="10" max="10" width="24.1640625" customWidth="1"/>
    <col min="11" max="11" width="26.83203125" customWidth="1"/>
    <col min="12" max="12" width="2.6640625" customWidth="1"/>
  </cols>
  <sheetData>
    <row r="1" spans="1:11" ht="48.95" customHeight="1" x14ac:dyDescent="0.2">
      <c r="A1" s="147" t="s">
        <v>35</v>
      </c>
      <c r="B1" s="148"/>
      <c r="C1" s="151" t="s">
        <v>36</v>
      </c>
      <c r="D1" s="254" t="s">
        <v>83</v>
      </c>
      <c r="E1" s="255"/>
      <c r="F1" s="255"/>
      <c r="G1" s="256"/>
      <c r="H1" s="140" t="s">
        <v>84</v>
      </c>
      <c r="I1" s="141"/>
      <c r="J1" s="141"/>
      <c r="K1" s="142"/>
    </row>
    <row r="2" spans="1:11" ht="58.35" customHeight="1" x14ac:dyDescent="0.2">
      <c r="A2" s="149"/>
      <c r="B2" s="150"/>
      <c r="C2" s="152"/>
      <c r="D2" s="6" t="s">
        <v>85</v>
      </c>
      <c r="E2" s="6" t="s">
        <v>86</v>
      </c>
      <c r="F2" s="6" t="s">
        <v>87</v>
      </c>
      <c r="G2" s="6" t="s">
        <v>88</v>
      </c>
      <c r="H2" s="6" t="s">
        <v>85</v>
      </c>
      <c r="I2" s="6" t="s">
        <v>86</v>
      </c>
      <c r="J2" s="6" t="s">
        <v>87</v>
      </c>
      <c r="K2" s="6" t="s">
        <v>88</v>
      </c>
    </row>
    <row r="3" spans="1:11" ht="19.5" customHeight="1" x14ac:dyDescent="0.2">
      <c r="A3" s="111">
        <v>1</v>
      </c>
      <c r="B3" s="113"/>
      <c r="C3" s="8">
        <v>2</v>
      </c>
      <c r="D3" s="8">
        <v>3</v>
      </c>
      <c r="E3" s="8">
        <v>4</v>
      </c>
      <c r="F3" s="8">
        <v>5</v>
      </c>
      <c r="G3" s="8">
        <v>6</v>
      </c>
      <c r="H3" s="8">
        <v>7</v>
      </c>
      <c r="I3" s="8">
        <v>8</v>
      </c>
      <c r="J3" s="8">
        <v>9</v>
      </c>
      <c r="K3" s="8">
        <v>10</v>
      </c>
    </row>
    <row r="4" spans="1:11" ht="19.5" customHeight="1" x14ac:dyDescent="0.2">
      <c r="A4" s="260" t="s">
        <v>107</v>
      </c>
      <c r="B4" s="261"/>
      <c r="C4" s="261"/>
      <c r="D4" s="261"/>
      <c r="E4" s="261"/>
      <c r="F4" s="261"/>
      <c r="G4" s="261"/>
      <c r="H4" s="261"/>
      <c r="I4" s="261"/>
      <c r="J4" s="261"/>
      <c r="K4" s="262"/>
    </row>
    <row r="5" spans="1:11" ht="20.85" customHeight="1" x14ac:dyDescent="0.2">
      <c r="A5" s="143" t="s">
        <v>108</v>
      </c>
      <c r="B5" s="144"/>
      <c r="C5" s="8">
        <v>5010</v>
      </c>
      <c r="D5" s="3"/>
      <c r="E5" s="3"/>
      <c r="F5" s="3"/>
      <c r="G5" s="3"/>
      <c r="H5" s="3"/>
      <c r="I5" s="3"/>
      <c r="J5" s="3"/>
      <c r="K5" s="3"/>
    </row>
    <row r="6" spans="1:11" ht="19.5" customHeight="1" x14ac:dyDescent="0.2">
      <c r="A6" s="143" t="s">
        <v>109</v>
      </c>
      <c r="B6" s="144"/>
      <c r="C6" s="8">
        <v>5020</v>
      </c>
      <c r="D6" s="3"/>
      <c r="E6" s="3"/>
      <c r="F6" s="3"/>
      <c r="G6" s="4" t="s">
        <v>110</v>
      </c>
      <c r="H6" s="3"/>
      <c r="I6" s="3"/>
      <c r="J6" s="3"/>
      <c r="K6" s="4" t="s">
        <v>110</v>
      </c>
    </row>
    <row r="7" spans="1:11" ht="39" customHeight="1" x14ac:dyDescent="0.2">
      <c r="A7" s="263" t="s">
        <v>111</v>
      </c>
      <c r="B7" s="264"/>
      <c r="C7" s="8">
        <v>5030</v>
      </c>
      <c r="D7" s="5"/>
      <c r="E7" s="5"/>
      <c r="F7" s="5"/>
      <c r="G7" s="4" t="s">
        <v>110</v>
      </c>
      <c r="H7" s="5"/>
      <c r="I7" s="5"/>
      <c r="J7" s="5"/>
      <c r="K7" s="4" t="s">
        <v>110</v>
      </c>
    </row>
    <row r="8" spans="1:11" ht="19.5" customHeight="1" x14ac:dyDescent="0.2">
      <c r="A8" s="143" t="s">
        <v>112</v>
      </c>
      <c r="B8" s="144"/>
      <c r="C8" s="8">
        <v>5040</v>
      </c>
      <c r="D8" s="3"/>
      <c r="E8" s="3"/>
      <c r="F8" s="3"/>
      <c r="G8" s="4" t="s">
        <v>110</v>
      </c>
      <c r="H8" s="3"/>
      <c r="I8" s="3"/>
      <c r="J8" s="3"/>
      <c r="K8" s="4" t="s">
        <v>110</v>
      </c>
    </row>
    <row r="9" spans="1:11" ht="18.75" customHeight="1" x14ac:dyDescent="0.2">
      <c r="A9" s="257"/>
      <c r="B9" s="258"/>
      <c r="C9" s="258"/>
      <c r="D9" s="258"/>
      <c r="E9" s="258"/>
      <c r="F9" s="258"/>
      <c r="G9" s="258"/>
      <c r="H9" s="258"/>
      <c r="I9" s="258"/>
      <c r="J9" s="258"/>
      <c r="K9" s="259"/>
    </row>
    <row r="10" spans="1:11" ht="19.5" customHeight="1" x14ac:dyDescent="0.2">
      <c r="A10" s="260" t="s">
        <v>113</v>
      </c>
      <c r="B10" s="261"/>
      <c r="C10" s="261"/>
      <c r="D10" s="261"/>
      <c r="E10" s="261"/>
      <c r="F10" s="261"/>
      <c r="G10" s="261"/>
      <c r="H10" s="261"/>
      <c r="I10" s="261"/>
      <c r="J10" s="261"/>
      <c r="K10" s="262"/>
    </row>
    <row r="11" spans="1:11" ht="19.5" customHeight="1" x14ac:dyDescent="0.2">
      <c r="A11" s="143" t="s">
        <v>114</v>
      </c>
      <c r="B11" s="144"/>
      <c r="C11" s="8">
        <v>6010</v>
      </c>
      <c r="D11" s="3"/>
      <c r="E11" s="3"/>
      <c r="F11" s="3"/>
      <c r="G11" s="3"/>
      <c r="H11" s="3"/>
      <c r="I11" s="3"/>
      <c r="J11" s="3"/>
      <c r="K11" s="3"/>
    </row>
    <row r="12" spans="1:11" ht="19.5" customHeight="1" x14ac:dyDescent="0.2">
      <c r="A12" s="143" t="s">
        <v>115</v>
      </c>
      <c r="B12" s="144"/>
      <c r="C12" s="8">
        <v>6020</v>
      </c>
      <c r="D12" s="3"/>
      <c r="E12" s="3"/>
      <c r="F12" s="3"/>
      <c r="G12" s="3"/>
      <c r="H12" s="3"/>
      <c r="I12" s="3"/>
      <c r="J12" s="3"/>
      <c r="K12" s="3"/>
    </row>
    <row r="13" spans="1:11" ht="19.5" customHeight="1" x14ac:dyDescent="0.2">
      <c r="A13" s="143" t="s">
        <v>116</v>
      </c>
      <c r="B13" s="144"/>
      <c r="C13" s="8">
        <v>6030</v>
      </c>
      <c r="D13" s="3"/>
      <c r="E13" s="3"/>
      <c r="F13" s="3"/>
      <c r="G13" s="3"/>
      <c r="H13" s="3"/>
      <c r="I13" s="3"/>
      <c r="J13" s="3"/>
      <c r="K13" s="3"/>
    </row>
    <row r="14" spans="1:11" ht="19.5" customHeight="1" x14ac:dyDescent="0.2">
      <c r="A14" s="143" t="s">
        <v>117</v>
      </c>
      <c r="B14" s="144"/>
      <c r="C14" s="8">
        <v>6040</v>
      </c>
      <c r="D14" s="3"/>
      <c r="E14" s="3"/>
      <c r="F14" s="3"/>
      <c r="G14" s="3"/>
      <c r="H14" s="3"/>
      <c r="I14" s="3"/>
      <c r="J14" s="3"/>
      <c r="K14" s="3"/>
    </row>
    <row r="15" spans="1:11" ht="19.5" customHeight="1" x14ac:dyDescent="0.2">
      <c r="A15" s="143" t="s">
        <v>118</v>
      </c>
      <c r="B15" s="144"/>
      <c r="C15" s="8">
        <v>6050</v>
      </c>
      <c r="D15" s="3"/>
      <c r="E15" s="3"/>
      <c r="F15" s="3"/>
      <c r="G15" s="3"/>
      <c r="H15" s="3"/>
      <c r="I15" s="3"/>
      <c r="J15" s="3"/>
      <c r="K15" s="3"/>
    </row>
    <row r="16" spans="1:11" ht="18.75" customHeight="1" x14ac:dyDescent="0.2">
      <c r="A16" s="257"/>
      <c r="B16" s="258"/>
      <c r="C16" s="258"/>
      <c r="D16" s="258"/>
      <c r="E16" s="258"/>
      <c r="F16" s="258"/>
      <c r="G16" s="258"/>
      <c r="H16" s="258"/>
      <c r="I16" s="258"/>
      <c r="J16" s="258"/>
      <c r="K16" s="259"/>
    </row>
    <row r="17" spans="1:11" ht="19.5" customHeight="1" x14ac:dyDescent="0.2">
      <c r="A17" s="260" t="s">
        <v>119</v>
      </c>
      <c r="B17" s="261"/>
      <c r="C17" s="262"/>
      <c r="D17" s="3"/>
      <c r="E17" s="3"/>
      <c r="F17" s="3"/>
      <c r="G17" s="3"/>
      <c r="H17" s="3"/>
      <c r="I17" s="3"/>
      <c r="J17" s="3"/>
      <c r="K17" s="3"/>
    </row>
    <row r="18" spans="1:11" ht="39" customHeight="1" x14ac:dyDescent="0.2">
      <c r="A18" s="263" t="s">
        <v>120</v>
      </c>
      <c r="B18" s="264"/>
      <c r="C18" s="8">
        <v>7010</v>
      </c>
      <c r="D18" s="5"/>
      <c r="E18" s="5"/>
      <c r="F18" s="5"/>
      <c r="G18" s="5"/>
      <c r="H18" s="5"/>
      <c r="I18" s="5"/>
      <c r="J18" s="5"/>
      <c r="K18" s="5"/>
    </row>
    <row r="19" spans="1:11" ht="21.95" customHeight="1" x14ac:dyDescent="0.2">
      <c r="A19" s="145" t="s">
        <v>121</v>
      </c>
      <c r="B19" s="146"/>
      <c r="C19" s="8">
        <v>7011</v>
      </c>
      <c r="D19" s="3"/>
      <c r="E19" s="3"/>
      <c r="F19" s="3"/>
      <c r="G19" s="3"/>
      <c r="H19" s="3"/>
      <c r="I19" s="3"/>
      <c r="J19" s="3"/>
      <c r="K19" s="3"/>
    </row>
    <row r="20" spans="1:11" ht="19.5" customHeight="1" x14ac:dyDescent="0.2">
      <c r="A20" s="145" t="s">
        <v>122</v>
      </c>
      <c r="B20" s="146"/>
      <c r="C20" s="8">
        <v>7012</v>
      </c>
      <c r="D20" s="3"/>
      <c r="E20" s="3"/>
      <c r="F20" s="3"/>
      <c r="G20" s="3"/>
      <c r="H20" s="3"/>
      <c r="I20" s="3"/>
      <c r="J20" s="3"/>
      <c r="K20" s="3"/>
    </row>
    <row r="21" spans="1:11" ht="19.5" customHeight="1" x14ac:dyDescent="0.2">
      <c r="A21" s="145" t="s">
        <v>123</v>
      </c>
      <c r="B21" s="146"/>
      <c r="C21" s="8">
        <v>7013</v>
      </c>
      <c r="D21" s="3"/>
      <c r="E21" s="3"/>
      <c r="F21" s="3"/>
      <c r="G21" s="3"/>
      <c r="H21" s="3"/>
      <c r="I21" s="3"/>
      <c r="J21" s="3"/>
      <c r="K21" s="3"/>
    </row>
    <row r="22" spans="1:11" ht="19.5" customHeight="1" x14ac:dyDescent="0.2">
      <c r="A22" s="145" t="s">
        <v>124</v>
      </c>
      <c r="B22" s="146"/>
      <c r="C22" s="8">
        <v>7014</v>
      </c>
      <c r="D22" s="3"/>
      <c r="E22" s="3"/>
      <c r="F22" s="3"/>
      <c r="G22" s="3"/>
      <c r="H22" s="3"/>
      <c r="I22" s="3"/>
      <c r="J22" s="3"/>
      <c r="K22" s="3"/>
    </row>
    <row r="23" spans="1:11" ht="19.5" customHeight="1" x14ac:dyDescent="0.2">
      <c r="A23" s="145" t="s">
        <v>125</v>
      </c>
      <c r="B23" s="146"/>
      <c r="C23" s="8">
        <v>7015</v>
      </c>
      <c r="D23" s="3"/>
      <c r="E23" s="3"/>
      <c r="F23" s="3"/>
      <c r="G23" s="3"/>
      <c r="H23" s="3"/>
      <c r="I23" s="3"/>
      <c r="J23" s="3"/>
      <c r="K23" s="3"/>
    </row>
    <row r="24" spans="1:11" ht="19.5" customHeight="1" x14ac:dyDescent="0.2">
      <c r="A24" s="145" t="s">
        <v>126</v>
      </c>
      <c r="B24" s="146"/>
      <c r="C24" s="8">
        <v>7016</v>
      </c>
      <c r="D24" s="3"/>
      <c r="E24" s="3"/>
      <c r="F24" s="3"/>
      <c r="G24" s="3"/>
      <c r="H24" s="3"/>
      <c r="I24" s="3"/>
      <c r="J24" s="3"/>
      <c r="K24" s="3"/>
    </row>
    <row r="25" spans="1:11" ht="19.5" customHeight="1" x14ac:dyDescent="0.2">
      <c r="A25" s="143" t="s">
        <v>127</v>
      </c>
      <c r="B25" s="144"/>
      <c r="C25" s="8">
        <v>7020</v>
      </c>
      <c r="D25" s="3"/>
      <c r="E25" s="3"/>
      <c r="F25" s="3"/>
      <c r="G25" s="3"/>
      <c r="H25" s="3"/>
      <c r="I25" s="3"/>
      <c r="J25" s="3"/>
      <c r="K25" s="3"/>
    </row>
    <row r="26" spans="1:11" ht="19.5" customHeight="1" x14ac:dyDescent="0.2">
      <c r="A26" s="145" t="s">
        <v>121</v>
      </c>
      <c r="B26" s="146"/>
      <c r="C26" s="8">
        <v>7021</v>
      </c>
      <c r="D26" s="3"/>
      <c r="E26" s="3"/>
      <c r="F26" s="3"/>
      <c r="G26" s="3"/>
      <c r="H26" s="3"/>
      <c r="I26" s="3"/>
      <c r="J26" s="3"/>
      <c r="K26" s="3"/>
    </row>
    <row r="27" spans="1:11" ht="19.5" customHeight="1" x14ac:dyDescent="0.2">
      <c r="A27" s="145" t="s">
        <v>122</v>
      </c>
      <c r="B27" s="146"/>
      <c r="C27" s="8">
        <v>7022</v>
      </c>
      <c r="D27" s="3"/>
      <c r="E27" s="3"/>
      <c r="F27" s="3"/>
      <c r="G27" s="3"/>
      <c r="H27" s="3"/>
      <c r="I27" s="3"/>
      <c r="J27" s="3"/>
      <c r="K27" s="3"/>
    </row>
    <row r="28" spans="1:11" ht="19.5" customHeight="1" x14ac:dyDescent="0.2">
      <c r="A28" s="145" t="s">
        <v>123</v>
      </c>
      <c r="B28" s="146"/>
      <c r="C28" s="8">
        <v>7023</v>
      </c>
      <c r="D28" s="3"/>
      <c r="E28" s="3"/>
      <c r="F28" s="3"/>
      <c r="G28" s="3"/>
      <c r="H28" s="3"/>
      <c r="I28" s="3"/>
      <c r="J28" s="3"/>
      <c r="K28" s="3"/>
    </row>
    <row r="29" spans="1:11" ht="19.5" customHeight="1" x14ac:dyDescent="0.2">
      <c r="A29" s="145" t="s">
        <v>124</v>
      </c>
      <c r="B29" s="146"/>
      <c r="C29" s="8">
        <v>7024</v>
      </c>
      <c r="D29" s="3"/>
      <c r="E29" s="3"/>
      <c r="F29" s="3"/>
      <c r="G29" s="3"/>
      <c r="H29" s="3"/>
      <c r="I29" s="3"/>
      <c r="J29" s="3"/>
      <c r="K29" s="3"/>
    </row>
    <row r="30" spans="1:11" ht="19.5" customHeight="1" x14ac:dyDescent="0.2">
      <c r="A30" s="145" t="s">
        <v>125</v>
      </c>
      <c r="B30" s="146"/>
      <c r="C30" s="8">
        <v>7025</v>
      </c>
      <c r="D30" s="3"/>
      <c r="E30" s="3"/>
      <c r="F30" s="3"/>
      <c r="G30" s="3"/>
      <c r="H30" s="3"/>
      <c r="I30" s="3"/>
      <c r="J30" s="3"/>
      <c r="K30" s="3"/>
    </row>
    <row r="31" spans="1:11" ht="19.5" customHeight="1" x14ac:dyDescent="0.2">
      <c r="A31" s="145" t="s">
        <v>126</v>
      </c>
      <c r="B31" s="146"/>
      <c r="C31" s="8">
        <v>7026</v>
      </c>
      <c r="D31" s="3"/>
      <c r="E31" s="3"/>
      <c r="F31" s="3"/>
      <c r="G31" s="3"/>
      <c r="H31" s="3"/>
      <c r="I31" s="3"/>
      <c r="J31" s="3"/>
      <c r="K31" s="3"/>
    </row>
    <row r="32" spans="1:11" ht="19.5" customHeight="1" x14ac:dyDescent="0.2">
      <c r="A32" s="143" t="s">
        <v>128</v>
      </c>
      <c r="B32" s="144"/>
      <c r="C32" s="8">
        <v>7030</v>
      </c>
      <c r="D32" s="3"/>
      <c r="E32" s="3"/>
      <c r="F32" s="3"/>
      <c r="G32" s="3"/>
      <c r="H32" s="3"/>
      <c r="I32" s="3"/>
      <c r="J32" s="3"/>
      <c r="K32" s="3"/>
    </row>
    <row r="33" spans="1:12" ht="19.5" customHeight="1" x14ac:dyDescent="0.2">
      <c r="A33" s="145" t="s">
        <v>121</v>
      </c>
      <c r="B33" s="146"/>
      <c r="C33" s="8">
        <v>7031</v>
      </c>
      <c r="D33" s="3"/>
      <c r="E33" s="3"/>
      <c r="F33" s="3"/>
      <c r="G33" s="3"/>
      <c r="H33" s="3"/>
      <c r="I33" s="3"/>
      <c r="J33" s="3"/>
      <c r="K33" s="3"/>
    </row>
    <row r="34" spans="1:12" ht="19.5" customHeight="1" x14ac:dyDescent="0.2">
      <c r="A34" s="145" t="s">
        <v>122</v>
      </c>
      <c r="B34" s="146"/>
      <c r="C34" s="8">
        <v>7032</v>
      </c>
      <c r="D34" s="3"/>
      <c r="E34" s="3"/>
      <c r="F34" s="3"/>
      <c r="G34" s="3"/>
      <c r="H34" s="3"/>
      <c r="I34" s="3"/>
      <c r="J34" s="3"/>
      <c r="K34" s="3"/>
    </row>
    <row r="35" spans="1:12" ht="19.5" customHeight="1" x14ac:dyDescent="0.2">
      <c r="A35" s="145" t="s">
        <v>123</v>
      </c>
      <c r="B35" s="146"/>
      <c r="C35" s="8">
        <v>7033</v>
      </c>
      <c r="D35" s="3"/>
      <c r="E35" s="3"/>
      <c r="F35" s="3"/>
      <c r="G35" s="3"/>
      <c r="H35" s="3"/>
      <c r="I35" s="3"/>
      <c r="J35" s="3"/>
      <c r="K35" s="3"/>
    </row>
    <row r="36" spans="1:12" ht="19.5" customHeight="1" x14ac:dyDescent="0.2">
      <c r="A36" s="145" t="s">
        <v>124</v>
      </c>
      <c r="B36" s="146"/>
      <c r="C36" s="8">
        <v>7034</v>
      </c>
      <c r="D36" s="3"/>
      <c r="E36" s="3"/>
      <c r="F36" s="3"/>
      <c r="G36" s="3"/>
      <c r="H36" s="3"/>
      <c r="I36" s="3"/>
      <c r="J36" s="3"/>
      <c r="K36" s="3"/>
    </row>
    <row r="37" spans="1:12" ht="19.5" customHeight="1" x14ac:dyDescent="0.2">
      <c r="A37" s="145" t="s">
        <v>125</v>
      </c>
      <c r="B37" s="146"/>
      <c r="C37" s="8">
        <v>7035</v>
      </c>
      <c r="D37" s="3"/>
      <c r="E37" s="3"/>
      <c r="F37" s="3"/>
      <c r="G37" s="3"/>
      <c r="H37" s="3"/>
      <c r="I37" s="3"/>
      <c r="J37" s="3"/>
      <c r="K37" s="3"/>
    </row>
    <row r="38" spans="1:12" ht="19.5" customHeight="1" x14ac:dyDescent="0.2">
      <c r="A38" s="145" t="s">
        <v>126</v>
      </c>
      <c r="B38" s="146"/>
      <c r="C38" s="8">
        <v>7036</v>
      </c>
      <c r="D38" s="3"/>
      <c r="E38" s="3"/>
      <c r="F38" s="3"/>
      <c r="G38" s="3"/>
      <c r="H38" s="3"/>
      <c r="I38" s="3"/>
      <c r="J38" s="3"/>
      <c r="K38" s="3"/>
    </row>
    <row r="39" spans="1:12" ht="19.5" customHeight="1" x14ac:dyDescent="0.2">
      <c r="A39" s="143" t="s">
        <v>129</v>
      </c>
      <c r="B39" s="144"/>
      <c r="C39" s="8">
        <v>7040</v>
      </c>
      <c r="D39" s="3"/>
      <c r="E39" s="3"/>
      <c r="F39" s="3"/>
      <c r="G39" s="3"/>
      <c r="H39" s="3"/>
      <c r="I39" s="3"/>
      <c r="J39" s="3"/>
      <c r="K39" s="3"/>
    </row>
    <row r="40" spans="1:12" ht="19.5" customHeight="1" x14ac:dyDescent="0.2">
      <c r="A40" s="145" t="s">
        <v>121</v>
      </c>
      <c r="B40" s="146"/>
      <c r="C40" s="8">
        <v>7041</v>
      </c>
      <c r="D40" s="3"/>
      <c r="E40" s="3"/>
      <c r="F40" s="3"/>
      <c r="G40" s="3"/>
      <c r="H40" s="3"/>
      <c r="I40" s="3"/>
      <c r="J40" s="3"/>
      <c r="K40" s="3"/>
    </row>
    <row r="41" spans="1:12" ht="19.5" customHeight="1" x14ac:dyDescent="0.2">
      <c r="A41" s="145" t="s">
        <v>122</v>
      </c>
      <c r="B41" s="146"/>
      <c r="C41" s="8">
        <v>7042</v>
      </c>
      <c r="D41" s="3"/>
      <c r="E41" s="3"/>
      <c r="F41" s="3"/>
      <c r="G41" s="3"/>
      <c r="H41" s="3"/>
      <c r="I41" s="3"/>
      <c r="J41" s="3"/>
      <c r="K41" s="3"/>
    </row>
    <row r="42" spans="1:12" ht="19.5" customHeight="1" x14ac:dyDescent="0.2">
      <c r="A42" s="145" t="s">
        <v>123</v>
      </c>
      <c r="B42" s="146"/>
      <c r="C42" s="8">
        <v>7043</v>
      </c>
      <c r="D42" s="3"/>
      <c r="E42" s="3"/>
      <c r="F42" s="3"/>
      <c r="G42" s="3"/>
      <c r="H42" s="3"/>
      <c r="I42" s="3"/>
      <c r="J42" s="3"/>
      <c r="K42" s="3"/>
    </row>
    <row r="43" spans="1:12" ht="19.5" customHeight="1" x14ac:dyDescent="0.2">
      <c r="A43" s="145" t="s">
        <v>124</v>
      </c>
      <c r="B43" s="146"/>
      <c r="C43" s="8">
        <v>7044</v>
      </c>
      <c r="D43" s="3"/>
      <c r="E43" s="3"/>
      <c r="F43" s="3"/>
      <c r="G43" s="3"/>
      <c r="H43" s="3"/>
      <c r="I43" s="3"/>
      <c r="J43" s="3"/>
      <c r="K43" s="3"/>
    </row>
    <row r="44" spans="1:12" ht="19.5" customHeight="1" x14ac:dyDescent="0.2">
      <c r="A44" s="145" t="s">
        <v>125</v>
      </c>
      <c r="B44" s="146"/>
      <c r="C44" s="8">
        <v>7045</v>
      </c>
      <c r="D44" s="3"/>
      <c r="E44" s="3"/>
      <c r="F44" s="3"/>
      <c r="G44" s="3"/>
      <c r="H44" s="3"/>
      <c r="I44" s="3"/>
      <c r="J44" s="3"/>
      <c r="K44" s="3"/>
    </row>
    <row r="45" spans="1:12" ht="19.5" customHeight="1" x14ac:dyDescent="0.2">
      <c r="A45" s="145" t="s">
        <v>126</v>
      </c>
      <c r="B45" s="146"/>
      <c r="C45" s="8">
        <v>7046</v>
      </c>
      <c r="D45" s="3"/>
      <c r="E45" s="3"/>
      <c r="F45" s="3"/>
      <c r="G45" s="3"/>
      <c r="H45" s="3"/>
      <c r="I45" s="3"/>
      <c r="J45" s="3"/>
      <c r="K45" s="3"/>
    </row>
    <row r="46" spans="1:12" ht="36.75" customHeight="1" x14ac:dyDescent="0.2">
      <c r="A46" s="1" t="s">
        <v>80</v>
      </c>
      <c r="B46" s="265" t="s">
        <v>130</v>
      </c>
      <c r="C46" s="265"/>
      <c r="D46" s="265"/>
      <c r="E46" s="265"/>
      <c r="F46" s="265"/>
      <c r="G46" s="265"/>
      <c r="H46" s="265"/>
      <c r="I46" s="265"/>
      <c r="J46" s="265"/>
      <c r="K46" s="265"/>
      <c r="L46" s="265"/>
    </row>
    <row r="47" spans="1:12" ht="19.5" customHeight="1" x14ac:dyDescent="0.2">
      <c r="A47" s="132" t="s">
        <v>131</v>
      </c>
      <c r="B47" s="132"/>
      <c r="C47" s="132"/>
      <c r="D47" s="132"/>
      <c r="E47" s="132"/>
      <c r="F47" s="132"/>
      <c r="G47" s="132"/>
      <c r="H47" s="132"/>
      <c r="I47" s="132"/>
      <c r="J47" s="132"/>
      <c r="K47" s="132"/>
      <c r="L47" s="132"/>
    </row>
  </sheetData>
  <mergeCells count="49">
    <mergeCell ref="A44:B44"/>
    <mergeCell ref="A45:B45"/>
    <mergeCell ref="B46:L46"/>
    <mergeCell ref="A47:L47"/>
    <mergeCell ref="A39:B39"/>
    <mergeCell ref="A40:B40"/>
    <mergeCell ref="A41:B41"/>
    <mergeCell ref="A42:B42"/>
    <mergeCell ref="A43:B43"/>
    <mergeCell ref="A34:B34"/>
    <mergeCell ref="A35:B35"/>
    <mergeCell ref="A36:B36"/>
    <mergeCell ref="A37:B37"/>
    <mergeCell ref="A38:B38"/>
    <mergeCell ref="A29:B29"/>
    <mergeCell ref="A30:B30"/>
    <mergeCell ref="A31:B31"/>
    <mergeCell ref="A32:B32"/>
    <mergeCell ref="A33:B33"/>
    <mergeCell ref="A24:B24"/>
    <mergeCell ref="A25:B25"/>
    <mergeCell ref="A26:B26"/>
    <mergeCell ref="A27:B27"/>
    <mergeCell ref="A28:B28"/>
    <mergeCell ref="A19:B19"/>
    <mergeCell ref="A20:B20"/>
    <mergeCell ref="A21:B21"/>
    <mergeCell ref="A22:B22"/>
    <mergeCell ref="A23:B23"/>
    <mergeCell ref="A14:B14"/>
    <mergeCell ref="A15:B15"/>
    <mergeCell ref="A16:K16"/>
    <mergeCell ref="A17:C17"/>
    <mergeCell ref="A18:B18"/>
    <mergeCell ref="A9:K9"/>
    <mergeCell ref="A10:K10"/>
    <mergeCell ref="A11:B11"/>
    <mergeCell ref="A12:B12"/>
    <mergeCell ref="A13:B13"/>
    <mergeCell ref="A4:K4"/>
    <mergeCell ref="A5:B5"/>
    <mergeCell ref="A6:B6"/>
    <mergeCell ref="A7:B7"/>
    <mergeCell ref="A8:B8"/>
    <mergeCell ref="A1:B2"/>
    <mergeCell ref="C1:C2"/>
    <mergeCell ref="D1:G1"/>
    <mergeCell ref="H1:K1"/>
    <mergeCell ref="A3:B3"/>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5</vt:i4>
      </vt:variant>
    </vt:vector>
  </HeadingPairs>
  <TitlesOfParts>
    <vt:vector size="5" baseType="lpstr">
      <vt:lpstr>Table 1</vt:lpstr>
      <vt:lpstr>Table 2</vt:lpstr>
      <vt:lpstr>Table 3</vt:lpstr>
      <vt:lpstr>Table 4</vt:lpstr>
      <vt:lpstr>Table 5</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Icecream PDF Split&amp;Merge</dc:creator>
  <cp:lastModifiedBy>AMD</cp:lastModifiedBy>
  <cp:lastPrinted>2021-08-29T11:57:32Z</cp:lastPrinted>
  <dcterms:created xsi:type="dcterms:W3CDTF">2021-04-19T08:25:04Z</dcterms:created>
  <dcterms:modified xsi:type="dcterms:W3CDTF">2021-08-29T15:53:59Z</dcterms:modified>
</cp:coreProperties>
</file>