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ЦПСМД" sheetId="7" r:id="rId1"/>
    <sheet name="ТС" sheetId="8" r:id="rId2"/>
  </sheets>
  <definedNames>
    <definedName name="_xlnm._FilterDatabase" localSheetId="0" hidden="1">ЦПСМД!$A$13:$E$285</definedName>
    <definedName name="_xlnm.Print_Area" localSheetId="0">ЦПСМД!$A$1:$E$290</definedName>
  </definedNames>
  <calcPr calcId="144525"/>
</workbook>
</file>

<file path=xl/calcChain.xml><?xml version="1.0" encoding="utf-8"?>
<calcChain xmlns="http://schemas.openxmlformats.org/spreadsheetml/2006/main">
  <c r="E286" i="7" l="1"/>
  <c r="C286" i="7"/>
  <c r="E285" i="7"/>
  <c r="C285" i="7"/>
  <c r="E284" i="7"/>
  <c r="D284" i="7"/>
  <c r="E283" i="7"/>
  <c r="D283" i="7"/>
  <c r="E281" i="7"/>
  <c r="C281" i="7"/>
  <c r="E280" i="7"/>
  <c r="D280" i="7"/>
  <c r="A280" i="7"/>
  <c r="E279" i="7"/>
  <c r="D279" i="7"/>
  <c r="A279" i="7"/>
  <c r="E278" i="7"/>
  <c r="D278" i="7"/>
  <c r="A278" i="7"/>
  <c r="E277" i="7"/>
  <c r="D277" i="7"/>
  <c r="A277" i="7"/>
  <c r="E276" i="7"/>
  <c r="D276" i="7"/>
  <c r="A276" i="7"/>
  <c r="E275" i="7"/>
  <c r="D275" i="7"/>
  <c r="A275" i="7"/>
  <c r="E274" i="7"/>
  <c r="D274" i="7"/>
  <c r="E272" i="7"/>
  <c r="C272" i="7"/>
  <c r="E271" i="7"/>
  <c r="D271" i="7"/>
  <c r="E270" i="7"/>
  <c r="D270" i="7"/>
  <c r="E268" i="7"/>
  <c r="C268" i="7"/>
  <c r="E267" i="7"/>
  <c r="D267" i="7"/>
  <c r="A267" i="7"/>
  <c r="E266" i="7"/>
  <c r="D266" i="7"/>
  <c r="A266" i="7"/>
  <c r="E265" i="7"/>
  <c r="D265" i="7"/>
  <c r="A265" i="7"/>
  <c r="E264" i="7"/>
  <c r="D264" i="7"/>
  <c r="E262" i="7"/>
  <c r="C262" i="7"/>
  <c r="E261" i="7"/>
  <c r="D261" i="7"/>
  <c r="E260" i="7"/>
  <c r="D260" i="7"/>
  <c r="E258" i="7"/>
  <c r="C258" i="7"/>
  <c r="E257" i="7"/>
  <c r="D257" i="7"/>
  <c r="E256" i="7"/>
  <c r="D256" i="7"/>
  <c r="E254" i="7"/>
  <c r="C254" i="7"/>
  <c r="E253" i="7"/>
  <c r="D253" i="7"/>
  <c r="E252" i="7"/>
  <c r="D252" i="7"/>
  <c r="E250" i="7"/>
  <c r="C250" i="7"/>
  <c r="E249" i="7"/>
  <c r="D249" i="7"/>
  <c r="E248" i="7"/>
  <c r="D248" i="7"/>
  <c r="E246" i="7"/>
  <c r="C246" i="7"/>
  <c r="E245" i="7"/>
  <c r="D245" i="7"/>
  <c r="A245" i="7"/>
  <c r="E244" i="7"/>
  <c r="D244" i="7"/>
  <c r="A244" i="7"/>
  <c r="E243" i="7"/>
  <c r="D243" i="7"/>
  <c r="A243" i="7"/>
  <c r="E242" i="7"/>
  <c r="D242" i="7"/>
  <c r="A242" i="7"/>
  <c r="E241" i="7"/>
  <c r="D241" i="7"/>
  <c r="A241" i="7"/>
  <c r="E240" i="7"/>
  <c r="D240" i="7"/>
  <c r="E238" i="7"/>
  <c r="C238" i="7"/>
  <c r="E237" i="7"/>
  <c r="D237" i="7"/>
  <c r="E236" i="7"/>
  <c r="D236" i="7"/>
  <c r="E234" i="7"/>
  <c r="C234" i="7"/>
  <c r="E233" i="7"/>
  <c r="D233" i="7"/>
  <c r="A233" i="7"/>
  <c r="E232" i="7"/>
  <c r="D232" i="7"/>
  <c r="A232" i="7"/>
  <c r="E231" i="7"/>
  <c r="D231" i="7"/>
  <c r="A231" i="7"/>
  <c r="E230" i="7"/>
  <c r="D230" i="7"/>
  <c r="A230" i="7"/>
  <c r="E229" i="7"/>
  <c r="D229" i="7"/>
  <c r="A229" i="7"/>
  <c r="E228" i="7"/>
  <c r="D228" i="7"/>
  <c r="A228" i="7"/>
  <c r="E227" i="7"/>
  <c r="D227" i="7"/>
  <c r="E225" i="7"/>
  <c r="C225" i="7"/>
  <c r="E224" i="7"/>
  <c r="D224" i="7"/>
  <c r="E223" i="7"/>
  <c r="D223" i="7"/>
  <c r="E221" i="7"/>
  <c r="C221" i="7"/>
  <c r="E220" i="7"/>
  <c r="D220" i="7"/>
  <c r="E219" i="7"/>
  <c r="D219" i="7"/>
  <c r="E217" i="7"/>
  <c r="C217" i="7"/>
  <c r="E216" i="7"/>
  <c r="D216" i="7"/>
  <c r="A216" i="7"/>
  <c r="E215" i="7"/>
  <c r="D215" i="7"/>
  <c r="A215" i="7"/>
  <c r="E214" i="7"/>
  <c r="D214" i="7"/>
  <c r="A214" i="7"/>
  <c r="E213" i="7"/>
  <c r="D213" i="7"/>
  <c r="A213" i="7"/>
  <c r="E212" i="7"/>
  <c r="D212" i="7"/>
  <c r="A212" i="7"/>
  <c r="E211" i="7"/>
  <c r="D211" i="7"/>
  <c r="A211" i="7"/>
  <c r="E210" i="7"/>
  <c r="D210" i="7"/>
  <c r="A210" i="7"/>
  <c r="E209" i="7"/>
  <c r="D209" i="7"/>
  <c r="A209" i="7"/>
  <c r="E208" i="7"/>
  <c r="D208" i="7"/>
  <c r="A208" i="7"/>
  <c r="E207" i="7"/>
  <c r="D207" i="7"/>
  <c r="E205" i="7"/>
  <c r="C205" i="7"/>
  <c r="E204" i="7"/>
  <c r="D204" i="7"/>
  <c r="A204" i="7"/>
  <c r="E203" i="7"/>
  <c r="D203" i="7"/>
  <c r="A203" i="7"/>
  <c r="E202" i="7"/>
  <c r="D202" i="7"/>
  <c r="E201" i="7"/>
  <c r="D201" i="7"/>
  <c r="E199" i="7"/>
  <c r="C199" i="7"/>
  <c r="E198" i="7"/>
  <c r="D198" i="7"/>
  <c r="E197" i="7"/>
  <c r="D197" i="7"/>
  <c r="E196" i="7"/>
  <c r="D196" i="7"/>
  <c r="E195" i="7"/>
  <c r="D195" i="7"/>
  <c r="E193" i="7"/>
  <c r="C193" i="7"/>
  <c r="E192" i="7"/>
  <c r="D192" i="7"/>
  <c r="A192" i="7"/>
  <c r="E191" i="7"/>
  <c r="D191" i="7"/>
  <c r="A191" i="7"/>
  <c r="E190" i="7"/>
  <c r="D190" i="7"/>
  <c r="A190" i="7"/>
  <c r="E189" i="7"/>
  <c r="D189" i="7"/>
  <c r="A189" i="7"/>
  <c r="E188" i="7"/>
  <c r="D188" i="7"/>
  <c r="A188" i="7"/>
  <c r="E187" i="7"/>
  <c r="D187" i="7"/>
  <c r="A187" i="7"/>
  <c r="E186" i="7"/>
  <c r="D186" i="7"/>
  <c r="A186" i="7"/>
  <c r="E185" i="7"/>
  <c r="D185" i="7"/>
  <c r="E183" i="7"/>
  <c r="C183" i="7"/>
  <c r="E182" i="7"/>
  <c r="D182" i="7"/>
  <c r="E181" i="7"/>
  <c r="D181" i="7"/>
  <c r="E179" i="7"/>
  <c r="C179" i="7"/>
  <c r="E178" i="7"/>
  <c r="D178" i="7"/>
  <c r="E177" i="7"/>
  <c r="D177" i="7"/>
  <c r="E175" i="7"/>
  <c r="C175" i="7"/>
  <c r="E174" i="7"/>
  <c r="D174" i="7"/>
  <c r="A174" i="7"/>
  <c r="E173" i="7"/>
  <c r="D173" i="7"/>
  <c r="A173" i="7"/>
  <c r="E172" i="7"/>
  <c r="D172" i="7"/>
  <c r="A172" i="7"/>
  <c r="E171" i="7"/>
  <c r="D171" i="7"/>
  <c r="E169" i="7"/>
  <c r="C169" i="7"/>
  <c r="E168" i="7"/>
  <c r="D168" i="7"/>
  <c r="E167" i="7"/>
  <c r="D167" i="7"/>
  <c r="E165" i="7"/>
  <c r="C165" i="7"/>
  <c r="E164" i="7"/>
  <c r="D164" i="7"/>
  <c r="E163" i="7"/>
  <c r="D163" i="7"/>
  <c r="E161" i="7"/>
  <c r="C161" i="7"/>
  <c r="E160" i="7"/>
  <c r="D160" i="7"/>
  <c r="A160" i="7"/>
  <c r="E159" i="7"/>
  <c r="D159" i="7"/>
  <c r="A159" i="7"/>
  <c r="E158" i="7"/>
  <c r="D158" i="7"/>
  <c r="A158" i="7"/>
  <c r="E157" i="7"/>
  <c r="D157" i="7"/>
  <c r="E155" i="7"/>
  <c r="C155" i="7"/>
  <c r="E154" i="7"/>
  <c r="D154" i="7"/>
  <c r="E153" i="7"/>
  <c r="D153" i="7"/>
  <c r="E152" i="7"/>
  <c r="D152" i="7"/>
  <c r="E150" i="7"/>
  <c r="C150" i="7"/>
  <c r="E149" i="7"/>
  <c r="D149" i="7"/>
  <c r="E148" i="7"/>
  <c r="D148" i="7"/>
  <c r="E146" i="7"/>
  <c r="C146" i="7"/>
  <c r="E145" i="7"/>
  <c r="D145" i="7"/>
  <c r="A145" i="7"/>
  <c r="E144" i="7"/>
  <c r="D144" i="7"/>
  <c r="A144" i="7"/>
  <c r="E143" i="7"/>
  <c r="D143" i="7"/>
  <c r="A143" i="7"/>
  <c r="E142" i="7"/>
  <c r="D142" i="7"/>
  <c r="A142" i="7"/>
  <c r="E141" i="7"/>
  <c r="D141" i="7"/>
  <c r="A141" i="7"/>
  <c r="E140" i="7"/>
  <c r="D140" i="7"/>
  <c r="E138" i="7"/>
  <c r="C138" i="7"/>
  <c r="E137" i="7"/>
  <c r="D137" i="7"/>
  <c r="E136" i="7"/>
  <c r="D136" i="7"/>
  <c r="E134" i="7"/>
  <c r="C134" i="7"/>
  <c r="E133" i="7"/>
  <c r="D133" i="7"/>
  <c r="A133" i="7"/>
  <c r="E132" i="7"/>
  <c r="D132" i="7"/>
  <c r="A132" i="7"/>
  <c r="E131" i="7"/>
  <c r="D131" i="7"/>
  <c r="A131" i="7"/>
  <c r="E130" i="7"/>
  <c r="D130" i="7"/>
  <c r="A130" i="7"/>
  <c r="E129" i="7"/>
  <c r="D129" i="7"/>
  <c r="A129" i="7"/>
  <c r="E128" i="7"/>
  <c r="D128" i="7"/>
  <c r="A128" i="7"/>
  <c r="E127" i="7"/>
  <c r="D127" i="7"/>
  <c r="A127" i="7"/>
  <c r="E126" i="7"/>
  <c r="D126" i="7"/>
  <c r="E124" i="7"/>
  <c r="C124" i="7"/>
  <c r="E123" i="7"/>
  <c r="D123" i="7"/>
  <c r="E122" i="7"/>
  <c r="D122" i="7"/>
  <c r="E120" i="7"/>
  <c r="C120" i="7"/>
  <c r="E119" i="7"/>
  <c r="D119" i="7"/>
  <c r="E118" i="7"/>
  <c r="D118" i="7"/>
  <c r="E117" i="7"/>
  <c r="D117" i="7"/>
  <c r="E116" i="7"/>
  <c r="D116" i="7"/>
  <c r="E114" i="7"/>
  <c r="C114" i="7"/>
  <c r="E113" i="7"/>
  <c r="D113" i="7"/>
  <c r="A113" i="7"/>
  <c r="E112" i="7"/>
  <c r="D112" i="7"/>
  <c r="A112" i="7"/>
  <c r="E111" i="7"/>
  <c r="D111" i="7"/>
  <c r="A111" i="7"/>
  <c r="E110" i="7"/>
  <c r="D110" i="7"/>
  <c r="A110" i="7"/>
  <c r="E109" i="7"/>
  <c r="D109" i="7"/>
  <c r="A109" i="7"/>
  <c r="E108" i="7"/>
  <c r="D108" i="7"/>
  <c r="E106" i="7"/>
  <c r="C106" i="7"/>
  <c r="E105" i="7"/>
  <c r="D105" i="7"/>
  <c r="E104" i="7"/>
  <c r="D104" i="7"/>
  <c r="E102" i="7"/>
  <c r="C102" i="7"/>
  <c r="E101" i="7"/>
  <c r="D101" i="7"/>
  <c r="A101" i="7"/>
  <c r="E100" i="7"/>
  <c r="D100" i="7"/>
  <c r="A100" i="7"/>
  <c r="E99" i="7"/>
  <c r="D99" i="7"/>
  <c r="A99" i="7"/>
  <c r="E98" i="7"/>
  <c r="D98" i="7"/>
  <c r="A98" i="7"/>
  <c r="E97" i="7"/>
  <c r="D97" i="7"/>
  <c r="E95" i="7"/>
  <c r="C95" i="7"/>
  <c r="E94" i="7"/>
  <c r="D94" i="7"/>
  <c r="A94" i="7"/>
  <c r="E93" i="7"/>
  <c r="D93" i="7"/>
  <c r="A93" i="7"/>
  <c r="E92" i="7"/>
  <c r="D92" i="7"/>
  <c r="A92" i="7"/>
  <c r="E91" i="7"/>
  <c r="D91" i="7"/>
  <c r="A91" i="7"/>
  <c r="E90" i="7"/>
  <c r="D90" i="7"/>
  <c r="E89" i="7"/>
  <c r="D89" i="7"/>
  <c r="E87" i="7"/>
  <c r="C87" i="7"/>
  <c r="E86" i="7"/>
  <c r="D86" i="7"/>
  <c r="E85" i="7"/>
  <c r="D85" i="7"/>
  <c r="E83" i="7"/>
  <c r="C83" i="7"/>
  <c r="E82" i="7"/>
  <c r="D82" i="7"/>
  <c r="A82" i="7"/>
  <c r="E81" i="7"/>
  <c r="D81" i="7"/>
  <c r="A81" i="7"/>
  <c r="E80" i="7"/>
  <c r="D80" i="7"/>
  <c r="A80" i="7"/>
  <c r="E79" i="7"/>
  <c r="D79" i="7"/>
  <c r="A79" i="7"/>
  <c r="E78" i="7"/>
  <c r="D78" i="7"/>
  <c r="A78" i="7"/>
  <c r="E77" i="7"/>
  <c r="D77" i="7"/>
  <c r="A77" i="7"/>
  <c r="E76" i="7"/>
  <c r="D76" i="7"/>
  <c r="A76" i="7"/>
  <c r="E75" i="7"/>
  <c r="D75" i="7"/>
  <c r="A75" i="7"/>
  <c r="E74" i="7"/>
  <c r="D74" i="7"/>
  <c r="C74" i="7"/>
  <c r="A74" i="7"/>
  <c r="E73" i="7"/>
  <c r="D73" i="7"/>
  <c r="C73" i="7"/>
  <c r="A73" i="7"/>
  <c r="E72" i="7"/>
  <c r="D72" i="7"/>
  <c r="A72" i="7"/>
  <c r="E71" i="7"/>
  <c r="D71" i="7"/>
  <c r="A71" i="7"/>
  <c r="E70" i="7"/>
  <c r="D70" i="7"/>
  <c r="C70" i="7"/>
  <c r="A70" i="7"/>
  <c r="E69" i="7"/>
  <c r="D69" i="7"/>
  <c r="A69" i="7"/>
  <c r="E68" i="7"/>
  <c r="D68" i="7"/>
  <c r="E66" i="7"/>
  <c r="C66" i="7"/>
  <c r="E65" i="7"/>
  <c r="D65" i="7"/>
  <c r="A65" i="7"/>
  <c r="E64" i="7"/>
  <c r="D64" i="7"/>
  <c r="A64" i="7"/>
  <c r="E63" i="7"/>
  <c r="D63" i="7"/>
  <c r="A63" i="7"/>
  <c r="E62" i="7"/>
  <c r="D62" i="7"/>
  <c r="A62" i="7"/>
  <c r="E61" i="7"/>
  <c r="D61" i="7"/>
  <c r="A61" i="7"/>
  <c r="E60" i="7"/>
  <c r="D60" i="7"/>
  <c r="A60" i="7"/>
  <c r="E59" i="7"/>
  <c r="D59" i="7"/>
  <c r="A59" i="7"/>
  <c r="E58" i="7"/>
  <c r="D58" i="7"/>
  <c r="A58" i="7"/>
  <c r="E57" i="7"/>
  <c r="D57" i="7"/>
  <c r="A57" i="7"/>
  <c r="E56" i="7"/>
  <c r="D56" i="7"/>
  <c r="A56" i="7"/>
  <c r="E55" i="7"/>
  <c r="D55" i="7"/>
  <c r="A55" i="7"/>
  <c r="E54" i="7"/>
  <c r="D54" i="7"/>
  <c r="A54" i="7"/>
  <c r="E53" i="7"/>
  <c r="D53" i="7"/>
  <c r="A53" i="7"/>
  <c r="E52" i="7"/>
  <c r="D52" i="7"/>
  <c r="E50" i="7"/>
  <c r="C50" i="7"/>
  <c r="E49" i="7"/>
  <c r="D49" i="7"/>
  <c r="A49" i="7"/>
  <c r="E48" i="7"/>
  <c r="D48" i="7"/>
  <c r="A48" i="7"/>
  <c r="E47" i="7"/>
  <c r="D47" i="7"/>
  <c r="A47" i="7"/>
  <c r="E46" i="7"/>
  <c r="D46" i="7"/>
  <c r="A46" i="7"/>
  <c r="E45" i="7"/>
  <c r="D45" i="7"/>
  <c r="A45" i="7"/>
  <c r="E44" i="7"/>
  <c r="D44" i="7"/>
  <c r="A44" i="7"/>
  <c r="E43" i="7"/>
  <c r="D43" i="7"/>
  <c r="A43" i="7"/>
  <c r="E42" i="7"/>
  <c r="D42" i="7"/>
  <c r="A42" i="7"/>
  <c r="E41" i="7"/>
  <c r="D41" i="7"/>
  <c r="A41" i="7"/>
  <c r="E40" i="7"/>
  <c r="D40" i="7"/>
  <c r="A40" i="7"/>
  <c r="E39" i="7"/>
  <c r="D39" i="7"/>
  <c r="A39" i="7"/>
  <c r="E38" i="7"/>
  <c r="D38" i="7"/>
  <c r="A38" i="7"/>
  <c r="E37" i="7"/>
  <c r="D37" i="7"/>
  <c r="A37" i="7"/>
  <c r="E36" i="7"/>
  <c r="D36" i="7"/>
  <c r="A36" i="7"/>
  <c r="E35" i="7"/>
  <c r="D35" i="7"/>
  <c r="A35" i="7"/>
  <c r="E34" i="7"/>
  <c r="D34" i="7"/>
  <c r="A34" i="7"/>
  <c r="E33" i="7"/>
  <c r="D33" i="7"/>
  <c r="A33" i="7"/>
  <c r="E32" i="7"/>
  <c r="D32" i="7"/>
  <c r="A32" i="7"/>
  <c r="E31" i="7"/>
  <c r="D31" i="7"/>
  <c r="A31" i="7"/>
  <c r="E30" i="7"/>
  <c r="D30" i="7"/>
  <c r="E28" i="7"/>
  <c r="C28" i="7"/>
  <c r="E27" i="7"/>
  <c r="D27" i="7"/>
  <c r="A27" i="7"/>
  <c r="E26" i="7"/>
  <c r="D26" i="7"/>
  <c r="A26" i="7"/>
  <c r="E25" i="7"/>
  <c r="D25" i="7"/>
  <c r="A25" i="7"/>
  <c r="E24" i="7"/>
  <c r="D24" i="7"/>
  <c r="E22" i="7"/>
  <c r="C22" i="7"/>
  <c r="E21" i="7"/>
  <c r="A21" i="7"/>
  <c r="E20" i="7"/>
  <c r="D20" i="7"/>
  <c r="A20" i="7"/>
  <c r="E19" i="7"/>
  <c r="D19" i="7"/>
  <c r="A19" i="7"/>
  <c r="E18" i="7"/>
  <c r="D18" i="7"/>
  <c r="A18" i="7"/>
  <c r="E17" i="7"/>
  <c r="A17" i="7"/>
  <c r="E16" i="7"/>
  <c r="D14" i="7"/>
  <c r="C14" i="7"/>
  <c r="B14" i="7"/>
</calcChain>
</file>

<file path=xl/sharedStrings.xml><?xml version="1.0" encoding="utf-8"?>
<sst xmlns="http://schemas.openxmlformats.org/spreadsheetml/2006/main" count="292" uniqueCount="130">
  <si>
    <t>РАЗОМ</t>
  </si>
  <si>
    <t>Сестра медична ЗПСМ</t>
  </si>
  <si>
    <t>ВСЬОГО</t>
  </si>
  <si>
    <t>Інженер-програміст</t>
  </si>
  <si>
    <t>Головний бухгалтер</t>
  </si>
  <si>
    <t>№ з/п</t>
  </si>
  <si>
    <t>Березоволуцька амбулаторія загальної практики сімейної медицини</t>
  </si>
  <si>
    <t>Водій автотранспортних засобів</t>
  </si>
  <si>
    <t>Біленченківська амбулаторія загальної практики сімейної медицини</t>
  </si>
  <si>
    <t>Великобудищанська амбулаторія загальної практики сімейної медицини</t>
  </si>
  <si>
    <t>Веприцька амбулаторія загальної практики сімейної медицини</t>
  </si>
  <si>
    <t>Книшівська амбулаторія загальної практики сімейної медицини</t>
  </si>
  <si>
    <t>Краснолуцька амбулаторія загальної практики сімейної медицини</t>
  </si>
  <si>
    <t>Лютенська амбулаторія загальної практики сімейної медицини</t>
  </si>
  <si>
    <t>Мартинівська амбулаторія загальної практики сімейної медицини</t>
  </si>
  <si>
    <t>Рашівська амбулаторія загальної практики сімейної медицини</t>
  </si>
  <si>
    <t>Римарівська амбулаторія загальної практики сімейної медицини</t>
  </si>
  <si>
    <t>Розбишівська амбулаторія загальної практики сімейної медицини</t>
  </si>
  <si>
    <t>Сарська амбулаторія загальної практики сімейної медицини</t>
  </si>
  <si>
    <t>Завідувач ФАП (фельдшер)</t>
  </si>
  <si>
    <t>Головний лікар</t>
  </si>
  <si>
    <t>Юрисконсульт</t>
  </si>
  <si>
    <t>Бухгалтер (з обліку основних засобів)</t>
  </si>
  <si>
    <t>Бухгалтер (з розрахунків з працівниками)</t>
  </si>
  <si>
    <t>Двірник</t>
  </si>
  <si>
    <t>Вельбівська амбулаторія загальної практики сімейної медицини</t>
  </si>
  <si>
    <t>Завідувач господарством</t>
  </si>
  <si>
    <t>Інформаційно-аналітичний кабінет</t>
  </si>
  <si>
    <t>Бухгалтер (з фінансового обліку)</t>
  </si>
  <si>
    <t>Молодша медична сестра (санітарка-прибиральниця)</t>
  </si>
  <si>
    <t>Оператор комп'ютерного набору</t>
  </si>
  <si>
    <t>Реєстратор медичний</t>
  </si>
  <si>
    <t>Оснягівський фельдшерсько-акушерський пункт</t>
  </si>
  <si>
    <t>Бобрицький фельдшерсько-акушерський пункт</t>
  </si>
  <si>
    <t>Теплянський фельдшерсько-акушерський пункт</t>
  </si>
  <si>
    <t>Ціпківський фельдшерсько-акушерський пункт</t>
  </si>
  <si>
    <t>Броварківський фельдшерсько-акушерський пункт</t>
  </si>
  <si>
    <t>Плішивецький фельдшерсько-акушерський пункт</t>
  </si>
  <si>
    <t>Хитцівський фельдшерсько-акушерський пункт</t>
  </si>
  <si>
    <t>Соснівський фельдшерсько-акушерський пункт</t>
  </si>
  <si>
    <t>Качанівський фельдшерсько-акушерський пункт</t>
  </si>
  <si>
    <t>Новоселівський фельдшерсько-акушерський пункт</t>
  </si>
  <si>
    <t>Ручківський фельдшерсько-акушерський пункт</t>
  </si>
  <si>
    <t>Середняківський фельдшерсько-акушерський пункт</t>
  </si>
  <si>
    <t>Лисівський фельдшерсько-акушерський пункт</t>
  </si>
  <si>
    <t>Бірківський фельдшерсько-акушерський пункт</t>
  </si>
  <si>
    <t>Глибокодолинський фельдшерсько-акушерський пункт</t>
  </si>
  <si>
    <t>Гречанівський фельдшерсько-акушерський пункт</t>
  </si>
  <si>
    <t>Сватківський фельдшерсько-акушерський пункт</t>
  </si>
  <si>
    <t>Харківецький фельдшерсько-акушерський пункт</t>
  </si>
  <si>
    <t>Сестра медична ЗПСМ (вищої кат.)</t>
  </si>
  <si>
    <t>Сестра медична ЗПСМ (І кат.)</t>
  </si>
  <si>
    <t>Сестра медична ЗПСМ (ІІ кат.)</t>
  </si>
  <si>
    <t>Завідувач ФАП (фельдшер (І кат.))</t>
  </si>
  <si>
    <t>Завідувач ФАП (акушерка (вищої кат.))</t>
  </si>
  <si>
    <t>Завідувач ФАП (медсестра ЗПСМ (ІІ кат.))</t>
  </si>
  <si>
    <t>Опалювач (сезонна)</t>
  </si>
  <si>
    <t>Лікар-інтерн ЗПСМ</t>
  </si>
  <si>
    <t>Малобудищанський фельдшерсько-акушерський пункт</t>
  </si>
  <si>
    <t>Завідувач кабінету (лікар-методист (вищої кат.))</t>
  </si>
  <si>
    <t>Головна медична сестра</t>
  </si>
  <si>
    <t>Сестра-господиня</t>
  </si>
  <si>
    <t>Лободиненський фельдшерсько-акушерський пункт</t>
  </si>
  <si>
    <t>Петрівсько-Роменська амбулаторія загальної практики сімейної медицини</t>
  </si>
  <si>
    <t>Розряд</t>
  </si>
  <si>
    <t>ЄТС 1</t>
  </si>
  <si>
    <t>Заступник головного лікаря з охорони дитинства та материнства</t>
  </si>
  <si>
    <t>Заступник головного лікаря з економічних питань</t>
  </si>
  <si>
    <t>Інспектор з кадрів</t>
  </si>
  <si>
    <t>Лікар-методист (І кат.)</t>
  </si>
  <si>
    <t>Адміністративно-управлінський та допоміжний персонал ЦПМСД</t>
  </si>
  <si>
    <t>Амбулаторія загальної практики сімейної медицини м. Гадяч №1</t>
  </si>
  <si>
    <t>Амбулаторія загальної практики сімейної медицини м. Гадяч №2</t>
  </si>
  <si>
    <t>Старша сестра медична (вищої кат.)</t>
  </si>
  <si>
    <t>Керівний склад ЦПМСД</t>
  </si>
  <si>
    <t>Бухгалтер (з обліку медикаментів та господарських матеріалів)</t>
  </si>
  <si>
    <t>Заступник головного лікаря з медичного обслуговування населення</t>
  </si>
  <si>
    <t>Завідувач АЗПСМ (лікар ЗПСЛ (вищої кат.))</t>
  </si>
  <si>
    <t>Лікар ЗПСЛ (вищої кат.)</t>
  </si>
  <si>
    <t>Лікар ЗПСЛ (І кат.)</t>
  </si>
  <si>
    <t>Лікар ЗПСЛ (ІІ кат.)</t>
  </si>
  <si>
    <t>Лікар ЗПСЛ</t>
  </si>
  <si>
    <t>Завідувач АЗПСМ (лікар ЗПСЛ (ІІ кат.))</t>
  </si>
  <si>
    <t>Завідувач АЗПСМ (лікар ЗПСЛ)</t>
  </si>
  <si>
    <t>Інженер</t>
  </si>
  <si>
    <t>Секретар</t>
  </si>
  <si>
    <t>Завідувач ФАП (медсестра ЗПСМ )</t>
  </si>
  <si>
    <t>Сергіївська амбулаторія загальної практики сімейної медицини</t>
  </si>
  <si>
    <t>Економіст</t>
  </si>
  <si>
    <t>Завідувач АЗПСМ (лікар ЗПСЛ (Вища кат.))</t>
  </si>
  <si>
    <t>Сестра медична патронажна (І кат.)</t>
  </si>
  <si>
    <t xml:space="preserve">Сестра медична ЗПСМ </t>
  </si>
  <si>
    <t>Завідувач ФАП (фельдшер (вищої кат.))</t>
  </si>
  <si>
    <t>Комунального некомерційного підприємства</t>
  </si>
  <si>
    <t>Сестра медична патронажна (вища кат.)</t>
  </si>
  <si>
    <t>Статистик медичний (І кат.)</t>
  </si>
  <si>
    <t>Інженер з охорони праці</t>
  </si>
  <si>
    <t>Т.Ф. Сухно</t>
  </si>
  <si>
    <t>Лікар-терапевт (вищої кат.)</t>
  </si>
  <si>
    <t>Лікар-педіатр (вищої кат.)</t>
  </si>
  <si>
    <t>Лікар-педіатр (І кат.)</t>
  </si>
  <si>
    <t>Механік</t>
  </si>
  <si>
    <t>Завідувач ФАП (медсестра ЗПСМ ІІ кат.)</t>
  </si>
  <si>
    <t>Завідувач ФАП (фельдшер І кат.)</t>
  </si>
  <si>
    <t>Завідувач ФАП (акушерка І кат.)</t>
  </si>
  <si>
    <t>Оператор котельні (сезонна)</t>
  </si>
  <si>
    <t>Завідувач ФАП (медсестра ЗПСМ (вищої кат.)</t>
  </si>
  <si>
    <t>Завідувач ФАП (медсестра ЗПСМ (І кат.))</t>
  </si>
  <si>
    <t>Завідувач АЗПСМ (лікар ЗПСЛ ІІ кат.)</t>
  </si>
  <si>
    <t>Завідувач ФАП (федьдшер)</t>
  </si>
  <si>
    <t>Статистик медичний (Вища кат.)</t>
  </si>
  <si>
    <t>Лікар-педіатр</t>
  </si>
  <si>
    <t>Сестра медична ЗПСМ (Вища кат.)</t>
  </si>
  <si>
    <t>З 01.01.21</t>
  </si>
  <si>
    <t>Технік-електрик</t>
  </si>
  <si>
    <t>Технік-будівельник</t>
  </si>
  <si>
    <t>Завідувач ФАП (фельдшер (ІІ кат.))</t>
  </si>
  <si>
    <t>Завідувач АЗПСМ (лікар ЗПСЛ (І кат.))</t>
  </si>
  <si>
    <t>"Гадяцький центр первинної медико-санітарної допомоги" Гадяцької міської ради</t>
  </si>
  <si>
    <t>ЗАТВЕРДЖЕНО</t>
  </si>
  <si>
    <t xml:space="preserve">Назва структурного підрозділу та посад </t>
  </si>
  <si>
    <t xml:space="preserve">Кількість штатних посад </t>
  </si>
  <si>
    <t>В.В. Шаповал</t>
  </si>
  <si>
    <t>Міський голова</t>
  </si>
  <si>
    <t>В.О. Нестеренко</t>
  </si>
  <si>
    <t>Фонд заробітної плати на місяць за посадовими окладами (грн.)</t>
  </si>
  <si>
    <t>Посадовий оклад 
(грн.)</t>
  </si>
  <si>
    <t>вводиться в дію з 05.03.2021 року</t>
  </si>
  <si>
    <t xml:space="preserve"> ШТАТНИЙ РОЗПИС</t>
  </si>
  <si>
    <t>Штат у кількості 207,0 штатних одиниць з місячним фондом заробітної плати за посадовими окладами 1016842,00 грн.(Один мільйон шістнадцять тисяч вісімсот сороку дві гривні 00 копійок), рішення сьомої сесії міської ради восьмого скликання від 18 березня 2021 року № 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</si>
</sst>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2" fontId="4" fillId="0" borderId="0" xfId="0" applyNumberFormat="1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2" fontId="4" fillId="0" borderId="9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 shrinkToFit="1"/>
    </xf>
    <xf numFmtId="2" fontId="5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left" vertical="center"/>
    </xf>
    <xf numFmtId="2" fontId="4" fillId="0" borderId="1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center" vertical="center"/>
    </xf>
    <xf numFmtId="2" fontId="5" fillId="0" borderId="13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2" fontId="5" fillId="0" borderId="7" xfId="0" applyNumberFormat="1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vertical="center"/>
    </xf>
    <xf numFmtId="2" fontId="5" fillId="0" borderId="1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0"/>
  <sheetViews>
    <sheetView tabSelected="1" zoomScaleNormal="100" workbookViewId="0">
      <selection activeCell="D2" sqref="D2:E2"/>
    </sheetView>
  </sheetViews>
  <sheetFormatPr defaultRowHeight="15.75" x14ac:dyDescent="0.25"/>
  <cols>
    <col min="1" max="1" width="3.28515625" style="7" customWidth="1"/>
    <col min="2" max="2" width="40.5703125" style="8" customWidth="1"/>
    <col min="3" max="3" width="13.140625" style="9" customWidth="1"/>
    <col min="4" max="4" width="23.5703125" style="9" bestFit="1" customWidth="1"/>
    <col min="5" max="5" width="30.5703125" style="9" customWidth="1"/>
    <col min="6" max="16384" width="9.140625" style="10"/>
  </cols>
  <sheetData>
    <row r="1" spans="1:5" ht="19.5" customHeight="1" x14ac:dyDescent="0.25">
      <c r="D1" s="58"/>
      <c r="E1" s="58"/>
    </row>
    <row r="2" spans="1:5" x14ac:dyDescent="0.25">
      <c r="D2" s="59" t="s">
        <v>119</v>
      </c>
      <c r="E2" s="59"/>
    </row>
    <row r="3" spans="1:5" ht="103.5" customHeight="1" x14ac:dyDescent="0.25">
      <c r="D3" s="58" t="s">
        <v>129</v>
      </c>
      <c r="E3" s="58"/>
    </row>
    <row r="4" spans="1:5" x14ac:dyDescent="0.25">
      <c r="D4" s="11"/>
      <c r="E4" s="11"/>
    </row>
    <row r="5" spans="1:5" x14ac:dyDescent="0.25">
      <c r="A5" s="12"/>
      <c r="B5" s="12"/>
      <c r="D5" s="9" t="s">
        <v>123</v>
      </c>
      <c r="E5" s="12"/>
    </row>
    <row r="6" spans="1:5" ht="21.75" customHeight="1" x14ac:dyDescent="0.25">
      <c r="A6" s="12"/>
      <c r="B6" s="12"/>
      <c r="D6" s="13"/>
      <c r="E6" s="40" t="s">
        <v>124</v>
      </c>
    </row>
    <row r="8" spans="1:5" ht="14.25" customHeight="1" x14ac:dyDescent="0.25">
      <c r="B8" s="60" t="s">
        <v>128</v>
      </c>
      <c r="C8" s="60"/>
      <c r="D8" s="60"/>
      <c r="E8" s="60"/>
    </row>
    <row r="9" spans="1:5" ht="14.25" customHeight="1" x14ac:dyDescent="0.25">
      <c r="B9" s="51" t="s">
        <v>93</v>
      </c>
      <c r="C9" s="51"/>
      <c r="D9" s="51"/>
      <c r="E9" s="51"/>
    </row>
    <row r="10" spans="1:5" ht="14.25" customHeight="1" x14ac:dyDescent="0.25">
      <c r="B10" s="51" t="s">
        <v>118</v>
      </c>
      <c r="C10" s="51"/>
      <c r="D10" s="51"/>
      <c r="E10" s="51"/>
    </row>
    <row r="11" spans="1:5" ht="14.25" customHeight="1" x14ac:dyDescent="0.25">
      <c r="A11" s="50"/>
      <c r="B11" s="51" t="s">
        <v>127</v>
      </c>
      <c r="C11" s="51"/>
      <c r="D11" s="51"/>
      <c r="E11" s="51"/>
    </row>
    <row r="12" spans="1:5" ht="16.5" thickBot="1" x14ac:dyDescent="0.3">
      <c r="B12" s="14"/>
      <c r="C12" s="15"/>
      <c r="D12" s="14"/>
      <c r="E12" s="14"/>
    </row>
    <row r="13" spans="1:5" s="21" customFormat="1" ht="64.5" customHeight="1" thickBot="1" x14ac:dyDescent="0.25">
      <c r="A13" s="16" t="s">
        <v>5</v>
      </c>
      <c r="B13" s="17" t="s">
        <v>120</v>
      </c>
      <c r="C13" s="18" t="s">
        <v>121</v>
      </c>
      <c r="D13" s="19" t="s">
        <v>126</v>
      </c>
      <c r="E13" s="20" t="s">
        <v>125</v>
      </c>
    </row>
    <row r="14" spans="1:5" ht="16.5" thickBot="1" x14ac:dyDescent="0.3">
      <c r="A14" s="22">
        <v>1</v>
      </c>
      <c r="B14" s="23">
        <f>A14+1</f>
        <v>2</v>
      </c>
      <c r="C14" s="24">
        <f>B14+1</f>
        <v>3</v>
      </c>
      <c r="D14" s="23">
        <f>C14+1</f>
        <v>4</v>
      </c>
      <c r="E14" s="25">
        <v>12</v>
      </c>
    </row>
    <row r="15" spans="1:5" x14ac:dyDescent="0.25">
      <c r="A15" s="55" t="s">
        <v>74</v>
      </c>
      <c r="B15" s="56"/>
      <c r="C15" s="56"/>
      <c r="D15" s="56"/>
      <c r="E15" s="57"/>
    </row>
    <row r="16" spans="1:5" x14ac:dyDescent="0.25">
      <c r="A16" s="41">
        <v>1</v>
      </c>
      <c r="B16" s="26" t="s">
        <v>20</v>
      </c>
      <c r="C16" s="27">
        <v>1</v>
      </c>
      <c r="D16" s="27">
        <v>22250</v>
      </c>
      <c r="E16" s="42">
        <f t="shared" ref="E16:E21" si="0">D16*C16</f>
        <v>22250</v>
      </c>
    </row>
    <row r="17" spans="1:5" ht="31.5" x14ac:dyDescent="0.25">
      <c r="A17" s="41">
        <f>A14+1</f>
        <v>2</v>
      </c>
      <c r="B17" s="26" t="s">
        <v>76</v>
      </c>
      <c r="C17" s="27">
        <v>1</v>
      </c>
      <c r="D17" s="27">
        <v>21138</v>
      </c>
      <c r="E17" s="42">
        <f t="shared" si="0"/>
        <v>21138</v>
      </c>
    </row>
    <row r="18" spans="1:5" ht="31.5" x14ac:dyDescent="0.25">
      <c r="A18" s="41">
        <f>A17+1</f>
        <v>3</v>
      </c>
      <c r="B18" s="26" t="s">
        <v>66</v>
      </c>
      <c r="C18" s="27">
        <v>1</v>
      </c>
      <c r="D18" s="27">
        <f>D17</f>
        <v>21138</v>
      </c>
      <c r="E18" s="42">
        <f t="shared" si="0"/>
        <v>21138</v>
      </c>
    </row>
    <row r="19" spans="1:5" ht="31.5" x14ac:dyDescent="0.25">
      <c r="A19" s="41">
        <f>A18+1</f>
        <v>4</v>
      </c>
      <c r="B19" s="26" t="s">
        <v>67</v>
      </c>
      <c r="C19" s="27">
        <v>1</v>
      </c>
      <c r="D19" s="27">
        <f>D17</f>
        <v>21138</v>
      </c>
      <c r="E19" s="42">
        <f t="shared" si="0"/>
        <v>21138</v>
      </c>
    </row>
    <row r="20" spans="1:5" x14ac:dyDescent="0.25">
      <c r="A20" s="41">
        <f>A19+1</f>
        <v>5</v>
      </c>
      <c r="B20" s="26" t="s">
        <v>60</v>
      </c>
      <c r="C20" s="27">
        <v>1</v>
      </c>
      <c r="D20" s="27">
        <f>ТС!B15</f>
        <v>6461</v>
      </c>
      <c r="E20" s="42">
        <f t="shared" si="0"/>
        <v>6461</v>
      </c>
    </row>
    <row r="21" spans="1:5" x14ac:dyDescent="0.25">
      <c r="A21" s="41">
        <f>A20+1</f>
        <v>6</v>
      </c>
      <c r="B21" s="28" t="s">
        <v>4</v>
      </c>
      <c r="C21" s="27">
        <v>1</v>
      </c>
      <c r="D21" s="27">
        <v>20025</v>
      </c>
      <c r="E21" s="42">
        <f t="shared" si="0"/>
        <v>20025</v>
      </c>
    </row>
    <row r="22" spans="1:5" x14ac:dyDescent="0.25">
      <c r="A22" s="41"/>
      <c r="B22" s="29" t="s">
        <v>2</v>
      </c>
      <c r="C22" s="30">
        <f>SUM(C16:C21)</f>
        <v>6</v>
      </c>
      <c r="D22" s="31"/>
      <c r="E22" s="43">
        <f>SUM(E16:E21)</f>
        <v>112150</v>
      </c>
    </row>
    <row r="23" spans="1:5" x14ac:dyDescent="0.25">
      <c r="A23" s="52" t="s">
        <v>27</v>
      </c>
      <c r="B23" s="53"/>
      <c r="C23" s="53"/>
      <c r="D23" s="53"/>
      <c r="E23" s="54"/>
    </row>
    <row r="24" spans="1:5" ht="31.5" x14ac:dyDescent="0.25">
      <c r="A24" s="41">
        <v>1</v>
      </c>
      <c r="B24" s="26" t="s">
        <v>59</v>
      </c>
      <c r="C24" s="27">
        <v>1</v>
      </c>
      <c r="D24" s="27">
        <f>ТС!B$14</f>
        <v>6061</v>
      </c>
      <c r="E24" s="42">
        <f>D24*C24</f>
        <v>6061</v>
      </c>
    </row>
    <row r="25" spans="1:5" x14ac:dyDescent="0.25">
      <c r="A25" s="41">
        <f>A24+1</f>
        <v>2</v>
      </c>
      <c r="B25" s="26" t="s">
        <v>69</v>
      </c>
      <c r="C25" s="27">
        <v>0.75</v>
      </c>
      <c r="D25" s="27">
        <f>ТС!B$13</f>
        <v>5660</v>
      </c>
      <c r="E25" s="42">
        <f>D25*C25</f>
        <v>4245</v>
      </c>
    </row>
    <row r="26" spans="1:5" x14ac:dyDescent="0.25">
      <c r="A26" s="41">
        <f>A25+1</f>
        <v>3</v>
      </c>
      <c r="B26" s="26" t="s">
        <v>110</v>
      </c>
      <c r="C26" s="27">
        <v>1</v>
      </c>
      <c r="D26" s="27">
        <f>ТС!B$10</f>
        <v>4619</v>
      </c>
      <c r="E26" s="42">
        <f>D26*C26</f>
        <v>4619</v>
      </c>
    </row>
    <row r="27" spans="1:5" x14ac:dyDescent="0.25">
      <c r="A27" s="41">
        <f>A26+1</f>
        <v>4</v>
      </c>
      <c r="B27" s="26" t="s">
        <v>95</v>
      </c>
      <c r="C27" s="27">
        <v>2</v>
      </c>
      <c r="D27" s="27">
        <f>ТС!B$9</f>
        <v>4379</v>
      </c>
      <c r="E27" s="42">
        <f>D27*C27</f>
        <v>8758</v>
      </c>
    </row>
    <row r="28" spans="1:5" x14ac:dyDescent="0.25">
      <c r="A28" s="41"/>
      <c r="B28" s="29" t="s">
        <v>2</v>
      </c>
      <c r="C28" s="30">
        <f>SUM(C24:C27)</f>
        <v>4.75</v>
      </c>
      <c r="D28" s="31"/>
      <c r="E28" s="43">
        <f>SUM(E24:E27)</f>
        <v>23683</v>
      </c>
    </row>
    <row r="29" spans="1:5" x14ac:dyDescent="0.25">
      <c r="A29" s="52" t="s">
        <v>70</v>
      </c>
      <c r="B29" s="53"/>
      <c r="C29" s="53"/>
      <c r="D29" s="53"/>
      <c r="E29" s="54"/>
    </row>
    <row r="30" spans="1:5" x14ac:dyDescent="0.25">
      <c r="A30" s="41">
        <v>1</v>
      </c>
      <c r="B30" s="26" t="s">
        <v>3</v>
      </c>
      <c r="C30" s="27">
        <v>1</v>
      </c>
      <c r="D30" s="27">
        <f>ТС!B$14</f>
        <v>6061</v>
      </c>
      <c r="E30" s="42">
        <f t="shared" ref="E30:E49" si="1">D30*C30</f>
        <v>6061</v>
      </c>
    </row>
    <row r="31" spans="1:5" x14ac:dyDescent="0.25">
      <c r="A31" s="41">
        <f t="shared" ref="A31:A40" si="2">A30+1</f>
        <v>2</v>
      </c>
      <c r="B31" s="26" t="s">
        <v>26</v>
      </c>
      <c r="C31" s="27">
        <v>1</v>
      </c>
      <c r="D31" s="27">
        <f>ТС!B$8</f>
        <v>4112</v>
      </c>
      <c r="E31" s="42">
        <f t="shared" si="1"/>
        <v>4112</v>
      </c>
    </row>
    <row r="32" spans="1:5" x14ac:dyDescent="0.25">
      <c r="A32" s="41">
        <f t="shared" si="2"/>
        <v>3</v>
      </c>
      <c r="B32" s="28" t="s">
        <v>22</v>
      </c>
      <c r="C32" s="27">
        <v>0.5</v>
      </c>
      <c r="D32" s="27">
        <f>ТС!B$14</f>
        <v>6061</v>
      </c>
      <c r="E32" s="42">
        <f t="shared" si="1"/>
        <v>3030.5</v>
      </c>
    </row>
    <row r="33" spans="1:5" ht="31.5" x14ac:dyDescent="0.25">
      <c r="A33" s="41">
        <f t="shared" si="2"/>
        <v>4</v>
      </c>
      <c r="B33" s="28" t="s">
        <v>75</v>
      </c>
      <c r="C33" s="27">
        <v>1</v>
      </c>
      <c r="D33" s="27">
        <f>ТС!B$13</f>
        <v>5660</v>
      </c>
      <c r="E33" s="42">
        <f t="shared" si="1"/>
        <v>5660</v>
      </c>
    </row>
    <row r="34" spans="1:5" x14ac:dyDescent="0.25">
      <c r="A34" s="41">
        <f t="shared" si="2"/>
        <v>5</v>
      </c>
      <c r="B34" s="28" t="s">
        <v>28</v>
      </c>
      <c r="C34" s="27">
        <v>0.5</v>
      </c>
      <c r="D34" s="27">
        <f>ТС!B$14</f>
        <v>6061</v>
      </c>
      <c r="E34" s="42">
        <f t="shared" si="1"/>
        <v>3030.5</v>
      </c>
    </row>
    <row r="35" spans="1:5" ht="31.5" x14ac:dyDescent="0.25">
      <c r="A35" s="41">
        <f t="shared" si="2"/>
        <v>6</v>
      </c>
      <c r="B35" s="28" t="s">
        <v>23</v>
      </c>
      <c r="C35" s="27">
        <v>1</v>
      </c>
      <c r="D35" s="27">
        <f>ТС!B$14</f>
        <v>6061</v>
      </c>
      <c r="E35" s="42">
        <f t="shared" si="1"/>
        <v>6061</v>
      </c>
    </row>
    <row r="36" spans="1:5" ht="31.5" x14ac:dyDescent="0.25">
      <c r="A36" s="41">
        <f t="shared" si="2"/>
        <v>7</v>
      </c>
      <c r="B36" s="28" t="s">
        <v>23</v>
      </c>
      <c r="C36" s="27">
        <v>1</v>
      </c>
      <c r="D36" s="27">
        <f>ТС!B$13</f>
        <v>5660</v>
      </c>
      <c r="E36" s="42">
        <f t="shared" si="1"/>
        <v>5660</v>
      </c>
    </row>
    <row r="37" spans="1:5" x14ac:dyDescent="0.25">
      <c r="A37" s="41">
        <f t="shared" si="2"/>
        <v>8</v>
      </c>
      <c r="B37" s="28" t="s">
        <v>88</v>
      </c>
      <c r="C37" s="27">
        <v>1</v>
      </c>
      <c r="D37" s="27">
        <f>ТС!B$14</f>
        <v>6061</v>
      </c>
      <c r="E37" s="42">
        <f t="shared" si="1"/>
        <v>6061</v>
      </c>
    </row>
    <row r="38" spans="1:5" x14ac:dyDescent="0.25">
      <c r="A38" s="41">
        <f t="shared" si="2"/>
        <v>9</v>
      </c>
      <c r="B38" s="28" t="s">
        <v>68</v>
      </c>
      <c r="C38" s="27">
        <v>1</v>
      </c>
      <c r="D38" s="27">
        <f>ТС!B$14</f>
        <v>6061</v>
      </c>
      <c r="E38" s="42">
        <f t="shared" si="1"/>
        <v>6061</v>
      </c>
    </row>
    <row r="39" spans="1:5" x14ac:dyDescent="0.25">
      <c r="A39" s="41">
        <f t="shared" si="2"/>
        <v>10</v>
      </c>
      <c r="B39" s="28" t="s">
        <v>21</v>
      </c>
      <c r="C39" s="27">
        <v>1</v>
      </c>
      <c r="D39" s="27">
        <f>ТС!B$14</f>
        <v>6061</v>
      </c>
      <c r="E39" s="42">
        <f t="shared" si="1"/>
        <v>6061</v>
      </c>
    </row>
    <row r="40" spans="1:5" x14ac:dyDescent="0.25">
      <c r="A40" s="41">
        <f t="shared" si="2"/>
        <v>11</v>
      </c>
      <c r="B40" s="28" t="s">
        <v>85</v>
      </c>
      <c r="C40" s="27">
        <v>1</v>
      </c>
      <c r="D40" s="27">
        <f>ТС!B$5</f>
        <v>3391</v>
      </c>
      <c r="E40" s="42">
        <f t="shared" si="1"/>
        <v>3391</v>
      </c>
    </row>
    <row r="41" spans="1:5" x14ac:dyDescent="0.25">
      <c r="A41" s="41">
        <f t="shared" ref="A41:A49" si="3">A40+1</f>
        <v>12</v>
      </c>
      <c r="B41" s="28" t="s">
        <v>61</v>
      </c>
      <c r="C41" s="27">
        <v>1</v>
      </c>
      <c r="D41" s="27">
        <f>ТС!B$5</f>
        <v>3391</v>
      </c>
      <c r="E41" s="42">
        <f t="shared" si="1"/>
        <v>3391</v>
      </c>
    </row>
    <row r="42" spans="1:5" x14ac:dyDescent="0.25">
      <c r="A42" s="41">
        <f t="shared" si="3"/>
        <v>13</v>
      </c>
      <c r="B42" s="28" t="s">
        <v>30</v>
      </c>
      <c r="C42" s="27">
        <v>1</v>
      </c>
      <c r="D42" s="27">
        <f>ТС!B$5</f>
        <v>3391</v>
      </c>
      <c r="E42" s="42">
        <f t="shared" si="1"/>
        <v>3391</v>
      </c>
    </row>
    <row r="43" spans="1:5" x14ac:dyDescent="0.25">
      <c r="A43" s="41">
        <f t="shared" si="3"/>
        <v>14</v>
      </c>
      <c r="B43" s="28" t="s">
        <v>7</v>
      </c>
      <c r="C43" s="27">
        <v>6.5</v>
      </c>
      <c r="D43" s="27">
        <f>ТС!B$3</f>
        <v>2910</v>
      </c>
      <c r="E43" s="42">
        <f t="shared" si="1"/>
        <v>18915</v>
      </c>
    </row>
    <row r="44" spans="1:5" x14ac:dyDescent="0.25">
      <c r="A44" s="41">
        <f>A43+1</f>
        <v>15</v>
      </c>
      <c r="B44" s="28" t="s">
        <v>24</v>
      </c>
      <c r="C44" s="27">
        <v>0.5</v>
      </c>
      <c r="D44" s="27">
        <f>ТС!B$2</f>
        <v>2670</v>
      </c>
      <c r="E44" s="42">
        <f t="shared" si="1"/>
        <v>1335</v>
      </c>
    </row>
    <row r="45" spans="1:5" x14ac:dyDescent="0.25">
      <c r="A45" s="41">
        <f t="shared" si="3"/>
        <v>16</v>
      </c>
      <c r="B45" s="28" t="s">
        <v>96</v>
      </c>
      <c r="C45" s="27">
        <v>0.5</v>
      </c>
      <c r="D45" s="27">
        <f>ТС!B$14</f>
        <v>6061</v>
      </c>
      <c r="E45" s="42">
        <f t="shared" si="1"/>
        <v>3030.5</v>
      </c>
    </row>
    <row r="46" spans="1:5" x14ac:dyDescent="0.25">
      <c r="A46" s="41">
        <f t="shared" si="3"/>
        <v>17</v>
      </c>
      <c r="B46" s="28" t="s">
        <v>84</v>
      </c>
      <c r="C46" s="27">
        <v>1</v>
      </c>
      <c r="D46" s="27">
        <f>ТС!B$14</f>
        <v>6061</v>
      </c>
      <c r="E46" s="42">
        <f t="shared" si="1"/>
        <v>6061</v>
      </c>
    </row>
    <row r="47" spans="1:5" x14ac:dyDescent="0.25">
      <c r="A47" s="41">
        <f t="shared" si="3"/>
        <v>18</v>
      </c>
      <c r="B47" s="28" t="s">
        <v>114</v>
      </c>
      <c r="C47" s="27">
        <v>1</v>
      </c>
      <c r="D47" s="27">
        <f>ТС!B$6</f>
        <v>3631</v>
      </c>
      <c r="E47" s="42">
        <f t="shared" si="1"/>
        <v>3631</v>
      </c>
    </row>
    <row r="48" spans="1:5" x14ac:dyDescent="0.25">
      <c r="A48" s="41">
        <f t="shared" si="3"/>
        <v>19</v>
      </c>
      <c r="B48" s="28" t="s">
        <v>115</v>
      </c>
      <c r="C48" s="27">
        <v>1</v>
      </c>
      <c r="D48" s="27">
        <f>ТС!B$6</f>
        <v>3631</v>
      </c>
      <c r="E48" s="42">
        <f t="shared" si="1"/>
        <v>3631</v>
      </c>
    </row>
    <row r="49" spans="1:5" x14ac:dyDescent="0.25">
      <c r="A49" s="41">
        <f t="shared" si="3"/>
        <v>20</v>
      </c>
      <c r="B49" s="28" t="s">
        <v>101</v>
      </c>
      <c r="C49" s="27">
        <v>0.5</v>
      </c>
      <c r="D49" s="27">
        <f>ТС!B$14</f>
        <v>6061</v>
      </c>
      <c r="E49" s="42">
        <f t="shared" si="1"/>
        <v>3030.5</v>
      </c>
    </row>
    <row r="50" spans="1:5" x14ac:dyDescent="0.25">
      <c r="A50" s="41"/>
      <c r="B50" s="29" t="s">
        <v>2</v>
      </c>
      <c r="C50" s="30">
        <f>SUM(C30:C49)</f>
        <v>23</v>
      </c>
      <c r="D50" s="31"/>
      <c r="E50" s="43">
        <f>SUM(E30:E49)</f>
        <v>101605</v>
      </c>
    </row>
    <row r="51" spans="1:5" x14ac:dyDescent="0.25">
      <c r="A51" s="52" t="s">
        <v>71</v>
      </c>
      <c r="B51" s="53"/>
      <c r="C51" s="53"/>
      <c r="D51" s="53"/>
      <c r="E51" s="54"/>
    </row>
    <row r="52" spans="1:5" x14ac:dyDescent="0.25">
      <c r="A52" s="41">
        <v>1</v>
      </c>
      <c r="B52" s="32" t="s">
        <v>77</v>
      </c>
      <c r="C52" s="27">
        <v>0.5</v>
      </c>
      <c r="D52" s="27">
        <f>ТС!B$15</f>
        <v>6461</v>
      </c>
      <c r="E52" s="42">
        <f t="shared" ref="E52:E58" si="4">D52*C52</f>
        <v>3230.5</v>
      </c>
    </row>
    <row r="53" spans="1:5" x14ac:dyDescent="0.25">
      <c r="A53" s="41">
        <f t="shared" ref="A53:A65" si="5">A52+1</f>
        <v>2</v>
      </c>
      <c r="B53" s="32" t="s">
        <v>78</v>
      </c>
      <c r="C53" s="27">
        <v>4.25</v>
      </c>
      <c r="D53" s="27">
        <f>ТС!B$15</f>
        <v>6461</v>
      </c>
      <c r="E53" s="42">
        <f t="shared" si="4"/>
        <v>27459.25</v>
      </c>
    </row>
    <row r="54" spans="1:5" x14ac:dyDescent="0.25">
      <c r="A54" s="41">
        <f t="shared" si="5"/>
        <v>3</v>
      </c>
      <c r="B54" s="32" t="s">
        <v>79</v>
      </c>
      <c r="C54" s="27">
        <v>1</v>
      </c>
      <c r="D54" s="27">
        <f>ТС!B$14</f>
        <v>6061</v>
      </c>
      <c r="E54" s="42">
        <f t="shared" si="4"/>
        <v>6061</v>
      </c>
    </row>
    <row r="55" spans="1:5" x14ac:dyDescent="0.25">
      <c r="A55" s="41">
        <f t="shared" si="5"/>
        <v>4</v>
      </c>
      <c r="B55" s="32" t="s">
        <v>80</v>
      </c>
      <c r="C55" s="27">
        <v>1</v>
      </c>
      <c r="D55" s="27">
        <f>ТС!B$13</f>
        <v>5660</v>
      </c>
      <c r="E55" s="42">
        <f t="shared" si="4"/>
        <v>5660</v>
      </c>
    </row>
    <row r="56" spans="1:5" x14ac:dyDescent="0.25">
      <c r="A56" s="41">
        <f t="shared" si="5"/>
        <v>5</v>
      </c>
      <c r="B56" s="32" t="s">
        <v>81</v>
      </c>
      <c r="C56" s="27">
        <v>1.5</v>
      </c>
      <c r="D56" s="27">
        <f>ТС!B$12</f>
        <v>5260</v>
      </c>
      <c r="E56" s="42">
        <f t="shared" si="4"/>
        <v>7890</v>
      </c>
    </row>
    <row r="57" spans="1:5" x14ac:dyDescent="0.25">
      <c r="A57" s="41">
        <f t="shared" si="5"/>
        <v>6</v>
      </c>
      <c r="B57" s="32" t="s">
        <v>98</v>
      </c>
      <c r="C57" s="27">
        <v>1</v>
      </c>
      <c r="D57" s="27">
        <f>ТС!B$14</f>
        <v>6061</v>
      </c>
      <c r="E57" s="42">
        <f t="shared" si="4"/>
        <v>6061</v>
      </c>
    </row>
    <row r="58" spans="1:5" x14ac:dyDescent="0.25">
      <c r="A58" s="41">
        <f t="shared" si="5"/>
        <v>7</v>
      </c>
      <c r="B58" s="32" t="s">
        <v>57</v>
      </c>
      <c r="C58" s="27">
        <v>3</v>
      </c>
      <c r="D58" s="27">
        <f>ТС!B$11</f>
        <v>4859</v>
      </c>
      <c r="E58" s="42">
        <f t="shared" si="4"/>
        <v>14577</v>
      </c>
    </row>
    <row r="59" spans="1:5" x14ac:dyDescent="0.25">
      <c r="A59" s="44">
        <f t="shared" si="5"/>
        <v>8</v>
      </c>
      <c r="B59" s="28" t="s">
        <v>73</v>
      </c>
      <c r="C59" s="27">
        <v>0.5</v>
      </c>
      <c r="D59" s="27">
        <f>ТС!B$11</f>
        <v>4859</v>
      </c>
      <c r="E59" s="42">
        <f t="shared" ref="E59:E65" si="6">D59*C59</f>
        <v>2429.5</v>
      </c>
    </row>
    <row r="60" spans="1:5" x14ac:dyDescent="0.25">
      <c r="A60" s="44">
        <f t="shared" si="5"/>
        <v>9</v>
      </c>
      <c r="B60" s="28" t="s">
        <v>50</v>
      </c>
      <c r="C60" s="27">
        <v>9.5</v>
      </c>
      <c r="D60" s="27">
        <f>ТС!B$11</f>
        <v>4859</v>
      </c>
      <c r="E60" s="42">
        <f t="shared" si="6"/>
        <v>46160.5</v>
      </c>
    </row>
    <row r="61" spans="1:5" x14ac:dyDescent="0.25">
      <c r="A61" s="44">
        <f t="shared" si="5"/>
        <v>10</v>
      </c>
      <c r="B61" s="28" t="s">
        <v>51</v>
      </c>
      <c r="C61" s="27">
        <v>1</v>
      </c>
      <c r="D61" s="27">
        <f>ТС!B$10</f>
        <v>4619</v>
      </c>
      <c r="E61" s="42">
        <f t="shared" si="6"/>
        <v>4619</v>
      </c>
    </row>
    <row r="62" spans="1:5" x14ac:dyDescent="0.25">
      <c r="A62" s="44">
        <f t="shared" si="5"/>
        <v>11</v>
      </c>
      <c r="B62" s="28" t="s">
        <v>52</v>
      </c>
      <c r="C62" s="27">
        <v>1</v>
      </c>
      <c r="D62" s="27">
        <f>ТС!B$9</f>
        <v>4379</v>
      </c>
      <c r="E62" s="42">
        <f t="shared" si="6"/>
        <v>4379</v>
      </c>
    </row>
    <row r="63" spans="1:5" x14ac:dyDescent="0.25">
      <c r="A63" s="44">
        <f t="shared" si="5"/>
        <v>12</v>
      </c>
      <c r="B63" s="28" t="s">
        <v>1</v>
      </c>
      <c r="C63" s="27">
        <v>5.5</v>
      </c>
      <c r="D63" s="27">
        <f>ТС!B$8</f>
        <v>4112</v>
      </c>
      <c r="E63" s="42">
        <f t="shared" si="6"/>
        <v>22616</v>
      </c>
    </row>
    <row r="64" spans="1:5" ht="31.5" x14ac:dyDescent="0.25">
      <c r="A64" s="44">
        <f t="shared" si="5"/>
        <v>13</v>
      </c>
      <c r="B64" s="28" t="s">
        <v>29</v>
      </c>
      <c r="C64" s="27">
        <v>2.5</v>
      </c>
      <c r="D64" s="27">
        <f>ТС!B$4</f>
        <v>3151</v>
      </c>
      <c r="E64" s="42">
        <f t="shared" si="6"/>
        <v>7877.5</v>
      </c>
    </row>
    <row r="65" spans="1:5" x14ac:dyDescent="0.25">
      <c r="A65" s="44">
        <f t="shared" si="5"/>
        <v>14</v>
      </c>
      <c r="B65" s="28" t="s">
        <v>31</v>
      </c>
      <c r="C65" s="27">
        <v>2</v>
      </c>
      <c r="D65" s="27">
        <f>ТС!B$6</f>
        <v>3631</v>
      </c>
      <c r="E65" s="42">
        <f t="shared" si="6"/>
        <v>7262</v>
      </c>
    </row>
    <row r="66" spans="1:5" x14ac:dyDescent="0.25">
      <c r="A66" s="41"/>
      <c r="B66" s="29" t="s">
        <v>2</v>
      </c>
      <c r="C66" s="30">
        <f>SUM(C52:C65)</f>
        <v>34.25</v>
      </c>
      <c r="D66" s="30"/>
      <c r="E66" s="43">
        <f>SUM(E52:E65)</f>
        <v>166282.25</v>
      </c>
    </row>
    <row r="67" spans="1:5" x14ac:dyDescent="0.25">
      <c r="A67" s="52" t="s">
        <v>72</v>
      </c>
      <c r="B67" s="53"/>
      <c r="C67" s="53"/>
      <c r="D67" s="53"/>
      <c r="E67" s="54"/>
    </row>
    <row r="68" spans="1:5" x14ac:dyDescent="0.25">
      <c r="A68" s="41">
        <v>1</v>
      </c>
      <c r="B68" s="32" t="s">
        <v>77</v>
      </c>
      <c r="C68" s="27">
        <v>0.5</v>
      </c>
      <c r="D68" s="27">
        <f>ТС!B$15</f>
        <v>6461</v>
      </c>
      <c r="E68" s="42">
        <f t="shared" ref="E68:E74" si="7">D68*C68</f>
        <v>3230.5</v>
      </c>
    </row>
    <row r="69" spans="1:5" x14ac:dyDescent="0.25">
      <c r="A69" s="41">
        <f t="shared" ref="A69:A82" si="8">A68+1</f>
        <v>2</v>
      </c>
      <c r="B69" s="32" t="s">
        <v>78</v>
      </c>
      <c r="C69" s="27">
        <v>1.75</v>
      </c>
      <c r="D69" s="27">
        <f>ТС!B$15</f>
        <v>6461</v>
      </c>
      <c r="E69" s="42">
        <f t="shared" si="7"/>
        <v>11306.75</v>
      </c>
    </row>
    <row r="70" spans="1:5" x14ac:dyDescent="0.25">
      <c r="A70" s="41">
        <f t="shared" si="8"/>
        <v>3</v>
      </c>
      <c r="B70" s="32" t="s">
        <v>80</v>
      </c>
      <c r="C70" s="27">
        <f>1.25-0.75</f>
        <v>0.5</v>
      </c>
      <c r="D70" s="27">
        <f>ТС!B$13</f>
        <v>5660</v>
      </c>
      <c r="E70" s="42">
        <f t="shared" si="7"/>
        <v>2830</v>
      </c>
    </row>
    <row r="71" spans="1:5" x14ac:dyDescent="0.25">
      <c r="A71" s="41">
        <f t="shared" si="8"/>
        <v>4</v>
      </c>
      <c r="B71" s="32" t="s">
        <v>81</v>
      </c>
      <c r="C71" s="27">
        <v>1.5</v>
      </c>
      <c r="D71" s="27">
        <f>ТС!B$12</f>
        <v>5260</v>
      </c>
      <c r="E71" s="42">
        <f t="shared" si="7"/>
        <v>7890</v>
      </c>
    </row>
    <row r="72" spans="1:5" x14ac:dyDescent="0.25">
      <c r="A72" s="41">
        <f t="shared" si="8"/>
        <v>5</v>
      </c>
      <c r="B72" s="32" t="s">
        <v>99</v>
      </c>
      <c r="C72" s="27">
        <v>2</v>
      </c>
      <c r="D72" s="27">
        <f>ТС!B$14</f>
        <v>6061</v>
      </c>
      <c r="E72" s="42">
        <f t="shared" si="7"/>
        <v>12122</v>
      </c>
    </row>
    <row r="73" spans="1:5" x14ac:dyDescent="0.25">
      <c r="A73" s="41">
        <f t="shared" si="8"/>
        <v>6</v>
      </c>
      <c r="B73" s="32" t="s">
        <v>100</v>
      </c>
      <c r="C73" s="27">
        <f>1.25-0.25</f>
        <v>1</v>
      </c>
      <c r="D73" s="27">
        <f>ТС!B$13</f>
        <v>5660</v>
      </c>
      <c r="E73" s="42">
        <f t="shared" si="7"/>
        <v>5660</v>
      </c>
    </row>
    <row r="74" spans="1:5" x14ac:dyDescent="0.25">
      <c r="A74" s="41">
        <f t="shared" si="8"/>
        <v>7</v>
      </c>
      <c r="B74" s="32" t="s">
        <v>111</v>
      </c>
      <c r="C74" s="27">
        <f>0.75+1</f>
        <v>1.75</v>
      </c>
      <c r="D74" s="27">
        <f>ТС!B$11</f>
        <v>4859</v>
      </c>
      <c r="E74" s="42">
        <f t="shared" si="7"/>
        <v>8503.25</v>
      </c>
    </row>
    <row r="75" spans="1:5" x14ac:dyDescent="0.25">
      <c r="A75" s="44">
        <f t="shared" si="8"/>
        <v>8</v>
      </c>
      <c r="B75" s="28" t="s">
        <v>73</v>
      </c>
      <c r="C75" s="27">
        <v>0.5</v>
      </c>
      <c r="D75" s="27">
        <f>ТС!B$11</f>
        <v>4859</v>
      </c>
      <c r="E75" s="42">
        <f t="shared" ref="E75:E80" si="9">D75*C75</f>
        <v>2429.5</v>
      </c>
    </row>
    <row r="76" spans="1:5" x14ac:dyDescent="0.25">
      <c r="A76" s="44">
        <f t="shared" si="8"/>
        <v>9</v>
      </c>
      <c r="B76" s="28" t="s">
        <v>50</v>
      </c>
      <c r="C76" s="27">
        <v>7.5</v>
      </c>
      <c r="D76" s="27">
        <f>ТС!B$11</f>
        <v>4859</v>
      </c>
      <c r="E76" s="42">
        <f t="shared" si="9"/>
        <v>36442.5</v>
      </c>
    </row>
    <row r="77" spans="1:5" x14ac:dyDescent="0.25">
      <c r="A77" s="44">
        <f t="shared" si="8"/>
        <v>10</v>
      </c>
      <c r="B77" s="28" t="s">
        <v>51</v>
      </c>
      <c r="C77" s="27">
        <v>2.75</v>
      </c>
      <c r="D77" s="27">
        <f>ТС!B$10</f>
        <v>4619</v>
      </c>
      <c r="E77" s="42">
        <f t="shared" si="9"/>
        <v>12702.25</v>
      </c>
    </row>
    <row r="78" spans="1:5" x14ac:dyDescent="0.25">
      <c r="A78" s="44">
        <f t="shared" si="8"/>
        <v>11</v>
      </c>
      <c r="B78" s="28" t="s">
        <v>1</v>
      </c>
      <c r="C78" s="27">
        <v>1.75</v>
      </c>
      <c r="D78" s="27">
        <f>ТС!B$8</f>
        <v>4112</v>
      </c>
      <c r="E78" s="42">
        <f t="shared" si="9"/>
        <v>7196</v>
      </c>
    </row>
    <row r="79" spans="1:5" ht="31.5" x14ac:dyDescent="0.25">
      <c r="A79" s="44">
        <f t="shared" si="8"/>
        <v>12</v>
      </c>
      <c r="B79" s="28" t="s">
        <v>94</v>
      </c>
      <c r="C79" s="27">
        <v>2</v>
      </c>
      <c r="D79" s="27">
        <f>ТС!B$10</f>
        <v>4619</v>
      </c>
      <c r="E79" s="42">
        <f t="shared" si="9"/>
        <v>9238</v>
      </c>
    </row>
    <row r="80" spans="1:5" x14ac:dyDescent="0.25">
      <c r="A80" s="44">
        <f t="shared" si="8"/>
        <v>13</v>
      </c>
      <c r="B80" s="28" t="s">
        <v>90</v>
      </c>
      <c r="C80" s="27">
        <v>2</v>
      </c>
      <c r="D80" s="27">
        <f>ТС!B$9</f>
        <v>4379</v>
      </c>
      <c r="E80" s="42">
        <f t="shared" si="9"/>
        <v>8758</v>
      </c>
    </row>
    <row r="81" spans="1:5" ht="31.5" x14ac:dyDescent="0.25">
      <c r="A81" s="44">
        <f t="shared" si="8"/>
        <v>14</v>
      </c>
      <c r="B81" s="28" t="s">
        <v>29</v>
      </c>
      <c r="C81" s="27">
        <v>2</v>
      </c>
      <c r="D81" s="27">
        <f>ТС!B$4</f>
        <v>3151</v>
      </c>
      <c r="E81" s="42">
        <f>D81*C81</f>
        <v>6302</v>
      </c>
    </row>
    <row r="82" spans="1:5" x14ac:dyDescent="0.25">
      <c r="A82" s="44">
        <f t="shared" si="8"/>
        <v>15</v>
      </c>
      <c r="B82" s="28" t="s">
        <v>31</v>
      </c>
      <c r="C82" s="27">
        <v>2</v>
      </c>
      <c r="D82" s="27">
        <f>ТС!B$6</f>
        <v>3631</v>
      </c>
      <c r="E82" s="42">
        <f>D82*C82</f>
        <v>7262</v>
      </c>
    </row>
    <row r="83" spans="1:5" x14ac:dyDescent="0.25">
      <c r="A83" s="41"/>
      <c r="B83" s="29" t="s">
        <v>2</v>
      </c>
      <c r="C83" s="30">
        <f>SUM(C68:C82)</f>
        <v>29.5</v>
      </c>
      <c r="D83" s="30"/>
      <c r="E83" s="43">
        <f>SUM(E68:E82)</f>
        <v>141872.75</v>
      </c>
    </row>
    <row r="84" spans="1:5" x14ac:dyDescent="0.25">
      <c r="A84" s="52" t="s">
        <v>58</v>
      </c>
      <c r="B84" s="53"/>
      <c r="C84" s="53"/>
      <c r="D84" s="53"/>
      <c r="E84" s="54"/>
    </row>
    <row r="85" spans="1:5" x14ac:dyDescent="0.25">
      <c r="A85" s="41">
        <v>1</v>
      </c>
      <c r="B85" s="32" t="s">
        <v>102</v>
      </c>
      <c r="C85" s="27">
        <v>0.75</v>
      </c>
      <c r="D85" s="27">
        <f>ТС!B$8</f>
        <v>4112</v>
      </c>
      <c r="E85" s="42">
        <f>D85*C85</f>
        <v>3084</v>
      </c>
    </row>
    <row r="86" spans="1:5" ht="31.5" x14ac:dyDescent="0.25">
      <c r="A86" s="41">
        <v>2</v>
      </c>
      <c r="B86" s="28" t="s">
        <v>29</v>
      </c>
      <c r="C86" s="27">
        <v>0.25</v>
      </c>
      <c r="D86" s="27">
        <f>ТС!B$4</f>
        <v>3151</v>
      </c>
      <c r="E86" s="42">
        <f>D86*C86</f>
        <v>787.75</v>
      </c>
    </row>
    <row r="87" spans="1:5" x14ac:dyDescent="0.25">
      <c r="A87" s="41"/>
      <c r="B87" s="29" t="s">
        <v>2</v>
      </c>
      <c r="C87" s="30">
        <f>SUM(C85:C86)</f>
        <v>1</v>
      </c>
      <c r="D87" s="30"/>
      <c r="E87" s="43">
        <f>SUM(E85:E86)</f>
        <v>3871.75</v>
      </c>
    </row>
    <row r="88" spans="1:5" x14ac:dyDescent="0.25">
      <c r="A88" s="52" t="s">
        <v>6</v>
      </c>
      <c r="B88" s="53"/>
      <c r="C88" s="53"/>
      <c r="D88" s="53"/>
      <c r="E88" s="54"/>
    </row>
    <row r="89" spans="1:5" x14ac:dyDescent="0.25">
      <c r="A89" s="41">
        <v>1</v>
      </c>
      <c r="B89" s="32" t="s">
        <v>77</v>
      </c>
      <c r="C89" s="27">
        <v>1</v>
      </c>
      <c r="D89" s="27">
        <f>ТС!B$15</f>
        <v>6461</v>
      </c>
      <c r="E89" s="42">
        <f t="shared" ref="E89:E94" si="10">D89*C89</f>
        <v>6461</v>
      </c>
    </row>
    <row r="90" spans="1:5" x14ac:dyDescent="0.25">
      <c r="A90" s="41">
        <v>2</v>
      </c>
      <c r="B90" s="28" t="s">
        <v>51</v>
      </c>
      <c r="C90" s="27">
        <v>0.75</v>
      </c>
      <c r="D90" s="27">
        <f>ТС!B$10</f>
        <v>4619</v>
      </c>
      <c r="E90" s="42">
        <f t="shared" si="10"/>
        <v>3464.25</v>
      </c>
    </row>
    <row r="91" spans="1:5" x14ac:dyDescent="0.25">
      <c r="A91" s="44">
        <f>A90+1</f>
        <v>3</v>
      </c>
      <c r="B91" s="28" t="s">
        <v>52</v>
      </c>
      <c r="C91" s="27">
        <v>0.75</v>
      </c>
      <c r="D91" s="27">
        <f>ТС!B$9</f>
        <v>4379</v>
      </c>
      <c r="E91" s="42">
        <f t="shared" si="10"/>
        <v>3284.25</v>
      </c>
    </row>
    <row r="92" spans="1:5" x14ac:dyDescent="0.25">
      <c r="A92" s="44">
        <f>A91+1</f>
        <v>4</v>
      </c>
      <c r="B92" s="28" t="s">
        <v>91</v>
      </c>
      <c r="C92" s="27">
        <v>0.5</v>
      </c>
      <c r="D92" s="27">
        <f>ТС!B$8</f>
        <v>4112</v>
      </c>
      <c r="E92" s="42">
        <f t="shared" si="10"/>
        <v>2056</v>
      </c>
    </row>
    <row r="93" spans="1:5" ht="31.5" x14ac:dyDescent="0.25">
      <c r="A93" s="44">
        <f>A92+1</f>
        <v>5</v>
      </c>
      <c r="B93" s="28" t="s">
        <v>29</v>
      </c>
      <c r="C93" s="27">
        <v>0.75</v>
      </c>
      <c r="D93" s="27">
        <f>ТС!B$4</f>
        <v>3151</v>
      </c>
      <c r="E93" s="42">
        <f t="shared" si="10"/>
        <v>2363.25</v>
      </c>
    </row>
    <row r="94" spans="1:5" x14ac:dyDescent="0.25">
      <c r="A94" s="44">
        <f>A93+1</f>
        <v>6</v>
      </c>
      <c r="B94" s="28" t="s">
        <v>7</v>
      </c>
      <c r="C94" s="27">
        <v>1</v>
      </c>
      <c r="D94" s="27">
        <f>ТС!B$3</f>
        <v>2910</v>
      </c>
      <c r="E94" s="42">
        <f t="shared" si="10"/>
        <v>2910</v>
      </c>
    </row>
    <row r="95" spans="1:5" x14ac:dyDescent="0.25">
      <c r="A95" s="41"/>
      <c r="B95" s="29" t="s">
        <v>2</v>
      </c>
      <c r="C95" s="30">
        <f>SUM(C89:C94)</f>
        <v>4.75</v>
      </c>
      <c r="D95" s="30"/>
      <c r="E95" s="43">
        <f>SUM(E89:E94)</f>
        <v>20538.75</v>
      </c>
    </row>
    <row r="96" spans="1:5" x14ac:dyDescent="0.25">
      <c r="A96" s="52" t="s">
        <v>8</v>
      </c>
      <c r="B96" s="53"/>
      <c r="C96" s="53"/>
      <c r="D96" s="53"/>
      <c r="E96" s="54"/>
    </row>
    <row r="97" spans="1:5" x14ac:dyDescent="0.25">
      <c r="A97" s="41">
        <v>1</v>
      </c>
      <c r="B97" s="32" t="s">
        <v>77</v>
      </c>
      <c r="C97" s="27">
        <v>1</v>
      </c>
      <c r="D97" s="27">
        <f>ТС!B$15</f>
        <v>6461</v>
      </c>
      <c r="E97" s="42">
        <f>D97*C97</f>
        <v>6461</v>
      </c>
    </row>
    <row r="98" spans="1:5" x14ac:dyDescent="0.25">
      <c r="A98" s="44">
        <f>A97+1</f>
        <v>2</v>
      </c>
      <c r="B98" s="28" t="s">
        <v>52</v>
      </c>
      <c r="C98" s="27">
        <v>0.75</v>
      </c>
      <c r="D98" s="27">
        <f>ТС!B$9</f>
        <v>4379</v>
      </c>
      <c r="E98" s="42">
        <f>D98*C98</f>
        <v>3284.25</v>
      </c>
    </row>
    <row r="99" spans="1:5" x14ac:dyDescent="0.25">
      <c r="A99" s="44">
        <f>A98+1</f>
        <v>3</v>
      </c>
      <c r="B99" s="28" t="s">
        <v>1</v>
      </c>
      <c r="C99" s="27">
        <v>0.75</v>
      </c>
      <c r="D99" s="27">
        <f>ТС!B$8</f>
        <v>4112</v>
      </c>
      <c r="E99" s="42">
        <f>D99*C99</f>
        <v>3084</v>
      </c>
    </row>
    <row r="100" spans="1:5" ht="31.5" x14ac:dyDescent="0.25">
      <c r="A100" s="44">
        <f>A99+1</f>
        <v>4</v>
      </c>
      <c r="B100" s="28" t="s">
        <v>29</v>
      </c>
      <c r="C100" s="27">
        <v>0.5</v>
      </c>
      <c r="D100" s="27">
        <f>ТС!B$4</f>
        <v>3151</v>
      </c>
      <c r="E100" s="42">
        <f>D100*C100</f>
        <v>1575.5</v>
      </c>
    </row>
    <row r="101" spans="1:5" x14ac:dyDescent="0.25">
      <c r="A101" s="44">
        <f>A100+1</f>
        <v>5</v>
      </c>
      <c r="B101" s="28" t="s">
        <v>7</v>
      </c>
      <c r="C101" s="27">
        <v>1</v>
      </c>
      <c r="D101" s="27">
        <f>ТС!B$3</f>
        <v>2910</v>
      </c>
      <c r="E101" s="42">
        <f>D101*C101</f>
        <v>2910</v>
      </c>
    </row>
    <row r="102" spans="1:5" x14ac:dyDescent="0.25">
      <c r="A102" s="41"/>
      <c r="B102" s="29" t="s">
        <v>2</v>
      </c>
      <c r="C102" s="30">
        <f>SUM(C97:C101)</f>
        <v>4</v>
      </c>
      <c r="D102" s="30"/>
      <c r="E102" s="43">
        <f>SUM(E97:E101)</f>
        <v>17314.75</v>
      </c>
    </row>
    <row r="103" spans="1:5" x14ac:dyDescent="0.25">
      <c r="A103" s="52" t="s">
        <v>32</v>
      </c>
      <c r="B103" s="53"/>
      <c r="C103" s="53"/>
      <c r="D103" s="53"/>
      <c r="E103" s="54"/>
    </row>
    <row r="104" spans="1:5" x14ac:dyDescent="0.25">
      <c r="A104" s="41">
        <v>1</v>
      </c>
      <c r="B104" s="32" t="s">
        <v>103</v>
      </c>
      <c r="C104" s="27">
        <v>0.5</v>
      </c>
      <c r="D104" s="27">
        <f>ТС!B$6</f>
        <v>3631</v>
      </c>
      <c r="E104" s="42">
        <f>D104*C104</f>
        <v>1815.5</v>
      </c>
    </row>
    <row r="105" spans="1:5" ht="31.5" x14ac:dyDescent="0.25">
      <c r="A105" s="41">
        <v>2</v>
      </c>
      <c r="B105" s="28" t="s">
        <v>29</v>
      </c>
      <c r="C105" s="27">
        <v>0.25</v>
      </c>
      <c r="D105" s="27">
        <f>ТС!B$4</f>
        <v>3151</v>
      </c>
      <c r="E105" s="42">
        <f>D105*C105</f>
        <v>787.75</v>
      </c>
    </row>
    <row r="106" spans="1:5" x14ac:dyDescent="0.25">
      <c r="A106" s="41"/>
      <c r="B106" s="29" t="s">
        <v>2</v>
      </c>
      <c r="C106" s="30">
        <f>SUM(C104:C105)</f>
        <v>0.75</v>
      </c>
      <c r="D106" s="30"/>
      <c r="E106" s="43">
        <f>SUM(E103:E105)</f>
        <v>2603.25</v>
      </c>
    </row>
    <row r="107" spans="1:5" x14ac:dyDescent="0.25">
      <c r="A107" s="52" t="s">
        <v>9</v>
      </c>
      <c r="B107" s="53"/>
      <c r="C107" s="53"/>
      <c r="D107" s="53"/>
      <c r="E107" s="54"/>
    </row>
    <row r="108" spans="1:5" x14ac:dyDescent="0.25">
      <c r="A108" s="41">
        <v>1</v>
      </c>
      <c r="B108" s="32" t="s">
        <v>77</v>
      </c>
      <c r="C108" s="27">
        <v>1</v>
      </c>
      <c r="D108" s="27">
        <f>ТС!B$15</f>
        <v>6461</v>
      </c>
      <c r="E108" s="42">
        <f t="shared" ref="E108:E113" si="11">D108*C108</f>
        <v>6461</v>
      </c>
    </row>
    <row r="109" spans="1:5" x14ac:dyDescent="0.25">
      <c r="A109" s="44">
        <f>A108+1</f>
        <v>2</v>
      </c>
      <c r="B109" s="28" t="s">
        <v>52</v>
      </c>
      <c r="C109" s="27">
        <v>0.5</v>
      </c>
      <c r="D109" s="27">
        <f>ТС!B$9</f>
        <v>4379</v>
      </c>
      <c r="E109" s="42">
        <f t="shared" si="11"/>
        <v>2189.5</v>
      </c>
    </row>
    <row r="110" spans="1:5" x14ac:dyDescent="0.25">
      <c r="A110" s="44">
        <f>A109+1</f>
        <v>3</v>
      </c>
      <c r="B110" s="28" t="s">
        <v>91</v>
      </c>
      <c r="C110" s="27">
        <v>1</v>
      </c>
      <c r="D110" s="27">
        <f>ТС!B$8</f>
        <v>4112</v>
      </c>
      <c r="E110" s="42">
        <f t="shared" si="11"/>
        <v>4112</v>
      </c>
    </row>
    <row r="111" spans="1:5" ht="31.5" x14ac:dyDescent="0.25">
      <c r="A111" s="44">
        <f>A110+1</f>
        <v>4</v>
      </c>
      <c r="B111" s="28" t="s">
        <v>29</v>
      </c>
      <c r="C111" s="27">
        <v>0.75</v>
      </c>
      <c r="D111" s="27">
        <f>ТС!B$4</f>
        <v>3151</v>
      </c>
      <c r="E111" s="42">
        <f t="shared" si="11"/>
        <v>2363.25</v>
      </c>
    </row>
    <row r="112" spans="1:5" x14ac:dyDescent="0.25">
      <c r="A112" s="44">
        <f>A111+1</f>
        <v>5</v>
      </c>
      <c r="B112" s="28" t="s">
        <v>7</v>
      </c>
      <c r="C112" s="27">
        <v>0.5</v>
      </c>
      <c r="D112" s="27">
        <f>ТС!B$3</f>
        <v>2910</v>
      </c>
      <c r="E112" s="42">
        <f t="shared" si="11"/>
        <v>1455</v>
      </c>
    </row>
    <row r="113" spans="1:5" x14ac:dyDescent="0.25">
      <c r="A113" s="44">
        <f>A112+1</f>
        <v>6</v>
      </c>
      <c r="B113" s="28" t="s">
        <v>24</v>
      </c>
      <c r="C113" s="27">
        <v>0.25</v>
      </c>
      <c r="D113" s="27">
        <f>ТС!B$2</f>
        <v>2670</v>
      </c>
      <c r="E113" s="42">
        <f t="shared" si="11"/>
        <v>667.5</v>
      </c>
    </row>
    <row r="114" spans="1:5" x14ac:dyDescent="0.25">
      <c r="A114" s="41"/>
      <c r="B114" s="29" t="s">
        <v>2</v>
      </c>
      <c r="C114" s="30">
        <f>SUM(C108:C113)</f>
        <v>4</v>
      </c>
      <c r="D114" s="30"/>
      <c r="E114" s="43">
        <f>SUM(E108:E113)</f>
        <v>17248.25</v>
      </c>
    </row>
    <row r="115" spans="1:5" x14ac:dyDescent="0.25">
      <c r="A115" s="52" t="s">
        <v>25</v>
      </c>
      <c r="B115" s="53"/>
      <c r="C115" s="53"/>
      <c r="D115" s="53"/>
      <c r="E115" s="54"/>
    </row>
    <row r="116" spans="1:5" x14ac:dyDescent="0.25">
      <c r="A116" s="41">
        <v>1</v>
      </c>
      <c r="B116" s="32" t="s">
        <v>83</v>
      </c>
      <c r="C116" s="27">
        <v>1</v>
      </c>
      <c r="D116" s="27">
        <f>ТС!B$12</f>
        <v>5260</v>
      </c>
      <c r="E116" s="42">
        <f>D116*C116</f>
        <v>5260</v>
      </c>
    </row>
    <row r="117" spans="1:5" x14ac:dyDescent="0.25">
      <c r="A117" s="44">
        <v>2</v>
      </c>
      <c r="B117" s="28" t="s">
        <v>112</v>
      </c>
      <c r="C117" s="27">
        <v>2</v>
      </c>
      <c r="D117" s="27">
        <f>ТС!B$11</f>
        <v>4859</v>
      </c>
      <c r="E117" s="42">
        <f>D117*C117</f>
        <v>9718</v>
      </c>
    </row>
    <row r="118" spans="1:5" ht="31.5" x14ac:dyDescent="0.25">
      <c r="A118" s="44">
        <v>3</v>
      </c>
      <c r="B118" s="28" t="s">
        <v>29</v>
      </c>
      <c r="C118" s="27">
        <v>0.5</v>
      </c>
      <c r="D118" s="27">
        <f>ТС!B$4</f>
        <v>3151</v>
      </c>
      <c r="E118" s="42">
        <f>D118*C118</f>
        <v>1575.5</v>
      </c>
    </row>
    <row r="119" spans="1:5" x14ac:dyDescent="0.25">
      <c r="A119" s="44">
        <v>4</v>
      </c>
      <c r="B119" s="28" t="s">
        <v>7</v>
      </c>
      <c r="C119" s="27">
        <v>1</v>
      </c>
      <c r="D119" s="27">
        <f>ТС!B$3</f>
        <v>2910</v>
      </c>
      <c r="E119" s="42">
        <f>D119*C119</f>
        <v>2910</v>
      </c>
    </row>
    <row r="120" spans="1:5" x14ac:dyDescent="0.25">
      <c r="A120" s="41"/>
      <c r="B120" s="29" t="s">
        <v>2</v>
      </c>
      <c r="C120" s="30">
        <f>SUM(C116:C119)</f>
        <v>4.5</v>
      </c>
      <c r="D120" s="30"/>
      <c r="E120" s="43">
        <f>SUM(E116:E119)</f>
        <v>19463.5</v>
      </c>
    </row>
    <row r="121" spans="1:5" x14ac:dyDescent="0.25">
      <c r="A121" s="52" t="s">
        <v>34</v>
      </c>
      <c r="B121" s="53"/>
      <c r="C121" s="53"/>
      <c r="D121" s="53"/>
      <c r="E121" s="54"/>
    </row>
    <row r="122" spans="1:5" x14ac:dyDescent="0.25">
      <c r="A122" s="41">
        <v>1</v>
      </c>
      <c r="B122" s="32" t="s">
        <v>19</v>
      </c>
      <c r="C122" s="27">
        <v>0.75</v>
      </c>
      <c r="D122" s="27">
        <f>ТС!B$7</f>
        <v>3872</v>
      </c>
      <c r="E122" s="42">
        <f>D122*C122</f>
        <v>2904</v>
      </c>
    </row>
    <row r="123" spans="1:5" ht="31.5" x14ac:dyDescent="0.25">
      <c r="A123" s="41">
        <v>2</v>
      </c>
      <c r="B123" s="28" t="s">
        <v>29</v>
      </c>
      <c r="C123" s="27">
        <v>0.25</v>
      </c>
      <c r="D123" s="27">
        <f>ТС!B$4</f>
        <v>3151</v>
      </c>
      <c r="E123" s="42">
        <f>D123*C123</f>
        <v>787.75</v>
      </c>
    </row>
    <row r="124" spans="1:5" x14ac:dyDescent="0.25">
      <c r="A124" s="41"/>
      <c r="B124" s="29" t="s">
        <v>2</v>
      </c>
      <c r="C124" s="30">
        <f>SUM(C122:C123)</f>
        <v>1</v>
      </c>
      <c r="D124" s="30"/>
      <c r="E124" s="43">
        <f>SUM(E121:E123)</f>
        <v>3691.75</v>
      </c>
    </row>
    <row r="125" spans="1:5" x14ac:dyDescent="0.25">
      <c r="A125" s="52" t="s">
        <v>10</v>
      </c>
      <c r="B125" s="53"/>
      <c r="C125" s="53"/>
      <c r="D125" s="53"/>
      <c r="E125" s="54"/>
    </row>
    <row r="126" spans="1:5" x14ac:dyDescent="0.25">
      <c r="A126" s="41">
        <v>1</v>
      </c>
      <c r="B126" s="32" t="s">
        <v>82</v>
      </c>
      <c r="C126" s="27">
        <v>1</v>
      </c>
      <c r="D126" s="27">
        <f>ТС!B$13</f>
        <v>5660</v>
      </c>
      <c r="E126" s="42">
        <f t="shared" ref="E126:E133" si="12">D126*C126</f>
        <v>5660</v>
      </c>
    </row>
    <row r="127" spans="1:5" x14ac:dyDescent="0.25">
      <c r="A127" s="41">
        <f>A126+1</f>
        <v>2</v>
      </c>
      <c r="B127" s="32" t="s">
        <v>81</v>
      </c>
      <c r="C127" s="27">
        <v>1</v>
      </c>
      <c r="D127" s="27">
        <f>ТС!B$12</f>
        <v>5260</v>
      </c>
      <c r="E127" s="42">
        <f t="shared" si="12"/>
        <v>5260</v>
      </c>
    </row>
    <row r="128" spans="1:5" x14ac:dyDescent="0.25">
      <c r="A128" s="41">
        <f t="shared" ref="A128:A133" si="13">A127+1</f>
        <v>3</v>
      </c>
      <c r="B128" s="28" t="s">
        <v>50</v>
      </c>
      <c r="C128" s="27">
        <v>2.75</v>
      </c>
      <c r="D128" s="27">
        <f>ТС!B$11</f>
        <v>4859</v>
      </c>
      <c r="E128" s="42">
        <f t="shared" si="12"/>
        <v>13362.25</v>
      </c>
    </row>
    <row r="129" spans="1:5" x14ac:dyDescent="0.25">
      <c r="A129" s="41">
        <f t="shared" si="13"/>
        <v>4</v>
      </c>
      <c r="B129" s="28" t="s">
        <v>51</v>
      </c>
      <c r="C129" s="27">
        <v>0.75</v>
      </c>
      <c r="D129" s="27">
        <f>ТС!B$10</f>
        <v>4619</v>
      </c>
      <c r="E129" s="42">
        <f t="shared" si="12"/>
        <v>3464.25</v>
      </c>
    </row>
    <row r="130" spans="1:5" x14ac:dyDescent="0.25">
      <c r="A130" s="41">
        <f t="shared" si="13"/>
        <v>5</v>
      </c>
      <c r="B130" s="28" t="s">
        <v>1</v>
      </c>
      <c r="C130" s="27">
        <v>0.5</v>
      </c>
      <c r="D130" s="27">
        <f>ТС!B$8</f>
        <v>4112</v>
      </c>
      <c r="E130" s="42">
        <f t="shared" si="12"/>
        <v>2056</v>
      </c>
    </row>
    <row r="131" spans="1:5" ht="31.5" x14ac:dyDescent="0.25">
      <c r="A131" s="41">
        <f t="shared" si="13"/>
        <v>6</v>
      </c>
      <c r="B131" s="28" t="s">
        <v>29</v>
      </c>
      <c r="C131" s="27">
        <v>0.75</v>
      </c>
      <c r="D131" s="27">
        <f>ТС!B$4</f>
        <v>3151</v>
      </c>
      <c r="E131" s="42">
        <f t="shared" si="12"/>
        <v>2363.25</v>
      </c>
    </row>
    <row r="132" spans="1:5" x14ac:dyDescent="0.25">
      <c r="A132" s="41">
        <f t="shared" si="13"/>
        <v>7</v>
      </c>
      <c r="B132" s="28" t="s">
        <v>7</v>
      </c>
      <c r="C132" s="27">
        <v>1</v>
      </c>
      <c r="D132" s="27">
        <f>ТС!B$3</f>
        <v>2910</v>
      </c>
      <c r="E132" s="42">
        <f t="shared" si="12"/>
        <v>2910</v>
      </c>
    </row>
    <row r="133" spans="1:5" x14ac:dyDescent="0.25">
      <c r="A133" s="41">
        <f t="shared" si="13"/>
        <v>8</v>
      </c>
      <c r="B133" s="28" t="s">
        <v>24</v>
      </c>
      <c r="C133" s="27">
        <v>0.25</v>
      </c>
      <c r="D133" s="27">
        <f>ТС!B$2</f>
        <v>2670</v>
      </c>
      <c r="E133" s="42">
        <f t="shared" si="12"/>
        <v>667.5</v>
      </c>
    </row>
    <row r="134" spans="1:5" x14ac:dyDescent="0.25">
      <c r="A134" s="41"/>
      <c r="B134" s="29" t="s">
        <v>2</v>
      </c>
      <c r="C134" s="30">
        <f>SUM(C126:C133)</f>
        <v>8</v>
      </c>
      <c r="D134" s="30"/>
      <c r="E134" s="43">
        <f>SUM(E126:E133)</f>
        <v>35743.25</v>
      </c>
    </row>
    <row r="135" spans="1:5" x14ac:dyDescent="0.25">
      <c r="A135" s="52" t="s">
        <v>33</v>
      </c>
      <c r="B135" s="53"/>
      <c r="C135" s="53"/>
      <c r="D135" s="53"/>
      <c r="E135" s="54"/>
    </row>
    <row r="136" spans="1:5" x14ac:dyDescent="0.25">
      <c r="A136" s="41">
        <v>1</v>
      </c>
      <c r="B136" s="32" t="s">
        <v>92</v>
      </c>
      <c r="C136" s="27">
        <v>1</v>
      </c>
      <c r="D136" s="27">
        <f>ТС!B$11</f>
        <v>4859</v>
      </c>
      <c r="E136" s="42">
        <f>D136*C136</f>
        <v>4859</v>
      </c>
    </row>
    <row r="137" spans="1:5" ht="31.5" x14ac:dyDescent="0.25">
      <c r="A137" s="41">
        <v>2</v>
      </c>
      <c r="B137" s="28" t="s">
        <v>29</v>
      </c>
      <c r="C137" s="27">
        <v>0.25</v>
      </c>
      <c r="D137" s="27">
        <f>ТС!B$4</f>
        <v>3151</v>
      </c>
      <c r="E137" s="42">
        <f>D137*C137</f>
        <v>787.75</v>
      </c>
    </row>
    <row r="138" spans="1:5" x14ac:dyDescent="0.25">
      <c r="A138" s="41"/>
      <c r="B138" s="29" t="s">
        <v>2</v>
      </c>
      <c r="C138" s="30">
        <f>SUM(C136:C137)</f>
        <v>1.25</v>
      </c>
      <c r="D138" s="30"/>
      <c r="E138" s="43">
        <f>SUM(E135:E137)</f>
        <v>5646.75</v>
      </c>
    </row>
    <row r="139" spans="1:5" x14ac:dyDescent="0.25">
      <c r="A139" s="52" t="s">
        <v>11</v>
      </c>
      <c r="B139" s="53"/>
      <c r="C139" s="53"/>
      <c r="D139" s="53"/>
      <c r="E139" s="54"/>
    </row>
    <row r="140" spans="1:5" x14ac:dyDescent="0.25">
      <c r="A140" s="41">
        <v>1</v>
      </c>
      <c r="B140" s="32" t="s">
        <v>89</v>
      </c>
      <c r="C140" s="27">
        <v>1</v>
      </c>
      <c r="D140" s="27">
        <f>ТС!B$15</f>
        <v>6461</v>
      </c>
      <c r="E140" s="42">
        <f t="shared" ref="E140:E145" si="14">D140*C140</f>
        <v>6461</v>
      </c>
    </row>
    <row r="141" spans="1:5" x14ac:dyDescent="0.25">
      <c r="A141" s="44">
        <f>A140+1</f>
        <v>2</v>
      </c>
      <c r="B141" s="28" t="s">
        <v>50</v>
      </c>
      <c r="C141" s="27">
        <v>1.5</v>
      </c>
      <c r="D141" s="27">
        <f>ТС!B$11</f>
        <v>4859</v>
      </c>
      <c r="E141" s="42">
        <f t="shared" si="14"/>
        <v>7288.5</v>
      </c>
    </row>
    <row r="142" spans="1:5" x14ac:dyDescent="0.25">
      <c r="A142" s="44">
        <f>A141+1</f>
        <v>3</v>
      </c>
      <c r="B142" s="28" t="s">
        <v>51</v>
      </c>
      <c r="C142" s="27">
        <v>0.75</v>
      </c>
      <c r="D142" s="27">
        <f>ТС!B$10</f>
        <v>4619</v>
      </c>
      <c r="E142" s="42">
        <f t="shared" si="14"/>
        <v>3464.25</v>
      </c>
    </row>
    <row r="143" spans="1:5" x14ac:dyDescent="0.25">
      <c r="A143" s="44">
        <f>A142+1</f>
        <v>4</v>
      </c>
      <c r="B143" s="28" t="s">
        <v>52</v>
      </c>
      <c r="C143" s="27">
        <v>0.25</v>
      </c>
      <c r="D143" s="27">
        <f>ТС!B$9</f>
        <v>4379</v>
      </c>
      <c r="E143" s="42">
        <f t="shared" si="14"/>
        <v>1094.75</v>
      </c>
    </row>
    <row r="144" spans="1:5" ht="31.5" x14ac:dyDescent="0.25">
      <c r="A144" s="44">
        <f>A143+1</f>
        <v>5</v>
      </c>
      <c r="B144" s="28" t="s">
        <v>29</v>
      </c>
      <c r="C144" s="27">
        <v>1</v>
      </c>
      <c r="D144" s="27">
        <f>ТС!B$4</f>
        <v>3151</v>
      </c>
      <c r="E144" s="42">
        <f t="shared" si="14"/>
        <v>3151</v>
      </c>
    </row>
    <row r="145" spans="1:5" x14ac:dyDescent="0.25">
      <c r="A145" s="44">
        <f>A144+1</f>
        <v>6</v>
      </c>
      <c r="B145" s="28" t="s">
        <v>7</v>
      </c>
      <c r="C145" s="27">
        <v>1</v>
      </c>
      <c r="D145" s="27">
        <f>ТС!B$3</f>
        <v>2910</v>
      </c>
      <c r="E145" s="42">
        <f t="shared" si="14"/>
        <v>2910</v>
      </c>
    </row>
    <row r="146" spans="1:5" x14ac:dyDescent="0.25">
      <c r="A146" s="41"/>
      <c r="B146" s="29" t="s">
        <v>2</v>
      </c>
      <c r="C146" s="30">
        <f>SUM(C140:C145)</f>
        <v>5.5</v>
      </c>
      <c r="D146" s="31"/>
      <c r="E146" s="43">
        <f>SUM(E140:E145)</f>
        <v>24369.5</v>
      </c>
    </row>
    <row r="147" spans="1:5" x14ac:dyDescent="0.25">
      <c r="A147" s="52" t="s">
        <v>36</v>
      </c>
      <c r="B147" s="53"/>
      <c r="C147" s="53"/>
      <c r="D147" s="53"/>
      <c r="E147" s="54"/>
    </row>
    <row r="148" spans="1:5" x14ac:dyDescent="0.25">
      <c r="A148" s="41">
        <v>1</v>
      </c>
      <c r="B148" s="32" t="s">
        <v>55</v>
      </c>
      <c r="C148" s="27">
        <v>0.75</v>
      </c>
      <c r="D148" s="27">
        <f>ТС!B$7</f>
        <v>3872</v>
      </c>
      <c r="E148" s="42">
        <f>D148*C148</f>
        <v>2904</v>
      </c>
    </row>
    <row r="149" spans="1:5" ht="31.5" x14ac:dyDescent="0.25">
      <c r="A149" s="41">
        <v>2</v>
      </c>
      <c r="B149" s="28" t="s">
        <v>29</v>
      </c>
      <c r="C149" s="27">
        <v>0.25</v>
      </c>
      <c r="D149" s="27">
        <f>ТС!B$4</f>
        <v>3151</v>
      </c>
      <c r="E149" s="42">
        <f>D149*C149</f>
        <v>787.75</v>
      </c>
    </row>
    <row r="150" spans="1:5" x14ac:dyDescent="0.25">
      <c r="A150" s="41"/>
      <c r="B150" s="29" t="s">
        <v>2</v>
      </c>
      <c r="C150" s="30">
        <f>SUM(C148:C149)</f>
        <v>1</v>
      </c>
      <c r="D150" s="30"/>
      <c r="E150" s="43">
        <f>SUM(E147:E149)</f>
        <v>3691.75</v>
      </c>
    </row>
    <row r="151" spans="1:5" x14ac:dyDescent="0.25">
      <c r="A151" s="52" t="s">
        <v>37</v>
      </c>
      <c r="B151" s="53"/>
      <c r="C151" s="53"/>
      <c r="D151" s="53"/>
      <c r="E151" s="54"/>
    </row>
    <row r="152" spans="1:5" x14ac:dyDescent="0.25">
      <c r="A152" s="41">
        <v>1</v>
      </c>
      <c r="B152" s="32" t="s">
        <v>54</v>
      </c>
      <c r="C152" s="27">
        <v>1</v>
      </c>
      <c r="D152" s="27">
        <f>ТС!B$11</f>
        <v>4859</v>
      </c>
      <c r="E152" s="42">
        <f>D152*C152</f>
        <v>4859</v>
      </c>
    </row>
    <row r="153" spans="1:5" x14ac:dyDescent="0.25">
      <c r="A153" s="41">
        <v>2</v>
      </c>
      <c r="B153" s="28" t="s">
        <v>51</v>
      </c>
      <c r="C153" s="27">
        <v>0.5</v>
      </c>
      <c r="D153" s="27">
        <f>ТС!B$10</f>
        <v>4619</v>
      </c>
      <c r="E153" s="42">
        <f>D153*C153</f>
        <v>2309.5</v>
      </c>
    </row>
    <row r="154" spans="1:5" ht="31.5" x14ac:dyDescent="0.25">
      <c r="A154" s="41">
        <v>3</v>
      </c>
      <c r="B154" s="28" t="s">
        <v>29</v>
      </c>
      <c r="C154" s="27">
        <v>0.5</v>
      </c>
      <c r="D154" s="27">
        <f>ТС!B$4</f>
        <v>3151</v>
      </c>
      <c r="E154" s="42">
        <f>D154*C154</f>
        <v>1575.5</v>
      </c>
    </row>
    <row r="155" spans="1:5" x14ac:dyDescent="0.25">
      <c r="A155" s="41"/>
      <c r="B155" s="29" t="s">
        <v>2</v>
      </c>
      <c r="C155" s="30">
        <f>SUM(C152:C154)</f>
        <v>2</v>
      </c>
      <c r="D155" s="30"/>
      <c r="E155" s="43">
        <f>SUM(E151:E154)</f>
        <v>8744</v>
      </c>
    </row>
    <row r="156" spans="1:5" x14ac:dyDescent="0.25">
      <c r="A156" s="52" t="s">
        <v>87</v>
      </c>
      <c r="B156" s="53"/>
      <c r="C156" s="53"/>
      <c r="D156" s="53"/>
      <c r="E156" s="54"/>
    </row>
    <row r="157" spans="1:5" x14ac:dyDescent="0.25">
      <c r="A157" s="41">
        <v>1</v>
      </c>
      <c r="B157" s="32" t="s">
        <v>117</v>
      </c>
      <c r="C157" s="27">
        <v>1</v>
      </c>
      <c r="D157" s="27">
        <f>ТС!B$13</f>
        <v>5660</v>
      </c>
      <c r="E157" s="42">
        <f>D157*C157</f>
        <v>5660</v>
      </c>
    </row>
    <row r="158" spans="1:5" x14ac:dyDescent="0.25">
      <c r="A158" s="44">
        <f>A157+1</f>
        <v>2</v>
      </c>
      <c r="B158" s="28" t="s">
        <v>52</v>
      </c>
      <c r="C158" s="27">
        <v>2</v>
      </c>
      <c r="D158" s="27">
        <f>ТС!B$9</f>
        <v>4379</v>
      </c>
      <c r="E158" s="42">
        <f>D158*C158</f>
        <v>8758</v>
      </c>
    </row>
    <row r="159" spans="1:5" ht="31.5" x14ac:dyDescent="0.25">
      <c r="A159" s="44">
        <f>A158+1</f>
        <v>3</v>
      </c>
      <c r="B159" s="28" t="s">
        <v>29</v>
      </c>
      <c r="C159" s="27">
        <v>0.5</v>
      </c>
      <c r="D159" s="27">
        <f>ТС!B$4</f>
        <v>3151</v>
      </c>
      <c r="E159" s="42">
        <f>D159*C159</f>
        <v>1575.5</v>
      </c>
    </row>
    <row r="160" spans="1:5" x14ac:dyDescent="0.25">
      <c r="A160" s="44">
        <f>A159+1</f>
        <v>4</v>
      </c>
      <c r="B160" s="28" t="s">
        <v>7</v>
      </c>
      <c r="C160" s="27">
        <v>1</v>
      </c>
      <c r="D160" s="27">
        <f>ТС!B$3</f>
        <v>2910</v>
      </c>
      <c r="E160" s="42">
        <f>D160*C160</f>
        <v>2910</v>
      </c>
    </row>
    <row r="161" spans="1:5" x14ac:dyDescent="0.25">
      <c r="A161" s="41"/>
      <c r="B161" s="29" t="s">
        <v>2</v>
      </c>
      <c r="C161" s="30">
        <f>SUM(C157:C160)</f>
        <v>4.5</v>
      </c>
      <c r="D161" s="31"/>
      <c r="E161" s="43">
        <f>SUM(E157:E160)</f>
        <v>18903.5</v>
      </c>
    </row>
    <row r="162" spans="1:5" x14ac:dyDescent="0.25">
      <c r="A162" s="52" t="s">
        <v>62</v>
      </c>
      <c r="B162" s="53"/>
      <c r="C162" s="53"/>
      <c r="D162" s="53"/>
      <c r="E162" s="54"/>
    </row>
    <row r="163" spans="1:5" x14ac:dyDescent="0.25">
      <c r="A163" s="41">
        <v>1</v>
      </c>
      <c r="B163" s="32" t="s">
        <v>19</v>
      </c>
      <c r="C163" s="27">
        <v>0.75</v>
      </c>
      <c r="D163" s="27">
        <f>ТС!B$6</f>
        <v>3631</v>
      </c>
      <c r="E163" s="42">
        <f>D163*C163</f>
        <v>2723.25</v>
      </c>
    </row>
    <row r="164" spans="1:5" ht="31.5" x14ac:dyDescent="0.25">
      <c r="A164" s="41">
        <v>2</v>
      </c>
      <c r="B164" s="28" t="s">
        <v>29</v>
      </c>
      <c r="C164" s="27">
        <v>0.25</v>
      </c>
      <c r="D164" s="27">
        <f>ТС!B$4</f>
        <v>3151</v>
      </c>
      <c r="E164" s="42">
        <f>D164*C164</f>
        <v>787.75</v>
      </c>
    </row>
    <row r="165" spans="1:5" x14ac:dyDescent="0.25">
      <c r="A165" s="41"/>
      <c r="B165" s="29" t="s">
        <v>2</v>
      </c>
      <c r="C165" s="30">
        <f>SUM(C163:C164)</f>
        <v>1</v>
      </c>
      <c r="D165" s="30"/>
      <c r="E165" s="43">
        <f>SUM(E162:E164)</f>
        <v>3511</v>
      </c>
    </row>
    <row r="166" spans="1:5" x14ac:dyDescent="0.25">
      <c r="A166" s="52" t="s">
        <v>41</v>
      </c>
      <c r="B166" s="53"/>
      <c r="C166" s="53"/>
      <c r="D166" s="53"/>
      <c r="E166" s="54"/>
    </row>
    <row r="167" spans="1:5" x14ac:dyDescent="0.25">
      <c r="A167" s="41">
        <v>1</v>
      </c>
      <c r="B167" s="32" t="s">
        <v>53</v>
      </c>
      <c r="C167" s="27">
        <v>0.5</v>
      </c>
      <c r="D167" s="27">
        <f>ТС!B$9</f>
        <v>4379</v>
      </c>
      <c r="E167" s="42">
        <f>D167*C167</f>
        <v>2189.5</v>
      </c>
    </row>
    <row r="168" spans="1:5" ht="31.5" x14ac:dyDescent="0.25">
      <c r="A168" s="41">
        <v>2</v>
      </c>
      <c r="B168" s="28" t="s">
        <v>29</v>
      </c>
      <c r="C168" s="27">
        <v>0.25</v>
      </c>
      <c r="D168" s="27">
        <f>ТС!B$4</f>
        <v>3151</v>
      </c>
      <c r="E168" s="42">
        <f>D168*C168</f>
        <v>787.75</v>
      </c>
    </row>
    <row r="169" spans="1:5" x14ac:dyDescent="0.25">
      <c r="A169" s="41"/>
      <c r="B169" s="29" t="s">
        <v>2</v>
      </c>
      <c r="C169" s="30">
        <f>SUM(C167:C168)</f>
        <v>0.75</v>
      </c>
      <c r="D169" s="30"/>
      <c r="E169" s="43">
        <f>SUM(E167:E168)</f>
        <v>2977.25</v>
      </c>
    </row>
    <row r="170" spans="1:5" x14ac:dyDescent="0.25">
      <c r="A170" s="52" t="s">
        <v>12</v>
      </c>
      <c r="B170" s="53"/>
      <c r="C170" s="53"/>
      <c r="D170" s="53"/>
      <c r="E170" s="54"/>
    </row>
    <row r="171" spans="1:5" x14ac:dyDescent="0.25">
      <c r="A171" s="41">
        <v>1</v>
      </c>
      <c r="B171" s="32" t="s">
        <v>83</v>
      </c>
      <c r="C171" s="27">
        <v>1</v>
      </c>
      <c r="D171" s="27">
        <f>ТС!B$12</f>
        <v>5260</v>
      </c>
      <c r="E171" s="42">
        <f>D171*C171</f>
        <v>5260</v>
      </c>
    </row>
    <row r="172" spans="1:5" x14ac:dyDescent="0.25">
      <c r="A172" s="44">
        <f>A171+1</f>
        <v>2</v>
      </c>
      <c r="B172" s="28" t="s">
        <v>50</v>
      </c>
      <c r="C172" s="27">
        <v>2</v>
      </c>
      <c r="D172" s="27">
        <f>ТС!B$11</f>
        <v>4859</v>
      </c>
      <c r="E172" s="42">
        <f>D172*C172</f>
        <v>9718</v>
      </c>
    </row>
    <row r="173" spans="1:5" ht="31.5" x14ac:dyDescent="0.25">
      <c r="A173" s="44">
        <f>A172+1</f>
        <v>3</v>
      </c>
      <c r="B173" s="28" t="s">
        <v>29</v>
      </c>
      <c r="C173" s="27">
        <v>0.5</v>
      </c>
      <c r="D173" s="27">
        <f>ТС!B$4</f>
        <v>3151</v>
      </c>
      <c r="E173" s="42">
        <f>D173*C173</f>
        <v>1575.5</v>
      </c>
    </row>
    <row r="174" spans="1:5" x14ac:dyDescent="0.25">
      <c r="A174" s="44">
        <f>A173+1</f>
        <v>4</v>
      </c>
      <c r="B174" s="28" t="s">
        <v>7</v>
      </c>
      <c r="C174" s="27">
        <v>1</v>
      </c>
      <c r="D174" s="27">
        <f>ТС!B$3</f>
        <v>2910</v>
      </c>
      <c r="E174" s="42">
        <f>D174*C174</f>
        <v>2910</v>
      </c>
    </row>
    <row r="175" spans="1:5" x14ac:dyDescent="0.25">
      <c r="A175" s="41"/>
      <c r="B175" s="29" t="s">
        <v>2</v>
      </c>
      <c r="C175" s="30">
        <f>SUM(C171:C174)</f>
        <v>4.5</v>
      </c>
      <c r="D175" s="31"/>
      <c r="E175" s="43">
        <f>SUM(E171:E174)</f>
        <v>19463.5</v>
      </c>
    </row>
    <row r="176" spans="1:5" x14ac:dyDescent="0.25">
      <c r="A176" s="52" t="s">
        <v>38</v>
      </c>
      <c r="B176" s="53"/>
      <c r="C176" s="53"/>
      <c r="D176" s="53"/>
      <c r="E176" s="54"/>
    </row>
    <row r="177" spans="1:5" x14ac:dyDescent="0.25">
      <c r="A177" s="41">
        <v>1</v>
      </c>
      <c r="B177" s="32" t="s">
        <v>104</v>
      </c>
      <c r="C177" s="27">
        <v>0.75</v>
      </c>
      <c r="D177" s="27">
        <f>ТС!B$9</f>
        <v>4379</v>
      </c>
      <c r="E177" s="42">
        <f>D177*C177</f>
        <v>3284.25</v>
      </c>
    </row>
    <row r="178" spans="1:5" ht="31.5" x14ac:dyDescent="0.25">
      <c r="A178" s="41">
        <v>2</v>
      </c>
      <c r="B178" s="28" t="s">
        <v>29</v>
      </c>
      <c r="C178" s="27">
        <v>0.25</v>
      </c>
      <c r="D178" s="27">
        <f>ТС!B$4</f>
        <v>3151</v>
      </c>
      <c r="E178" s="42">
        <f>D178*C178</f>
        <v>787.75</v>
      </c>
    </row>
    <row r="179" spans="1:5" x14ac:dyDescent="0.25">
      <c r="A179" s="41"/>
      <c r="B179" s="29" t="s">
        <v>2</v>
      </c>
      <c r="C179" s="30">
        <f>SUM(C177:C178)</f>
        <v>1</v>
      </c>
      <c r="D179" s="30"/>
      <c r="E179" s="43">
        <f>SUM(E176:E178)</f>
        <v>4072</v>
      </c>
    </row>
    <row r="180" spans="1:5" x14ac:dyDescent="0.25">
      <c r="A180" s="52" t="s">
        <v>35</v>
      </c>
      <c r="B180" s="53"/>
      <c r="C180" s="53"/>
      <c r="D180" s="53"/>
      <c r="E180" s="54"/>
    </row>
    <row r="181" spans="1:5" x14ac:dyDescent="0.25">
      <c r="A181" s="41">
        <v>1</v>
      </c>
      <c r="B181" s="32" t="s">
        <v>53</v>
      </c>
      <c r="C181" s="27">
        <v>1</v>
      </c>
      <c r="D181" s="27">
        <f>ТС!B$10</f>
        <v>4619</v>
      </c>
      <c r="E181" s="42">
        <f>D181*C181</f>
        <v>4619</v>
      </c>
    </row>
    <row r="182" spans="1:5" ht="31.5" x14ac:dyDescent="0.25">
      <c r="A182" s="41">
        <v>2</v>
      </c>
      <c r="B182" s="28" t="s">
        <v>29</v>
      </c>
      <c r="C182" s="27">
        <v>0.5</v>
      </c>
      <c r="D182" s="27">
        <f>ТС!B$4</f>
        <v>3151</v>
      </c>
      <c r="E182" s="42">
        <f>D182*C182</f>
        <v>1575.5</v>
      </c>
    </row>
    <row r="183" spans="1:5" x14ac:dyDescent="0.25">
      <c r="A183" s="41"/>
      <c r="B183" s="29" t="s">
        <v>2</v>
      </c>
      <c r="C183" s="30">
        <f>SUM(C181:C182)</f>
        <v>1.5</v>
      </c>
      <c r="D183" s="30"/>
      <c r="E183" s="43">
        <f>SUM(E180:E182)</f>
        <v>6194.5</v>
      </c>
    </row>
    <row r="184" spans="1:5" x14ac:dyDescent="0.25">
      <c r="A184" s="52" t="s">
        <v>13</v>
      </c>
      <c r="B184" s="53"/>
      <c r="C184" s="53"/>
      <c r="D184" s="53"/>
      <c r="E184" s="54"/>
    </row>
    <row r="185" spans="1:5" x14ac:dyDescent="0.25">
      <c r="A185" s="41">
        <v>1</v>
      </c>
      <c r="B185" s="32" t="s">
        <v>83</v>
      </c>
      <c r="C185" s="27">
        <v>1</v>
      </c>
      <c r="D185" s="27">
        <f>ТС!B$12</f>
        <v>5260</v>
      </c>
      <c r="E185" s="42">
        <f t="shared" ref="E185:E192" si="15">D185*C185</f>
        <v>5260</v>
      </c>
    </row>
    <row r="186" spans="1:5" x14ac:dyDescent="0.25">
      <c r="A186" s="41">
        <f>A185+1</f>
        <v>2</v>
      </c>
      <c r="B186" s="32" t="s">
        <v>81</v>
      </c>
      <c r="C186" s="27">
        <v>1.5</v>
      </c>
      <c r="D186" s="27">
        <f>ТС!B$12</f>
        <v>5260</v>
      </c>
      <c r="E186" s="42">
        <f t="shared" si="15"/>
        <v>7890</v>
      </c>
    </row>
    <row r="187" spans="1:5" x14ac:dyDescent="0.25">
      <c r="A187" s="41">
        <f t="shared" ref="A187:A192" si="16">A186+1</f>
        <v>3</v>
      </c>
      <c r="B187" s="28" t="s">
        <v>73</v>
      </c>
      <c r="C187" s="27">
        <v>1</v>
      </c>
      <c r="D187" s="27">
        <f>ТС!B$11</f>
        <v>4859</v>
      </c>
      <c r="E187" s="42">
        <f t="shared" si="15"/>
        <v>4859</v>
      </c>
    </row>
    <row r="188" spans="1:5" x14ac:dyDescent="0.25">
      <c r="A188" s="41">
        <f t="shared" si="16"/>
        <v>4</v>
      </c>
      <c r="B188" s="28" t="s">
        <v>50</v>
      </c>
      <c r="C188" s="27">
        <v>0.25</v>
      </c>
      <c r="D188" s="27">
        <f>ТС!B$11</f>
        <v>4859</v>
      </c>
      <c r="E188" s="42">
        <f t="shared" si="15"/>
        <v>1214.75</v>
      </c>
    </row>
    <row r="189" spans="1:5" x14ac:dyDescent="0.25">
      <c r="A189" s="41">
        <f t="shared" si="16"/>
        <v>5</v>
      </c>
      <c r="B189" s="28" t="s">
        <v>51</v>
      </c>
      <c r="C189" s="27">
        <v>3.5</v>
      </c>
      <c r="D189" s="27">
        <f>ТС!B$10</f>
        <v>4619</v>
      </c>
      <c r="E189" s="42">
        <f t="shared" si="15"/>
        <v>16166.5</v>
      </c>
    </row>
    <row r="190" spans="1:5" ht="31.5" x14ac:dyDescent="0.25">
      <c r="A190" s="41">
        <f t="shared" si="16"/>
        <v>6</v>
      </c>
      <c r="B190" s="28" t="s">
        <v>29</v>
      </c>
      <c r="C190" s="27">
        <v>1</v>
      </c>
      <c r="D190" s="27">
        <f>ТС!B$4</f>
        <v>3151</v>
      </c>
      <c r="E190" s="42">
        <f t="shared" si="15"/>
        <v>3151</v>
      </c>
    </row>
    <row r="191" spans="1:5" x14ac:dyDescent="0.25">
      <c r="A191" s="41">
        <f t="shared" si="16"/>
        <v>7</v>
      </c>
      <c r="B191" s="28" t="s">
        <v>7</v>
      </c>
      <c r="C191" s="27">
        <v>1</v>
      </c>
      <c r="D191" s="27">
        <f>ТС!B$3</f>
        <v>2910</v>
      </c>
      <c r="E191" s="42">
        <f t="shared" si="15"/>
        <v>2910</v>
      </c>
    </row>
    <row r="192" spans="1:5" x14ac:dyDescent="0.25">
      <c r="A192" s="41">
        <f t="shared" si="16"/>
        <v>8</v>
      </c>
      <c r="B192" s="28" t="s">
        <v>24</v>
      </c>
      <c r="C192" s="27">
        <v>0.25</v>
      </c>
      <c r="D192" s="27">
        <f>ТС!B$2</f>
        <v>2670</v>
      </c>
      <c r="E192" s="42">
        <f t="shared" si="15"/>
        <v>667.5</v>
      </c>
    </row>
    <row r="193" spans="1:5" x14ac:dyDescent="0.25">
      <c r="A193" s="41"/>
      <c r="B193" s="29" t="s">
        <v>2</v>
      </c>
      <c r="C193" s="30">
        <f>SUM(C185:C192)</f>
        <v>9.5</v>
      </c>
      <c r="D193" s="31"/>
      <c r="E193" s="43">
        <f>SUM(E185:E192)</f>
        <v>42118.75</v>
      </c>
    </row>
    <row r="194" spans="1:5" x14ac:dyDescent="0.25">
      <c r="A194" s="52" t="s">
        <v>39</v>
      </c>
      <c r="B194" s="53"/>
      <c r="C194" s="53"/>
      <c r="D194" s="53"/>
      <c r="E194" s="54"/>
    </row>
    <row r="195" spans="1:5" x14ac:dyDescent="0.25">
      <c r="A195" s="41">
        <v>1</v>
      </c>
      <c r="B195" s="32" t="s">
        <v>53</v>
      </c>
      <c r="C195" s="27">
        <v>0.75</v>
      </c>
      <c r="D195" s="27">
        <f>ТС!B$10</f>
        <v>4619</v>
      </c>
      <c r="E195" s="42">
        <f>D195*C195</f>
        <v>3464.25</v>
      </c>
    </row>
    <row r="196" spans="1:5" x14ac:dyDescent="0.25">
      <c r="A196" s="41">
        <v>2</v>
      </c>
      <c r="B196" s="28" t="s">
        <v>51</v>
      </c>
      <c r="C196" s="27">
        <v>0.5</v>
      </c>
      <c r="D196" s="27">
        <f>ТС!B$10</f>
        <v>4619</v>
      </c>
      <c r="E196" s="42">
        <f>D196*C196</f>
        <v>2309.5</v>
      </c>
    </row>
    <row r="197" spans="1:5" ht="31.5" x14ac:dyDescent="0.25">
      <c r="A197" s="41">
        <v>3</v>
      </c>
      <c r="B197" s="28" t="s">
        <v>29</v>
      </c>
      <c r="C197" s="27">
        <v>0.5</v>
      </c>
      <c r="D197" s="27">
        <f>ТС!B$4</f>
        <v>3151</v>
      </c>
      <c r="E197" s="42">
        <f>D197*C197</f>
        <v>1575.5</v>
      </c>
    </row>
    <row r="198" spans="1:5" x14ac:dyDescent="0.25">
      <c r="A198" s="41">
        <v>4</v>
      </c>
      <c r="B198" s="32" t="s">
        <v>56</v>
      </c>
      <c r="C198" s="27">
        <v>0.5</v>
      </c>
      <c r="D198" s="27">
        <f>ТС!B$2</f>
        <v>2670</v>
      </c>
      <c r="E198" s="42">
        <f>D198*C198</f>
        <v>1335</v>
      </c>
    </row>
    <row r="199" spans="1:5" x14ac:dyDescent="0.25">
      <c r="A199" s="41"/>
      <c r="B199" s="29" t="s">
        <v>2</v>
      </c>
      <c r="C199" s="30">
        <f>SUM(C195:C198)</f>
        <v>2.25</v>
      </c>
      <c r="D199" s="30"/>
      <c r="E199" s="43">
        <f>SUM(E194:E198)</f>
        <v>8684.25</v>
      </c>
    </row>
    <row r="200" spans="1:5" x14ac:dyDescent="0.25">
      <c r="A200" s="52" t="s">
        <v>14</v>
      </c>
      <c r="B200" s="53"/>
      <c r="C200" s="53"/>
      <c r="D200" s="53"/>
      <c r="E200" s="54"/>
    </row>
    <row r="201" spans="1:5" x14ac:dyDescent="0.25">
      <c r="A201" s="41">
        <v>1</v>
      </c>
      <c r="B201" s="32" t="s">
        <v>83</v>
      </c>
      <c r="C201" s="27">
        <v>1</v>
      </c>
      <c r="D201" s="27">
        <f>ТС!B$12</f>
        <v>5260</v>
      </c>
      <c r="E201" s="42">
        <f>D201*C201</f>
        <v>5260</v>
      </c>
    </row>
    <row r="202" spans="1:5" x14ac:dyDescent="0.25">
      <c r="A202" s="44">
        <v>2</v>
      </c>
      <c r="B202" s="28" t="s">
        <v>51</v>
      </c>
      <c r="C202" s="27">
        <v>1.25</v>
      </c>
      <c r="D202" s="27">
        <f>ТС!B$10</f>
        <v>4619</v>
      </c>
      <c r="E202" s="42">
        <f>D202*C202</f>
        <v>5773.75</v>
      </c>
    </row>
    <row r="203" spans="1:5" ht="31.5" x14ac:dyDescent="0.25">
      <c r="A203" s="44">
        <f>A202+1</f>
        <v>3</v>
      </c>
      <c r="B203" s="28" t="s">
        <v>29</v>
      </c>
      <c r="C203" s="27">
        <v>0.5</v>
      </c>
      <c r="D203" s="27">
        <f>ТС!B$4</f>
        <v>3151</v>
      </c>
      <c r="E203" s="42">
        <f>D203*C203</f>
        <v>1575.5</v>
      </c>
    </row>
    <row r="204" spans="1:5" x14ac:dyDescent="0.25">
      <c r="A204" s="44">
        <f>A203+1</f>
        <v>4</v>
      </c>
      <c r="B204" s="28" t="s">
        <v>7</v>
      </c>
      <c r="C204" s="27">
        <v>1</v>
      </c>
      <c r="D204" s="27">
        <f>ТС!B$3</f>
        <v>2910</v>
      </c>
      <c r="E204" s="42">
        <f>D204*C204</f>
        <v>2910</v>
      </c>
    </row>
    <row r="205" spans="1:5" x14ac:dyDescent="0.25">
      <c r="A205" s="41"/>
      <c r="B205" s="29" t="s">
        <v>2</v>
      </c>
      <c r="C205" s="30">
        <f>SUM(C201:C204)</f>
        <v>3.75</v>
      </c>
      <c r="D205" s="31"/>
      <c r="E205" s="43">
        <f>SUM(E201:E204)</f>
        <v>15519.25</v>
      </c>
    </row>
    <row r="206" spans="1:5" x14ac:dyDescent="0.25">
      <c r="A206" s="52" t="s">
        <v>63</v>
      </c>
      <c r="B206" s="53"/>
      <c r="C206" s="53"/>
      <c r="D206" s="53"/>
      <c r="E206" s="54"/>
    </row>
    <row r="207" spans="1:5" x14ac:dyDescent="0.25">
      <c r="A207" s="41">
        <v>1</v>
      </c>
      <c r="B207" s="32" t="s">
        <v>77</v>
      </c>
      <c r="C207" s="27">
        <v>1</v>
      </c>
      <c r="D207" s="27">
        <f>ТС!B$15</f>
        <v>6461</v>
      </c>
      <c r="E207" s="42">
        <f t="shared" ref="E207:E216" si="17">D207*C207</f>
        <v>6461</v>
      </c>
    </row>
    <row r="208" spans="1:5" x14ac:dyDescent="0.25">
      <c r="A208" s="41">
        <f>A207+1</f>
        <v>2</v>
      </c>
      <c r="B208" s="32" t="s">
        <v>81</v>
      </c>
      <c r="C208" s="27">
        <v>1</v>
      </c>
      <c r="D208" s="27">
        <f>ТС!B$12</f>
        <v>5260</v>
      </c>
      <c r="E208" s="42">
        <f t="shared" si="17"/>
        <v>5260</v>
      </c>
    </row>
    <row r="209" spans="1:5" x14ac:dyDescent="0.25">
      <c r="A209" s="41">
        <f t="shared" ref="A209:A216" si="18">A208+1</f>
        <v>3</v>
      </c>
      <c r="B209" s="32" t="s">
        <v>80</v>
      </c>
      <c r="C209" s="27">
        <v>0.25</v>
      </c>
      <c r="D209" s="27">
        <f>ТС!B$13</f>
        <v>5660</v>
      </c>
      <c r="E209" s="42">
        <f t="shared" si="17"/>
        <v>1415</v>
      </c>
    </row>
    <row r="210" spans="1:5" x14ac:dyDescent="0.25">
      <c r="A210" s="41">
        <f t="shared" si="18"/>
        <v>4</v>
      </c>
      <c r="B210" s="28" t="s">
        <v>50</v>
      </c>
      <c r="C210" s="27">
        <v>1</v>
      </c>
      <c r="D210" s="27">
        <f>ТС!B$11</f>
        <v>4859</v>
      </c>
      <c r="E210" s="42">
        <f t="shared" si="17"/>
        <v>4859</v>
      </c>
    </row>
    <row r="211" spans="1:5" x14ac:dyDescent="0.25">
      <c r="A211" s="41">
        <f t="shared" si="18"/>
        <v>5</v>
      </c>
      <c r="B211" s="28" t="s">
        <v>51</v>
      </c>
      <c r="C211" s="27">
        <v>2</v>
      </c>
      <c r="D211" s="27">
        <f>ТС!B$10</f>
        <v>4619</v>
      </c>
      <c r="E211" s="42">
        <f t="shared" si="17"/>
        <v>9238</v>
      </c>
    </row>
    <row r="212" spans="1:5" x14ac:dyDescent="0.25">
      <c r="A212" s="41">
        <f t="shared" si="18"/>
        <v>6</v>
      </c>
      <c r="B212" s="28" t="s">
        <v>52</v>
      </c>
      <c r="C212" s="27">
        <v>1</v>
      </c>
      <c r="D212" s="27">
        <f>ТС!B$9</f>
        <v>4379</v>
      </c>
      <c r="E212" s="42">
        <f t="shared" si="17"/>
        <v>4379</v>
      </c>
    </row>
    <row r="213" spans="1:5" ht="31.5" x14ac:dyDescent="0.25">
      <c r="A213" s="41">
        <f t="shared" si="18"/>
        <v>7</v>
      </c>
      <c r="B213" s="28" t="s">
        <v>29</v>
      </c>
      <c r="C213" s="27">
        <v>1.25</v>
      </c>
      <c r="D213" s="27">
        <f>ТС!B$4</f>
        <v>3151</v>
      </c>
      <c r="E213" s="42">
        <f t="shared" si="17"/>
        <v>3938.75</v>
      </c>
    </row>
    <row r="214" spans="1:5" x14ac:dyDescent="0.25">
      <c r="A214" s="41">
        <f t="shared" si="18"/>
        <v>8</v>
      </c>
      <c r="B214" s="28" t="s">
        <v>7</v>
      </c>
      <c r="C214" s="27">
        <v>1</v>
      </c>
      <c r="D214" s="27">
        <f>ТС!B$3</f>
        <v>2910</v>
      </c>
      <c r="E214" s="42">
        <f t="shared" si="17"/>
        <v>2910</v>
      </c>
    </row>
    <row r="215" spans="1:5" x14ac:dyDescent="0.25">
      <c r="A215" s="41">
        <f t="shared" si="18"/>
        <v>9</v>
      </c>
      <c r="B215" s="28" t="s">
        <v>24</v>
      </c>
      <c r="C215" s="27">
        <v>0.25</v>
      </c>
      <c r="D215" s="27">
        <f>ТС!B$2</f>
        <v>2670</v>
      </c>
      <c r="E215" s="42">
        <f t="shared" si="17"/>
        <v>667.5</v>
      </c>
    </row>
    <row r="216" spans="1:5" x14ac:dyDescent="0.25">
      <c r="A216" s="41">
        <f t="shared" si="18"/>
        <v>10</v>
      </c>
      <c r="B216" s="28" t="s">
        <v>105</v>
      </c>
      <c r="C216" s="27">
        <v>1</v>
      </c>
      <c r="D216" s="27">
        <f>ТС!B$3</f>
        <v>2910</v>
      </c>
      <c r="E216" s="42">
        <f t="shared" si="17"/>
        <v>2910</v>
      </c>
    </row>
    <row r="217" spans="1:5" x14ac:dyDescent="0.25">
      <c r="A217" s="41"/>
      <c r="B217" s="29" t="s">
        <v>2</v>
      </c>
      <c r="C217" s="30">
        <f>SUM(C207:C216)</f>
        <v>9.75</v>
      </c>
      <c r="D217" s="30"/>
      <c r="E217" s="43">
        <f>SUM(E207:E216)</f>
        <v>42038.25</v>
      </c>
    </row>
    <row r="218" spans="1:5" x14ac:dyDescent="0.25">
      <c r="A218" s="52" t="s">
        <v>42</v>
      </c>
      <c r="B218" s="53"/>
      <c r="C218" s="53"/>
      <c r="D218" s="53"/>
      <c r="E218" s="54"/>
    </row>
    <row r="219" spans="1:5" x14ac:dyDescent="0.25">
      <c r="A219" s="41">
        <v>1</v>
      </c>
      <c r="B219" s="32" t="s">
        <v>109</v>
      </c>
      <c r="C219" s="27">
        <v>1</v>
      </c>
      <c r="D219" s="27">
        <f>ТС!B$8</f>
        <v>4112</v>
      </c>
      <c r="E219" s="42">
        <f>D219*C219</f>
        <v>4112</v>
      </c>
    </row>
    <row r="220" spans="1:5" ht="31.5" x14ac:dyDescent="0.25">
      <c r="A220" s="41">
        <v>2</v>
      </c>
      <c r="B220" s="28" t="s">
        <v>29</v>
      </c>
      <c r="C220" s="27">
        <v>0.25</v>
      </c>
      <c r="D220" s="27">
        <f>ТС!B$4</f>
        <v>3151</v>
      </c>
      <c r="E220" s="42">
        <f>D220*C220</f>
        <v>787.75</v>
      </c>
    </row>
    <row r="221" spans="1:5" x14ac:dyDescent="0.25">
      <c r="A221" s="41"/>
      <c r="B221" s="29" t="s">
        <v>2</v>
      </c>
      <c r="C221" s="30">
        <f>SUM(C219:C220)</f>
        <v>1.25</v>
      </c>
      <c r="D221" s="30"/>
      <c r="E221" s="43">
        <f>SUM(E219:E220)</f>
        <v>4899.75</v>
      </c>
    </row>
    <row r="222" spans="1:5" x14ac:dyDescent="0.25">
      <c r="A222" s="52" t="s">
        <v>43</v>
      </c>
      <c r="B222" s="53"/>
      <c r="C222" s="53"/>
      <c r="D222" s="53"/>
      <c r="E222" s="54"/>
    </row>
    <row r="223" spans="1:5" x14ac:dyDescent="0.25">
      <c r="A223" s="41">
        <v>1</v>
      </c>
      <c r="B223" s="32" t="s">
        <v>109</v>
      </c>
      <c r="C223" s="33">
        <v>1</v>
      </c>
      <c r="D223" s="27">
        <f>ТС!B$7</f>
        <v>3872</v>
      </c>
      <c r="E223" s="42">
        <f>D223*C223</f>
        <v>3872</v>
      </c>
    </row>
    <row r="224" spans="1:5" ht="31.5" x14ac:dyDescent="0.25">
      <c r="A224" s="41">
        <v>2</v>
      </c>
      <c r="B224" s="28" t="s">
        <v>29</v>
      </c>
      <c r="C224" s="27">
        <v>0.25</v>
      </c>
      <c r="D224" s="27">
        <f>ТС!B$4</f>
        <v>3151</v>
      </c>
      <c r="E224" s="42">
        <f>D224*C224</f>
        <v>787.75</v>
      </c>
    </row>
    <row r="225" spans="1:5" x14ac:dyDescent="0.25">
      <c r="A225" s="41"/>
      <c r="B225" s="29" t="s">
        <v>2</v>
      </c>
      <c r="C225" s="30">
        <f>SUM(C223:C224)</f>
        <v>1.25</v>
      </c>
      <c r="D225" s="30"/>
      <c r="E225" s="43">
        <f>SUM(E223:E224)</f>
        <v>4659.75</v>
      </c>
    </row>
    <row r="226" spans="1:5" x14ac:dyDescent="0.25">
      <c r="A226" s="52" t="s">
        <v>15</v>
      </c>
      <c r="B226" s="53"/>
      <c r="C226" s="53"/>
      <c r="D226" s="53"/>
      <c r="E226" s="54"/>
    </row>
    <row r="227" spans="1:5" x14ac:dyDescent="0.25">
      <c r="A227" s="41">
        <v>1</v>
      </c>
      <c r="B227" s="32" t="s">
        <v>77</v>
      </c>
      <c r="C227" s="27">
        <v>1</v>
      </c>
      <c r="D227" s="27">
        <f>ТС!B$15</f>
        <v>6461</v>
      </c>
      <c r="E227" s="42">
        <f t="shared" ref="E227:E233" si="19">D227*C227</f>
        <v>6461</v>
      </c>
    </row>
    <row r="228" spans="1:5" x14ac:dyDescent="0.25">
      <c r="A228" s="41">
        <f t="shared" ref="A228:A233" si="20">A227+1</f>
        <v>2</v>
      </c>
      <c r="B228" s="32" t="s">
        <v>81</v>
      </c>
      <c r="C228" s="27">
        <v>0.25</v>
      </c>
      <c r="D228" s="27">
        <f>ТС!B$12</f>
        <v>5260</v>
      </c>
      <c r="E228" s="42">
        <f t="shared" si="19"/>
        <v>1315</v>
      </c>
    </row>
    <row r="229" spans="1:5" x14ac:dyDescent="0.25">
      <c r="A229" s="41">
        <f t="shared" si="20"/>
        <v>3</v>
      </c>
      <c r="B229" s="28" t="s">
        <v>50</v>
      </c>
      <c r="C229" s="27">
        <v>1.5</v>
      </c>
      <c r="D229" s="27">
        <f>ТС!B$11</f>
        <v>4859</v>
      </c>
      <c r="E229" s="42">
        <f t="shared" si="19"/>
        <v>7288.5</v>
      </c>
    </row>
    <row r="230" spans="1:5" x14ac:dyDescent="0.25">
      <c r="A230" s="41">
        <f t="shared" si="20"/>
        <v>4</v>
      </c>
      <c r="B230" s="28" t="s">
        <v>51</v>
      </c>
      <c r="C230" s="27">
        <v>0.75</v>
      </c>
      <c r="D230" s="27">
        <f>ТС!B$10</f>
        <v>4619</v>
      </c>
      <c r="E230" s="42">
        <f t="shared" si="19"/>
        <v>3464.25</v>
      </c>
    </row>
    <row r="231" spans="1:5" x14ac:dyDescent="0.25">
      <c r="A231" s="41">
        <f t="shared" si="20"/>
        <v>5</v>
      </c>
      <c r="B231" s="28" t="s">
        <v>52</v>
      </c>
      <c r="C231" s="27">
        <v>0.25</v>
      </c>
      <c r="D231" s="27">
        <f>ТС!B$9</f>
        <v>4379</v>
      </c>
      <c r="E231" s="42">
        <f t="shared" si="19"/>
        <v>1094.75</v>
      </c>
    </row>
    <row r="232" spans="1:5" ht="31.5" x14ac:dyDescent="0.25">
      <c r="A232" s="41">
        <f t="shared" si="20"/>
        <v>6</v>
      </c>
      <c r="B232" s="28" t="s">
        <v>29</v>
      </c>
      <c r="C232" s="27">
        <v>0.75</v>
      </c>
      <c r="D232" s="27">
        <f>ТС!B$4</f>
        <v>3151</v>
      </c>
      <c r="E232" s="42">
        <f t="shared" si="19"/>
        <v>2363.25</v>
      </c>
    </row>
    <row r="233" spans="1:5" x14ac:dyDescent="0.25">
      <c r="A233" s="41">
        <f t="shared" si="20"/>
        <v>7</v>
      </c>
      <c r="B233" s="28" t="s">
        <v>7</v>
      </c>
      <c r="C233" s="27">
        <v>0.75</v>
      </c>
      <c r="D233" s="27">
        <f>ТС!B$3</f>
        <v>2910</v>
      </c>
      <c r="E233" s="42">
        <f t="shared" si="19"/>
        <v>2182.5</v>
      </c>
    </row>
    <row r="234" spans="1:5" x14ac:dyDescent="0.25">
      <c r="A234" s="41"/>
      <c r="B234" s="29" t="s">
        <v>2</v>
      </c>
      <c r="C234" s="30">
        <f>SUM(C227:C233)</f>
        <v>5.25</v>
      </c>
      <c r="D234" s="31"/>
      <c r="E234" s="43">
        <f>SUM(E227:E233)</f>
        <v>24169.25</v>
      </c>
    </row>
    <row r="235" spans="1:5" x14ac:dyDescent="0.25">
      <c r="A235" s="52" t="s">
        <v>44</v>
      </c>
      <c r="B235" s="53"/>
      <c r="C235" s="53"/>
      <c r="D235" s="53"/>
      <c r="E235" s="54"/>
    </row>
    <row r="236" spans="1:5" x14ac:dyDescent="0.25">
      <c r="A236" s="41">
        <v>1</v>
      </c>
      <c r="B236" s="32" t="s">
        <v>116</v>
      </c>
      <c r="C236" s="27">
        <v>1</v>
      </c>
      <c r="D236" s="27">
        <f>ТС!B$8</f>
        <v>4112</v>
      </c>
      <c r="E236" s="42">
        <f>D236*C236</f>
        <v>4112</v>
      </c>
    </row>
    <row r="237" spans="1:5" ht="31.5" x14ac:dyDescent="0.25">
      <c r="A237" s="41">
        <v>2</v>
      </c>
      <c r="B237" s="28" t="s">
        <v>29</v>
      </c>
      <c r="C237" s="27">
        <v>0.25</v>
      </c>
      <c r="D237" s="27">
        <f>ТС!B$4</f>
        <v>3151</v>
      </c>
      <c r="E237" s="42">
        <f>D237*C237</f>
        <v>787.75</v>
      </c>
    </row>
    <row r="238" spans="1:5" x14ac:dyDescent="0.25">
      <c r="A238" s="41"/>
      <c r="B238" s="29" t="s">
        <v>2</v>
      </c>
      <c r="C238" s="30">
        <f>SUM(C236:C237)</f>
        <v>1.25</v>
      </c>
      <c r="D238" s="30"/>
      <c r="E238" s="43">
        <f>SUM(E235:E237)</f>
        <v>4899.75</v>
      </c>
    </row>
    <row r="239" spans="1:5" x14ac:dyDescent="0.25">
      <c r="A239" s="52" t="s">
        <v>16</v>
      </c>
      <c r="B239" s="53"/>
      <c r="C239" s="53"/>
      <c r="D239" s="53"/>
      <c r="E239" s="54"/>
    </row>
    <row r="240" spans="1:5" x14ac:dyDescent="0.25">
      <c r="A240" s="41">
        <v>1</v>
      </c>
      <c r="B240" s="32" t="s">
        <v>82</v>
      </c>
      <c r="C240" s="27">
        <v>1</v>
      </c>
      <c r="D240" s="27">
        <f>ТС!B$13</f>
        <v>5660</v>
      </c>
      <c r="E240" s="42">
        <f t="shared" ref="E240:E245" si="21">D240*C240</f>
        <v>5660</v>
      </c>
    </row>
    <row r="241" spans="1:5" x14ac:dyDescent="0.25">
      <c r="A241" s="41">
        <f>A240+1</f>
        <v>2</v>
      </c>
      <c r="B241" s="32" t="s">
        <v>80</v>
      </c>
      <c r="C241" s="27">
        <v>0.5</v>
      </c>
      <c r="D241" s="27">
        <f>ТС!B$13</f>
        <v>5660</v>
      </c>
      <c r="E241" s="42">
        <f t="shared" si="21"/>
        <v>2830</v>
      </c>
    </row>
    <row r="242" spans="1:5" x14ac:dyDescent="0.25">
      <c r="A242" s="41">
        <f>A241+1</f>
        <v>3</v>
      </c>
      <c r="B242" s="28" t="s">
        <v>51</v>
      </c>
      <c r="C242" s="27">
        <v>2.25</v>
      </c>
      <c r="D242" s="27">
        <f>ТС!B$10</f>
        <v>4619</v>
      </c>
      <c r="E242" s="42">
        <f t="shared" si="21"/>
        <v>10392.75</v>
      </c>
    </row>
    <row r="243" spans="1:5" x14ac:dyDescent="0.25">
      <c r="A243" s="41">
        <f>A242+1</f>
        <v>4</v>
      </c>
      <c r="B243" s="28" t="s">
        <v>52</v>
      </c>
      <c r="C243" s="27">
        <v>0.25</v>
      </c>
      <c r="D243" s="27">
        <f>ТС!B$9</f>
        <v>4379</v>
      </c>
      <c r="E243" s="42">
        <f t="shared" si="21"/>
        <v>1094.75</v>
      </c>
    </row>
    <row r="244" spans="1:5" ht="31.5" x14ac:dyDescent="0.25">
      <c r="A244" s="41">
        <f>A243+1</f>
        <v>5</v>
      </c>
      <c r="B244" s="28" t="s">
        <v>29</v>
      </c>
      <c r="C244" s="27">
        <v>0.75</v>
      </c>
      <c r="D244" s="27">
        <f>ТС!B$4</f>
        <v>3151</v>
      </c>
      <c r="E244" s="42">
        <f t="shared" si="21"/>
        <v>2363.25</v>
      </c>
    </row>
    <row r="245" spans="1:5" x14ac:dyDescent="0.25">
      <c r="A245" s="41">
        <f>A244+1</f>
        <v>6</v>
      </c>
      <c r="B245" s="28" t="s">
        <v>7</v>
      </c>
      <c r="C245" s="27">
        <v>1</v>
      </c>
      <c r="D245" s="27">
        <f>ТС!B$3</f>
        <v>2910</v>
      </c>
      <c r="E245" s="42">
        <f t="shared" si="21"/>
        <v>2910</v>
      </c>
    </row>
    <row r="246" spans="1:5" x14ac:dyDescent="0.25">
      <c r="A246" s="41"/>
      <c r="B246" s="29" t="s">
        <v>2</v>
      </c>
      <c r="C246" s="30">
        <f>SUM(C240:C245)</f>
        <v>5.75</v>
      </c>
      <c r="D246" s="31"/>
      <c r="E246" s="43">
        <f>SUM(E240:E245)</f>
        <v>25250.75</v>
      </c>
    </row>
    <row r="247" spans="1:5" x14ac:dyDescent="0.25">
      <c r="A247" s="52" t="s">
        <v>45</v>
      </c>
      <c r="B247" s="53"/>
      <c r="C247" s="53"/>
      <c r="D247" s="53"/>
      <c r="E247" s="54"/>
    </row>
    <row r="248" spans="1:5" x14ac:dyDescent="0.25">
      <c r="A248" s="41">
        <v>1</v>
      </c>
      <c r="B248" s="32" t="s">
        <v>53</v>
      </c>
      <c r="C248" s="27">
        <v>0.5</v>
      </c>
      <c r="D248" s="27">
        <f>ТС!B$8</f>
        <v>4112</v>
      </c>
      <c r="E248" s="42">
        <f>D248*C248</f>
        <v>2056</v>
      </c>
    </row>
    <row r="249" spans="1:5" ht="31.5" x14ac:dyDescent="0.25">
      <c r="A249" s="41">
        <v>2</v>
      </c>
      <c r="B249" s="28" t="s">
        <v>29</v>
      </c>
      <c r="C249" s="27">
        <v>0.25</v>
      </c>
      <c r="D249" s="27">
        <f>ТС!B$4</f>
        <v>3151</v>
      </c>
      <c r="E249" s="42">
        <f>D249*C249</f>
        <v>787.75</v>
      </c>
    </row>
    <row r="250" spans="1:5" x14ac:dyDescent="0.25">
      <c r="A250" s="41"/>
      <c r="B250" s="29" t="s">
        <v>2</v>
      </c>
      <c r="C250" s="30">
        <f>SUM(C248:C249)</f>
        <v>0.75</v>
      </c>
      <c r="D250" s="30"/>
      <c r="E250" s="43">
        <f>SUM(E247:E249)</f>
        <v>2843.75</v>
      </c>
    </row>
    <row r="251" spans="1:5" x14ac:dyDescent="0.25">
      <c r="A251" s="52" t="s">
        <v>46</v>
      </c>
      <c r="B251" s="53"/>
      <c r="C251" s="53"/>
      <c r="D251" s="53"/>
      <c r="E251" s="54"/>
    </row>
    <row r="252" spans="1:5" ht="31.5" x14ac:dyDescent="0.25">
      <c r="A252" s="41">
        <v>1</v>
      </c>
      <c r="B252" s="26" t="s">
        <v>106</v>
      </c>
      <c r="C252" s="27">
        <v>0.75</v>
      </c>
      <c r="D252" s="27">
        <f>ТС!B$9</f>
        <v>4379</v>
      </c>
      <c r="E252" s="42">
        <f>D252*C252</f>
        <v>3284.25</v>
      </c>
    </row>
    <row r="253" spans="1:5" ht="31.5" x14ac:dyDescent="0.25">
      <c r="A253" s="41">
        <v>2</v>
      </c>
      <c r="B253" s="28" t="s">
        <v>29</v>
      </c>
      <c r="C253" s="27">
        <v>0.25</v>
      </c>
      <c r="D253" s="27">
        <f>ТС!B$4</f>
        <v>3151</v>
      </c>
      <c r="E253" s="42">
        <f>D253*C253</f>
        <v>787.75</v>
      </c>
    </row>
    <row r="254" spans="1:5" x14ac:dyDescent="0.25">
      <c r="A254" s="41"/>
      <c r="B254" s="29" t="s">
        <v>2</v>
      </c>
      <c r="C254" s="30">
        <f>SUM(C252:C253)</f>
        <v>1</v>
      </c>
      <c r="D254" s="30"/>
      <c r="E254" s="43">
        <f>SUM(E251:E253)</f>
        <v>4072</v>
      </c>
    </row>
    <row r="255" spans="1:5" x14ac:dyDescent="0.25">
      <c r="A255" s="52" t="s">
        <v>47</v>
      </c>
      <c r="B255" s="53"/>
      <c r="C255" s="53"/>
      <c r="D255" s="53"/>
      <c r="E255" s="54"/>
    </row>
    <row r="256" spans="1:5" ht="31.5" x14ac:dyDescent="0.25">
      <c r="A256" s="41">
        <v>1</v>
      </c>
      <c r="B256" s="26" t="s">
        <v>106</v>
      </c>
      <c r="C256" s="27">
        <v>0.75</v>
      </c>
      <c r="D256" s="27">
        <f>ТС!B$9</f>
        <v>4379</v>
      </c>
      <c r="E256" s="42">
        <f>D256*C256</f>
        <v>3284.25</v>
      </c>
    </row>
    <row r="257" spans="1:5" ht="31.5" x14ac:dyDescent="0.25">
      <c r="A257" s="41">
        <v>2</v>
      </c>
      <c r="B257" s="28" t="s">
        <v>29</v>
      </c>
      <c r="C257" s="27">
        <v>0.25</v>
      </c>
      <c r="D257" s="27">
        <f>ТС!B$4</f>
        <v>3151</v>
      </c>
      <c r="E257" s="42">
        <f>D257*C257</f>
        <v>787.75</v>
      </c>
    </row>
    <row r="258" spans="1:5" x14ac:dyDescent="0.25">
      <c r="A258" s="41"/>
      <c r="B258" s="29" t="s">
        <v>2</v>
      </c>
      <c r="C258" s="30">
        <f>SUM(C256:C257)</f>
        <v>1</v>
      </c>
      <c r="D258" s="30"/>
      <c r="E258" s="43">
        <f>SUM(E255:E257)</f>
        <v>4072</v>
      </c>
    </row>
    <row r="259" spans="1:5" x14ac:dyDescent="0.25">
      <c r="A259" s="52" t="s">
        <v>48</v>
      </c>
      <c r="B259" s="53"/>
      <c r="C259" s="53"/>
      <c r="D259" s="53"/>
      <c r="E259" s="54"/>
    </row>
    <row r="260" spans="1:5" x14ac:dyDescent="0.25">
      <c r="A260" s="41">
        <v>1</v>
      </c>
      <c r="B260" s="32" t="s">
        <v>107</v>
      </c>
      <c r="C260" s="27">
        <v>1</v>
      </c>
      <c r="D260" s="27">
        <f>ТС!B$10</f>
        <v>4619</v>
      </c>
      <c r="E260" s="42">
        <f>D260*C260</f>
        <v>4619</v>
      </c>
    </row>
    <row r="261" spans="1:5" ht="31.5" x14ac:dyDescent="0.25">
      <c r="A261" s="41">
        <v>2</v>
      </c>
      <c r="B261" s="28" t="s">
        <v>29</v>
      </c>
      <c r="C261" s="27">
        <v>0.25</v>
      </c>
      <c r="D261" s="27">
        <f>ТС!B$4</f>
        <v>3151</v>
      </c>
      <c r="E261" s="42">
        <f>D261*C261</f>
        <v>787.75</v>
      </c>
    </row>
    <row r="262" spans="1:5" x14ac:dyDescent="0.25">
      <c r="A262" s="41"/>
      <c r="B262" s="29" t="s">
        <v>2</v>
      </c>
      <c r="C262" s="30">
        <f>SUM(C260:C261)</f>
        <v>1.25</v>
      </c>
      <c r="D262" s="30"/>
      <c r="E262" s="43">
        <f>SUM(E259:E261)</f>
        <v>5406.75</v>
      </c>
    </row>
    <row r="263" spans="1:5" x14ac:dyDescent="0.25">
      <c r="A263" s="52" t="s">
        <v>17</v>
      </c>
      <c r="B263" s="53"/>
      <c r="C263" s="53"/>
      <c r="D263" s="53"/>
      <c r="E263" s="54"/>
    </row>
    <row r="264" spans="1:5" x14ac:dyDescent="0.25">
      <c r="A264" s="41">
        <v>1</v>
      </c>
      <c r="B264" s="32" t="s">
        <v>108</v>
      </c>
      <c r="C264" s="27">
        <v>1</v>
      </c>
      <c r="D264" s="27">
        <f>ТС!B$13</f>
        <v>5660</v>
      </c>
      <c r="E264" s="42">
        <f>D264*C264</f>
        <v>5660</v>
      </c>
    </row>
    <row r="265" spans="1:5" x14ac:dyDescent="0.25">
      <c r="A265" s="44">
        <f>A264+1</f>
        <v>2</v>
      </c>
      <c r="B265" s="28" t="s">
        <v>51</v>
      </c>
      <c r="C265" s="27">
        <v>1.5</v>
      </c>
      <c r="D265" s="27">
        <f>ТС!B$10</f>
        <v>4619</v>
      </c>
      <c r="E265" s="42">
        <f>D265*C265</f>
        <v>6928.5</v>
      </c>
    </row>
    <row r="266" spans="1:5" ht="31.5" x14ac:dyDescent="0.25">
      <c r="A266" s="44">
        <f>A265+1</f>
        <v>3</v>
      </c>
      <c r="B266" s="28" t="s">
        <v>29</v>
      </c>
      <c r="C266" s="27">
        <v>0.5</v>
      </c>
      <c r="D266" s="27">
        <f>ТС!B$4</f>
        <v>3151</v>
      </c>
      <c r="E266" s="42">
        <f>D266*C266</f>
        <v>1575.5</v>
      </c>
    </row>
    <row r="267" spans="1:5" x14ac:dyDescent="0.25">
      <c r="A267" s="41">
        <f>A266+1</f>
        <v>4</v>
      </c>
      <c r="B267" s="28" t="s">
        <v>7</v>
      </c>
      <c r="C267" s="27">
        <v>1</v>
      </c>
      <c r="D267" s="27">
        <f>ТС!B$3</f>
        <v>2910</v>
      </c>
      <c r="E267" s="42">
        <f>D267*C267</f>
        <v>2910</v>
      </c>
    </row>
    <row r="268" spans="1:5" x14ac:dyDescent="0.25">
      <c r="A268" s="41"/>
      <c r="B268" s="29" t="s">
        <v>2</v>
      </c>
      <c r="C268" s="30">
        <f>SUM(C264:C267)</f>
        <v>4</v>
      </c>
      <c r="D268" s="31"/>
      <c r="E268" s="43">
        <f>SUM(E264:E267)</f>
        <v>17074</v>
      </c>
    </row>
    <row r="269" spans="1:5" x14ac:dyDescent="0.25">
      <c r="A269" s="52" t="s">
        <v>40</v>
      </c>
      <c r="B269" s="53"/>
      <c r="C269" s="53"/>
      <c r="D269" s="53"/>
      <c r="E269" s="54"/>
    </row>
    <row r="270" spans="1:5" x14ac:dyDescent="0.25">
      <c r="A270" s="41">
        <v>1</v>
      </c>
      <c r="B270" s="32" t="s">
        <v>107</v>
      </c>
      <c r="C270" s="27">
        <v>0.75</v>
      </c>
      <c r="D270" s="27">
        <f>ТС!B$9</f>
        <v>4379</v>
      </c>
      <c r="E270" s="42">
        <f>D270*C270</f>
        <v>3284.25</v>
      </c>
    </row>
    <row r="271" spans="1:5" ht="31.5" x14ac:dyDescent="0.25">
      <c r="A271" s="41">
        <v>2</v>
      </c>
      <c r="B271" s="28" t="s">
        <v>29</v>
      </c>
      <c r="C271" s="27">
        <v>0.25</v>
      </c>
      <c r="D271" s="27">
        <f>ТС!B$4</f>
        <v>3151</v>
      </c>
      <c r="E271" s="42">
        <f>D271*C271</f>
        <v>787.75</v>
      </c>
    </row>
    <row r="272" spans="1:5" x14ac:dyDescent="0.25">
      <c r="A272" s="41"/>
      <c r="B272" s="29" t="s">
        <v>2</v>
      </c>
      <c r="C272" s="30">
        <f>SUM(C270:C271)</f>
        <v>1</v>
      </c>
      <c r="D272" s="30"/>
      <c r="E272" s="43">
        <f>SUM(E269:E271)</f>
        <v>4072</v>
      </c>
    </row>
    <row r="273" spans="1:5" x14ac:dyDescent="0.25">
      <c r="A273" s="52" t="s">
        <v>18</v>
      </c>
      <c r="B273" s="53"/>
      <c r="C273" s="53"/>
      <c r="D273" s="53"/>
      <c r="E273" s="54"/>
    </row>
    <row r="274" spans="1:5" x14ac:dyDescent="0.25">
      <c r="A274" s="41">
        <v>1</v>
      </c>
      <c r="B274" s="32" t="s">
        <v>89</v>
      </c>
      <c r="C274" s="27">
        <v>1</v>
      </c>
      <c r="D274" s="27">
        <f>ТС!B$15</f>
        <v>6461</v>
      </c>
      <c r="E274" s="42">
        <f t="shared" ref="E274:E280" si="22">D274*C274</f>
        <v>6461</v>
      </c>
    </row>
    <row r="275" spans="1:5" x14ac:dyDescent="0.25">
      <c r="A275" s="41">
        <f t="shared" ref="A275:A280" si="23">A274+1</f>
        <v>2</v>
      </c>
      <c r="B275" s="32" t="s">
        <v>79</v>
      </c>
      <c r="C275" s="27">
        <v>0.75</v>
      </c>
      <c r="D275" s="27">
        <f>ТС!B$14</f>
        <v>6061</v>
      </c>
      <c r="E275" s="42">
        <f t="shared" si="22"/>
        <v>4545.75</v>
      </c>
    </row>
    <row r="276" spans="1:5" x14ac:dyDescent="0.25">
      <c r="A276" s="41">
        <f t="shared" si="23"/>
        <v>3</v>
      </c>
      <c r="B276" s="28" t="s">
        <v>50</v>
      </c>
      <c r="C276" s="27">
        <v>3</v>
      </c>
      <c r="D276" s="27">
        <f>ТС!B$11</f>
        <v>4859</v>
      </c>
      <c r="E276" s="42">
        <f t="shared" si="22"/>
        <v>14577</v>
      </c>
    </row>
    <row r="277" spans="1:5" x14ac:dyDescent="0.25">
      <c r="A277" s="41">
        <f t="shared" si="23"/>
        <v>4</v>
      </c>
      <c r="B277" s="28" t="s">
        <v>51</v>
      </c>
      <c r="C277" s="27">
        <v>1</v>
      </c>
      <c r="D277" s="27">
        <f>ТС!B$10</f>
        <v>4619</v>
      </c>
      <c r="E277" s="42">
        <f t="shared" si="22"/>
        <v>4619</v>
      </c>
    </row>
    <row r="278" spans="1:5" ht="31.5" x14ac:dyDescent="0.25">
      <c r="A278" s="41">
        <f t="shared" si="23"/>
        <v>5</v>
      </c>
      <c r="B278" s="28" t="s">
        <v>29</v>
      </c>
      <c r="C278" s="27">
        <v>1</v>
      </c>
      <c r="D278" s="27">
        <f>ТС!B$4</f>
        <v>3151</v>
      </c>
      <c r="E278" s="42">
        <f t="shared" si="22"/>
        <v>3151</v>
      </c>
    </row>
    <row r="279" spans="1:5" x14ac:dyDescent="0.25">
      <c r="A279" s="41">
        <f t="shared" si="23"/>
        <v>6</v>
      </c>
      <c r="B279" s="28" t="s">
        <v>7</v>
      </c>
      <c r="C279" s="27">
        <v>1</v>
      </c>
      <c r="D279" s="27">
        <f>ТС!B$3</f>
        <v>2910</v>
      </c>
      <c r="E279" s="42">
        <f t="shared" si="22"/>
        <v>2910</v>
      </c>
    </row>
    <row r="280" spans="1:5" x14ac:dyDescent="0.25">
      <c r="A280" s="41">
        <f t="shared" si="23"/>
        <v>7</v>
      </c>
      <c r="B280" s="28" t="s">
        <v>24</v>
      </c>
      <c r="C280" s="27">
        <v>0.25</v>
      </c>
      <c r="D280" s="27">
        <f>ТС!B$2</f>
        <v>2670</v>
      </c>
      <c r="E280" s="42">
        <f t="shared" si="22"/>
        <v>667.5</v>
      </c>
    </row>
    <row r="281" spans="1:5" x14ac:dyDescent="0.25">
      <c r="A281" s="41"/>
      <c r="B281" s="29" t="s">
        <v>2</v>
      </c>
      <c r="C281" s="30">
        <f>SUM(C274:C280)</f>
        <v>8</v>
      </c>
      <c r="D281" s="31"/>
      <c r="E281" s="43">
        <f>SUM(E274:E280)</f>
        <v>36931.25</v>
      </c>
    </row>
    <row r="282" spans="1:5" x14ac:dyDescent="0.25">
      <c r="A282" s="52" t="s">
        <v>49</v>
      </c>
      <c r="B282" s="53"/>
      <c r="C282" s="53"/>
      <c r="D282" s="53"/>
      <c r="E282" s="54"/>
    </row>
    <row r="283" spans="1:5" x14ac:dyDescent="0.25">
      <c r="A283" s="41">
        <v>1</v>
      </c>
      <c r="B283" s="32" t="s">
        <v>86</v>
      </c>
      <c r="C283" s="27">
        <v>1</v>
      </c>
      <c r="D283" s="27">
        <f>ТС!B$8</f>
        <v>4112</v>
      </c>
      <c r="E283" s="42">
        <f>D283*C283</f>
        <v>4112</v>
      </c>
    </row>
    <row r="284" spans="1:5" ht="31.5" x14ac:dyDescent="0.25">
      <c r="A284" s="41">
        <v>2</v>
      </c>
      <c r="B284" s="28" t="s">
        <v>29</v>
      </c>
      <c r="C284" s="27">
        <v>0.5</v>
      </c>
      <c r="D284" s="27">
        <f>ТС!B$4</f>
        <v>3151</v>
      </c>
      <c r="E284" s="42">
        <f>D284*C284</f>
        <v>1575.5</v>
      </c>
    </row>
    <row r="285" spans="1:5" x14ac:dyDescent="0.25">
      <c r="A285" s="41"/>
      <c r="B285" s="29" t="s">
        <v>2</v>
      </c>
      <c r="C285" s="30">
        <f>SUM(C283:C284)</f>
        <v>1.5</v>
      </c>
      <c r="D285" s="30"/>
      <c r="E285" s="43">
        <f>SUM(E282:E284)</f>
        <v>5687.5</v>
      </c>
    </row>
    <row r="286" spans="1:5" ht="16.5" thickBot="1" x14ac:dyDescent="0.3">
      <c r="A286" s="45"/>
      <c r="B286" s="46" t="s">
        <v>0</v>
      </c>
      <c r="C286" s="47">
        <f>C285+C281+C272+C268+C262+C258+C254+C250+C246+C238+C234+C225+C221+C217+C205+C199+C193+C183+C179+C175+C169+C165+C161+C155+C150+C146+C138+C134+C124+C120+C114+C106+C102+C95+C87+C83+C66+C50+C28+C22</f>
        <v>207</v>
      </c>
      <c r="D286" s="48"/>
      <c r="E286" s="49">
        <f>E285+E281+E272+E268+E262+E258+E254+E250+E246+E238+E234+E225+E221+E217+E205+E199+E193+E183+E179+E175+E169+E165+E161+E155+E150+E146+E138+E134+E124+E120+E114+E106+E102+E95+E87+E83+E66+E50+E28+E22</f>
        <v>1016041</v>
      </c>
    </row>
    <row r="287" spans="1:5" x14ac:dyDescent="0.25">
      <c r="A287" s="14"/>
      <c r="B287" s="34"/>
      <c r="C287" s="35"/>
      <c r="D287" s="36"/>
      <c r="E287" s="35"/>
    </row>
    <row r="288" spans="1:5" x14ac:dyDescent="0.25">
      <c r="A288" s="14"/>
      <c r="B288" s="34"/>
      <c r="C288" s="35"/>
      <c r="D288" s="36"/>
      <c r="E288" s="35"/>
    </row>
    <row r="289" spans="2:5" ht="27" customHeight="1" x14ac:dyDescent="0.25">
      <c r="B289" s="8" t="s">
        <v>20</v>
      </c>
      <c r="C289" s="13"/>
      <c r="D289" s="37" t="s">
        <v>122</v>
      </c>
      <c r="E289" s="38"/>
    </row>
    <row r="290" spans="2:5" ht="27" customHeight="1" x14ac:dyDescent="0.25">
      <c r="B290" s="8" t="s">
        <v>4</v>
      </c>
      <c r="C290" s="39"/>
      <c r="D290" s="37" t="s">
        <v>97</v>
      </c>
      <c r="E290" s="38"/>
    </row>
  </sheetData>
  <autoFilter ref="A13:E285"/>
  <mergeCells count="47">
    <mergeCell ref="D1:E1"/>
    <mergeCell ref="D2:E2"/>
    <mergeCell ref="D3:E3"/>
    <mergeCell ref="A222:E222"/>
    <mergeCell ref="A200:E200"/>
    <mergeCell ref="A84:E84"/>
    <mergeCell ref="A125:E125"/>
    <mergeCell ref="B9:E9"/>
    <mergeCell ref="A88:E88"/>
    <mergeCell ref="B10:E10"/>
    <mergeCell ref="A51:E51"/>
    <mergeCell ref="B8:E8"/>
    <mergeCell ref="A67:E67"/>
    <mergeCell ref="A107:E107"/>
    <mergeCell ref="A103:E103"/>
    <mergeCell ref="A96:E96"/>
    <mergeCell ref="A247:E247"/>
    <mergeCell ref="A135:E135"/>
    <mergeCell ref="A156:E156"/>
    <mergeCell ref="A206:E206"/>
    <mergeCell ref="A226:E226"/>
    <mergeCell ref="A139:E139"/>
    <mergeCell ref="A147:E147"/>
    <mergeCell ref="A176:E176"/>
    <mergeCell ref="A180:E180"/>
    <mergeCell ref="A282:E282"/>
    <mergeCell ref="A273:E273"/>
    <mergeCell ref="A269:E269"/>
    <mergeCell ref="A184:E184"/>
    <mergeCell ref="A151:E151"/>
    <mergeCell ref="A170:E170"/>
    <mergeCell ref="A162:E162"/>
    <mergeCell ref="A166:E166"/>
    <mergeCell ref="A239:E239"/>
    <mergeCell ref="A263:E263"/>
    <mergeCell ref="A194:E194"/>
    <mergeCell ref="A218:E218"/>
    <mergeCell ref="A259:E259"/>
    <mergeCell ref="A255:E255"/>
    <mergeCell ref="A251:E251"/>
    <mergeCell ref="A235:E235"/>
    <mergeCell ref="B11:E11"/>
    <mergeCell ref="A29:E29"/>
    <mergeCell ref="A23:E23"/>
    <mergeCell ref="A15:E15"/>
    <mergeCell ref="A121:E121"/>
    <mergeCell ref="A115:E115"/>
  </mergeCells>
  <phoneticPr fontId="0" type="noConversion"/>
  <pageMargins left="0.62992125984251968" right="0.19685039370078741" top="0.59055118110236227" bottom="0.59055118110236227" header="0.31496062992125984" footer="0.31496062992125984"/>
  <pageSetup paperSize="9" scale="87" orientation="portrait" r:id="rId1"/>
  <headerFooter alignWithMargins="0"/>
  <rowBreaks count="6" manualBreakCount="6">
    <brk id="36" max="4" man="1"/>
    <brk id="83" max="4" man="1"/>
    <brk id="124" max="11" man="1"/>
    <brk id="169" max="4" man="1"/>
    <brk id="205" max="4" man="1"/>
    <brk id="250" max="4" man="1"/>
  </rowBreaks>
  <ignoredErrors>
    <ignoredError sqref="D215 D7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E5" sqref="E5"/>
    </sheetView>
  </sheetViews>
  <sheetFormatPr defaultRowHeight="18.75" x14ac:dyDescent="0.3"/>
  <cols>
    <col min="1" max="1" width="9.5703125" style="4" bestFit="1" customWidth="1"/>
    <col min="2" max="2" width="14.5703125" style="4" customWidth="1"/>
    <col min="3" max="16384" width="9.140625" style="1"/>
  </cols>
  <sheetData>
    <row r="1" spans="1:3" x14ac:dyDescent="0.3">
      <c r="A1" s="2" t="s">
        <v>64</v>
      </c>
      <c r="B1" s="3" t="s">
        <v>113</v>
      </c>
    </row>
    <row r="2" spans="1:3" x14ac:dyDescent="0.3">
      <c r="A2" s="2">
        <v>1</v>
      </c>
      <c r="B2" s="6">
        <v>2670</v>
      </c>
      <c r="C2" s="1">
        <v>6000</v>
      </c>
    </row>
    <row r="3" spans="1:3" x14ac:dyDescent="0.3">
      <c r="A3" s="2">
        <v>2</v>
      </c>
      <c r="B3" s="6">
        <v>2910</v>
      </c>
    </row>
    <row r="4" spans="1:3" x14ac:dyDescent="0.3">
      <c r="A4" s="2">
        <v>3</v>
      </c>
      <c r="B4" s="6">
        <v>3151</v>
      </c>
    </row>
    <row r="5" spans="1:3" x14ac:dyDescent="0.3">
      <c r="A5" s="2">
        <v>4</v>
      </c>
      <c r="B5" s="6">
        <v>3391</v>
      </c>
    </row>
    <row r="6" spans="1:3" x14ac:dyDescent="0.3">
      <c r="A6" s="2">
        <v>5</v>
      </c>
      <c r="B6" s="6">
        <v>3631</v>
      </c>
    </row>
    <row r="7" spans="1:3" x14ac:dyDescent="0.3">
      <c r="A7" s="2">
        <v>6</v>
      </c>
      <c r="B7" s="6">
        <v>3872</v>
      </c>
    </row>
    <row r="8" spans="1:3" x14ac:dyDescent="0.3">
      <c r="A8" s="2">
        <v>7</v>
      </c>
      <c r="B8" s="6">
        <v>4112</v>
      </c>
    </row>
    <row r="9" spans="1:3" x14ac:dyDescent="0.3">
      <c r="A9" s="2">
        <v>8</v>
      </c>
      <c r="B9" s="6">
        <v>4379</v>
      </c>
    </row>
    <row r="10" spans="1:3" x14ac:dyDescent="0.3">
      <c r="A10" s="2">
        <v>9</v>
      </c>
      <c r="B10" s="6">
        <v>4619</v>
      </c>
    </row>
    <row r="11" spans="1:3" x14ac:dyDescent="0.3">
      <c r="A11" s="2">
        <v>10</v>
      </c>
      <c r="B11" s="6">
        <v>4859</v>
      </c>
    </row>
    <row r="12" spans="1:3" x14ac:dyDescent="0.3">
      <c r="A12" s="2">
        <v>11</v>
      </c>
      <c r="B12" s="6">
        <v>5260</v>
      </c>
    </row>
    <row r="13" spans="1:3" x14ac:dyDescent="0.3">
      <c r="A13" s="2">
        <v>12</v>
      </c>
      <c r="B13" s="6">
        <v>5660</v>
      </c>
    </row>
    <row r="14" spans="1:3" x14ac:dyDescent="0.3">
      <c r="A14" s="2">
        <v>13</v>
      </c>
      <c r="B14" s="6">
        <v>6061</v>
      </c>
    </row>
    <row r="15" spans="1:3" x14ac:dyDescent="0.3">
      <c r="A15" s="2">
        <v>14</v>
      </c>
      <c r="B15" s="6">
        <v>6461</v>
      </c>
    </row>
    <row r="16" spans="1:3" x14ac:dyDescent="0.3">
      <c r="A16" s="2">
        <v>15</v>
      </c>
      <c r="B16" s="6">
        <v>6889</v>
      </c>
    </row>
    <row r="17" spans="1:2" x14ac:dyDescent="0.3">
      <c r="A17" s="2">
        <v>16</v>
      </c>
      <c r="B17" s="5"/>
    </row>
    <row r="18" spans="1:2" x14ac:dyDescent="0.3">
      <c r="A18" s="2">
        <v>17</v>
      </c>
      <c r="B18" s="5"/>
    </row>
    <row r="19" spans="1:2" x14ac:dyDescent="0.3">
      <c r="A19" s="2" t="s">
        <v>65</v>
      </c>
      <c r="B19" s="5">
        <v>2670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ЦПСМД</vt:lpstr>
      <vt:lpstr>ТС</vt:lpstr>
      <vt:lpstr>ЦПСМД!Область_печати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HFD</cp:lastModifiedBy>
  <cp:lastPrinted>2021-02-26T13:56:11Z</cp:lastPrinted>
  <dcterms:created xsi:type="dcterms:W3CDTF">1996-10-08T23:32:33Z</dcterms:created>
  <dcterms:modified xsi:type="dcterms:W3CDTF">2021-03-22T13:48:39Z</dcterms:modified>
</cp:coreProperties>
</file>