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/>
  <mc:AlternateContent xmlns:mc="http://schemas.openxmlformats.org/markup-compatibility/2006">
    <mc:Choice Requires="x15">
      <x15ac:absPath xmlns:x15ac="http://schemas.microsoft.com/office/spreadsheetml/2010/11/ac" url="C:\Users\1\Desktop\паспорти БП\паспорт 1907\"/>
    </mc:Choice>
  </mc:AlternateContent>
  <xr:revisionPtr revIDLastSave="0" documentId="13_ncr:1_{C1572D69-0F56-49C4-931F-E17306DA5D8F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КПК1216030" sheetId="2" r:id="rId1"/>
  </sheets>
  <definedNames>
    <definedName name="_xlnm.Print_Area" localSheetId="0">КПК1216030!$A$1:$BM$117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W78" i="2" l="1"/>
  <c r="AO78" i="2"/>
  <c r="AO77" i="2"/>
  <c r="AC54" i="2"/>
  <c r="AC52" i="2"/>
  <c r="AK54" i="2"/>
  <c r="I17" i="2"/>
  <c r="AS16" i="2"/>
  <c r="BE72" i="2" l="1"/>
  <c r="BE78" i="2"/>
  <c r="AO74" i="2"/>
  <c r="BA54" i="2"/>
  <c r="AS55" i="2"/>
  <c r="AC55" i="2"/>
  <c r="AC49" i="2"/>
  <c r="AK55" i="2" l="1"/>
  <c r="Y62" i="2"/>
  <c r="AG64" i="2" l="1"/>
  <c r="Y64" i="2"/>
  <c r="U16" i="2"/>
  <c r="BA53" i="2" l="1"/>
  <c r="BE107" i="2"/>
  <c r="BE106" i="2"/>
  <c r="BA52" i="2"/>
  <c r="BA55" i="2" s="1"/>
  <c r="BE105" i="2"/>
  <c r="BE104" i="2"/>
  <c r="BE103" i="2"/>
  <c r="BE102" i="2"/>
  <c r="BE101" i="2"/>
  <c r="BE100" i="2"/>
  <c r="BE99" i="2"/>
  <c r="BE98" i="2"/>
  <c r="BE97" i="2"/>
  <c r="BE96" i="2"/>
  <c r="BE95" i="2"/>
  <c r="BE94" i="2"/>
  <c r="BE92" i="2"/>
  <c r="BE91" i="2"/>
  <c r="BE90" i="2"/>
  <c r="BE89" i="2"/>
  <c r="BE88" i="2"/>
  <c r="BE87" i="2"/>
  <c r="BE86" i="2"/>
  <c r="BE85" i="2"/>
  <c r="BE84" i="2"/>
  <c r="BE82" i="2"/>
  <c r="BE81" i="2"/>
  <c r="BE80" i="2"/>
  <c r="BE79" i="2"/>
  <c r="BE77" i="2"/>
  <c r="BE76" i="2"/>
  <c r="BE75" i="2"/>
  <c r="BE74" i="2"/>
  <c r="BE73" i="2"/>
  <c r="BE71" i="2"/>
  <c r="BE70" i="2"/>
  <c r="BE69" i="2"/>
  <c r="BE68" i="2"/>
  <c r="AO64" i="2"/>
  <c r="AO62" i="2"/>
  <c r="BA51" i="2"/>
  <c r="BA50" i="2"/>
  <c r="BA49" i="2"/>
  <c r="BA48" i="2"/>
  <c r="BA47" i="2"/>
  <c r="BA46" i="2"/>
  <c r="BA45" i="2"/>
</calcChain>
</file>

<file path=xl/sharedStrings.xml><?xml version="1.0" encoding="utf-8"?>
<sst xmlns="http://schemas.openxmlformats.org/spreadsheetml/2006/main" count="203" uniqueCount="130">
  <si>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</si>
  <si>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</si>
  <si>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</si>
  <si>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</si>
  <si>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</si>
  <si>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>Джерело інформації</t>
  </si>
  <si>
    <t>Одиниця виміру</t>
  </si>
  <si>
    <t>ПОГОДЖЕНО:</t>
  </si>
  <si>
    <t>2.</t>
  </si>
  <si>
    <t>Назва регіональної цільової програми та підпрограми</t>
  </si>
  <si>
    <t>(підпис)</t>
  </si>
  <si>
    <t>(ініціали і прізвище)</t>
  </si>
  <si>
    <t>p4.7</t>
  </si>
  <si>
    <t>s4.7</t>
  </si>
  <si>
    <t>p4.8</t>
  </si>
  <si>
    <t>s4.8</t>
  </si>
  <si>
    <t>s4.9</t>
  </si>
  <si>
    <t>p4.10</t>
  </si>
  <si>
    <t>s4.10</t>
  </si>
  <si>
    <t>(найменування головного розпорядника коштів місцевого бюджету)</t>
  </si>
  <si>
    <t>ПАСПОРТ</t>
  </si>
  <si>
    <t>(КТПКВК МБ)</t>
  </si>
  <si>
    <t>(КФКВК)</t>
  </si>
  <si>
    <t>спеціального фонду-</t>
  </si>
  <si>
    <t>гривень та</t>
  </si>
  <si>
    <t>гривень, у тому числі загального фонду -</t>
  </si>
  <si>
    <t xml:space="preserve">5. Підстави для виконання бюджетної програми: </t>
  </si>
  <si>
    <t>гривень.</t>
  </si>
  <si>
    <t>Завдання</t>
  </si>
  <si>
    <t>Напрями використання бюджетних коштів</t>
  </si>
  <si>
    <t>у тому числі бюджет розвитку</t>
  </si>
  <si>
    <t>Усього</t>
  </si>
  <si>
    <t>№ з/п</t>
  </si>
  <si>
    <t>Загальний фонд</t>
  </si>
  <si>
    <t>Спеціальний фонд</t>
  </si>
  <si>
    <t>Показник</t>
  </si>
  <si>
    <t>Забезпечення утримання  кладовищ.</t>
  </si>
  <si>
    <t>Утримання, поточний ремонт об'єктів благоустрою.</t>
  </si>
  <si>
    <t>затрат</t>
  </si>
  <si>
    <t>тис.грн.</t>
  </si>
  <si>
    <t>Рішення сесії. Програма. Кошторис.</t>
  </si>
  <si>
    <t>Сума кошторисних призначень для благоустрою кладовищ.</t>
  </si>
  <si>
    <t>од.</t>
  </si>
  <si>
    <t>Сума кошторисних призначень на утримання та поточний ремонт об`єктів благоустрою.</t>
  </si>
  <si>
    <t>продукту</t>
  </si>
  <si>
    <t>кв.км.</t>
  </si>
  <si>
    <t>Загальна площа кладовищ, благоустрій якої планується здійснювати.</t>
  </si>
  <si>
    <t>га</t>
  </si>
  <si>
    <t>Розрахунок.</t>
  </si>
  <si>
    <t>ефективності</t>
  </si>
  <si>
    <t>Середньорічні витрати на благоустрій 1 га кладовища</t>
  </si>
  <si>
    <t>якості</t>
  </si>
  <si>
    <t>відс.</t>
  </si>
  <si>
    <t>Питома вага площі кладовищ, благоустрій яких планується здійснювати, у загальній площі кладовищ</t>
  </si>
  <si>
    <t>Розрахунок</t>
  </si>
  <si>
    <t>(грн)</t>
  </si>
  <si>
    <t>бюджетної програми місцевого бюджету на 2019  рік</t>
  </si>
  <si>
    <t>Організація благоустрою населених пунктів</t>
  </si>
  <si>
    <t>0620</t>
  </si>
  <si>
    <t>Рівень освоєння коштів на утримання та поточний ремонт об'єктів благоустрою.</t>
  </si>
  <si>
    <t>Начальник відділу комунального майна, містобудування,  архітектури та земельних ресурсів Машівської селищної ради</t>
  </si>
  <si>
    <t>С.Б.Мороз</t>
  </si>
  <si>
    <t>Відділ комунального майна, містобудування,архітектури та земельних ресурсів Машівської селищної ради</t>
  </si>
  <si>
    <t>3100000</t>
  </si>
  <si>
    <t>3110000</t>
  </si>
  <si>
    <t>3116030</t>
  </si>
  <si>
    <t>Л.М.Дахно</t>
  </si>
  <si>
    <t>Забезпечення утримання кладовищ .</t>
  </si>
  <si>
    <t>Санітарне утримання території .</t>
  </si>
  <si>
    <t>Підвищення рівня благоустрою населених пунктів ОТГ.</t>
  </si>
  <si>
    <t>Забезпечення функціонування мереж зовнішнього освітлення</t>
  </si>
  <si>
    <t>Утримання обєктів вуличного освітлення</t>
  </si>
  <si>
    <t>Прибирання вулично-шляхової мережі від снігу  із залученням сторонніх організацій при складних погодних умовах.</t>
  </si>
  <si>
    <t>Технічне переоснащення доріг .</t>
  </si>
  <si>
    <t>Заходи з утримання обєктів вуличного освітлення.</t>
  </si>
  <si>
    <t xml:space="preserve"> Функціонування мереж зовнішнього освітлення</t>
  </si>
  <si>
    <t>Забезпечення утримання в належному технічному стані обєктів дорожнього господарства</t>
  </si>
  <si>
    <t>Зміцнення матеріально-технічної бази</t>
  </si>
  <si>
    <t>Заходи з проведення розчистки снігу  з вулиць населених пунктів .</t>
  </si>
  <si>
    <t>Сума кошторисних призначень для прибирання вулично-шляхової мережі від снігу  із залученням сторонніх організацій при складних погодних умовах.</t>
  </si>
  <si>
    <t>Площа вулично-шляхової мережі прибирання якої від снігу  планується проводити із залученням сторонніх організацій при складних погодних умовах.</t>
  </si>
  <si>
    <t>Середні видатки на 1 кв.км. площі вулично-шляхової мережі від снігу  із залученням сторонніх організацій при складних погодних умовах.</t>
  </si>
  <si>
    <t>облікові дані</t>
  </si>
  <si>
    <t>Відсоток освоєння коштів на прибирання вулично-шляхової мережі від снігу</t>
  </si>
  <si>
    <t>Сума кошторисних призначень для Забезпечення функціонування мереж зовнішнього освітлення</t>
  </si>
  <si>
    <t>Обсяг електроенергії, необхідної для зовнішнього освітлення</t>
  </si>
  <si>
    <t>кВт/год</t>
  </si>
  <si>
    <t>ліміт використання</t>
  </si>
  <si>
    <t>Середня ціна на споживання електроенергії для зовнішнього освітлення</t>
  </si>
  <si>
    <t>Рівень забезпечення функціонування мереж зовнішнього освітлення</t>
  </si>
  <si>
    <t>Сума кошторисних призначень на утримання обєктів вуличного освітлення</t>
  </si>
  <si>
    <t>Кількість обєктів вуличного освітлення( світлоточок)</t>
  </si>
  <si>
    <t>Середня вартість утримання 1 ліхтаря</t>
  </si>
  <si>
    <t>Рівень утримання обєктів вуличного освітлення</t>
  </si>
  <si>
    <t>Сума кошторисних призначень на санітарне утримання території .</t>
  </si>
  <si>
    <t>Кількість відходів, які плануються до збору та вивезення .</t>
  </si>
  <si>
    <t>розрахунок</t>
  </si>
  <si>
    <t>м куб</t>
  </si>
  <si>
    <t>Середні витрати на вивезення 1 м.куб. сміття.</t>
  </si>
  <si>
    <t>Відсоток зібраних та вивезених відходів</t>
  </si>
  <si>
    <t>Сума кошторисних призначень на утримання в належному сані обєктів дорожнього господарства.</t>
  </si>
  <si>
    <t>Площа вулиць, доріг  та тротуарів, що потребують утримання в належному стані.</t>
  </si>
  <si>
    <t xml:space="preserve"> Дефектні акти.</t>
  </si>
  <si>
    <t>Середня вартість утримання 1 кв. м. вулиць, доріг та тротуарів .</t>
  </si>
  <si>
    <t>Відсоток освоєння коштів на належне утримання вулиць, доріг та тротуарів</t>
  </si>
  <si>
    <t>Кількість об`єктів благоустрою утримання та поточний ремонт яких  планується здійснити.</t>
  </si>
  <si>
    <t>Середні витрати на утримання  та ремонт обєкту благоустрою</t>
  </si>
  <si>
    <t>Сума кошторисних призначень для зміцнення матеріально-технічної бази</t>
  </si>
  <si>
    <t>Кількість придбаних матеріалів</t>
  </si>
  <si>
    <t>перелік</t>
  </si>
  <si>
    <t>Середні витрати на придбання одиниці матеріальних цінностей</t>
  </si>
  <si>
    <t>Рівень освоєння коштів для зміцнення матеріально-технічної бази .</t>
  </si>
  <si>
    <t>Організація робіт з благоустрою</t>
  </si>
  <si>
    <t>Програма "Благоустрій" на 2019 рік</t>
  </si>
  <si>
    <t>всього</t>
  </si>
  <si>
    <t xml:space="preserve">Начальник фінансового  відділу Машівської селищної ради  </t>
  </si>
  <si>
    <t>7. Мета бюджетної програми:</t>
  </si>
  <si>
    <t>8. Завдання бюджетної програми:</t>
  </si>
  <si>
    <t>9. Напрями використання бюджетних коштів:</t>
  </si>
  <si>
    <t>10. Перелік місцевих / регіональних програм, що виконуються у складі бюджетної програми:</t>
  </si>
  <si>
    <t>11. Результативні показники бюджетної програми:</t>
  </si>
  <si>
    <t>6. Цілі державної політики,на досягнення яких спрямована реалізація бюджетної програми:</t>
  </si>
  <si>
    <t>Ціль державної політики</t>
  </si>
  <si>
    <t>ЗАТВЕРДЖЕНО
Наказ Міністерства фінансів України 26 серпня 2014 року  № 836 
(у редакції наказу Міністерства фінансів України від 29 грудня 2018 року №1209)</t>
  </si>
  <si>
    <t>Забезпечення утримання в належному стані обєктів благоустрою населених пунктів</t>
  </si>
  <si>
    <t>Придбання дитячих ігрових комплексів,спортивних елементів</t>
  </si>
  <si>
    <t>Сума кошторисних призначень на придбання дитячих ігрових комплексів</t>
  </si>
  <si>
    <t>сума кошторисних призначень на утримання кладовищ</t>
  </si>
  <si>
    <t>Конституція України		, Бюджетний кодекс України, Закони України: "Про службу в органах місцевого самоврядування в Україні", "Про місцеве самоврядування в Україні", "Про архітектурну діяльність", "Про регулювання містобудівної діяльності"											. Наказ Міністерства фінансів України від 26 серпня 2014 № 836 “Про деякі питання запровадження програмно-цільового методу складання та виконання місцевих бюджетів”. Рішення 14позачергової сесії 7 скликання Машівської селищної ради від 22.01.2019р. Рішення 15 сесії 7 скликання від 21.03.2019 р Машівської селищної ради.Рішення 16 сесії 7 скликання від 17.05.2019 р Машівської селищної ради.Рішення 19 сесії 7 скликання від 18.07.2019 р Машівської селищної ради.</t>
  </si>
  <si>
    <t xml:space="preserve"> від 18.07.2019 р  № 01-03/18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</si>
</sst>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1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Arial Cyr"/>
      <charset val="204"/>
    </font>
    <font>
      <sz val="10"/>
      <color indexed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indexed="3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4" fontId="4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0" fontId="12" fillId="0" borderId="0" xfId="0" applyFont="1"/>
    <xf numFmtId="165" fontId="7" fillId="0" borderId="4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2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4" fontId="13" fillId="0" borderId="4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2" fillId="0" borderId="7" xfId="0" applyFont="1" applyBorder="1" applyAlignment="1">
      <alignment vertical="center" wrapText="1"/>
    </xf>
    <xf numFmtId="0" fontId="0" fillId="2" borderId="2" xfId="0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4" fontId="9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9" fillId="0" borderId="5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0" fillId="0" borderId="5" xfId="0" applyFont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2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5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116"/>
  <sheetViews>
    <sheetView tabSelected="1" view="pageBreakPreview" zoomScale="90" zoomScaleNormal="100" zoomScaleSheetLayoutView="90" workbookViewId="0">
      <selection activeCell="AO6" sqref="AO6:BF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4.25" customHeight="1" x14ac:dyDescent="0.2">
      <c r="AO1" s="76" t="s">
        <v>123</v>
      </c>
      <c r="AP1" s="76"/>
      <c r="AQ1" s="76"/>
      <c r="AR1" s="76"/>
      <c r="AS1" s="76"/>
      <c r="AT1" s="76"/>
      <c r="AU1" s="76"/>
      <c r="AV1" s="76"/>
      <c r="AW1" s="76"/>
      <c r="AX1" s="76"/>
      <c r="AY1" s="76"/>
      <c r="AZ1" s="76"/>
      <c r="BA1" s="76"/>
      <c r="BB1" s="76"/>
      <c r="BC1" s="76"/>
      <c r="BD1" s="76"/>
      <c r="BE1" s="76"/>
      <c r="BF1" s="76"/>
      <c r="BG1" s="76"/>
      <c r="BH1" s="76"/>
      <c r="BI1" s="76"/>
      <c r="BJ1" s="76"/>
      <c r="BK1" s="76"/>
      <c r="BL1" s="76"/>
    </row>
    <row r="2" spans="1:65" ht="15.95" customHeight="1" x14ac:dyDescent="0.2">
      <c r="AO2" s="66" t="s">
        <v>0</v>
      </c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</row>
    <row r="3" spans="1:65" ht="7.5" customHeight="1" x14ac:dyDescent="0.2"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65" ht="27" customHeight="1" x14ac:dyDescent="0.2">
      <c r="AO4" s="78" t="s">
        <v>62</v>
      </c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</row>
    <row r="5" spans="1:65" x14ac:dyDescent="0.2">
      <c r="AO5" s="79" t="s">
        <v>19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65" ht="17.25" customHeight="1" x14ac:dyDescent="0.2">
      <c r="AO6" s="54" t="s">
        <v>129</v>
      </c>
      <c r="AP6" s="54"/>
      <c r="AQ6" s="54"/>
      <c r="AR6" s="54"/>
      <c r="AS6" s="54"/>
      <c r="AT6" s="54"/>
      <c r="AU6" s="54"/>
      <c r="AV6" s="54"/>
      <c r="AW6" s="54"/>
      <c r="AX6" s="54"/>
      <c r="AY6" s="54"/>
      <c r="AZ6" s="54"/>
      <c r="BA6" s="54"/>
      <c r="BB6" s="54"/>
      <c r="BC6" s="54"/>
      <c r="BD6" s="54"/>
      <c r="BE6" s="54"/>
      <c r="BF6" s="54"/>
      <c r="BM6" s="2"/>
    </row>
    <row r="8" spans="1:65" ht="15.75" x14ac:dyDescent="0.2">
      <c r="A8" s="55" t="s">
        <v>20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  <c r="AK8" s="55"/>
      <c r="AL8" s="55"/>
      <c r="AM8" s="55"/>
      <c r="AN8" s="55"/>
      <c r="AO8" s="55"/>
      <c r="AP8" s="55"/>
      <c r="AQ8" s="55"/>
      <c r="AR8" s="55"/>
      <c r="AS8" s="55"/>
      <c r="AT8" s="55"/>
      <c r="AU8" s="55"/>
      <c r="AV8" s="55"/>
      <c r="AW8" s="55"/>
      <c r="AX8" s="55"/>
      <c r="AY8" s="55"/>
      <c r="AZ8" s="55"/>
      <c r="BA8" s="55"/>
      <c r="BB8" s="55"/>
      <c r="BC8" s="55"/>
      <c r="BD8" s="55"/>
      <c r="BE8" s="55"/>
      <c r="BF8" s="55"/>
      <c r="BG8" s="55"/>
      <c r="BH8" s="55"/>
      <c r="BI8" s="55"/>
      <c r="BJ8" s="55"/>
      <c r="BK8" s="55"/>
      <c r="BL8" s="55"/>
    </row>
    <row r="9" spans="1:65" ht="15.75" customHeight="1" x14ac:dyDescent="0.2">
      <c r="A9" s="55" t="s">
        <v>56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55"/>
      <c r="BK9" s="55"/>
      <c r="BL9" s="55"/>
    </row>
    <row r="10" spans="1:65" ht="15.75" x14ac:dyDescent="0.2">
      <c r="A10" s="58">
        <v>1</v>
      </c>
      <c r="B10" s="58"/>
      <c r="C10" s="10"/>
      <c r="D10" s="38" t="s">
        <v>63</v>
      </c>
      <c r="E10" s="39"/>
      <c r="F10" s="39"/>
      <c r="G10" s="39"/>
      <c r="H10" s="39"/>
      <c r="I10" s="39"/>
      <c r="J10" s="39"/>
      <c r="K10" s="10"/>
      <c r="L10" s="59" t="s">
        <v>62</v>
      </c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</row>
    <row r="11" spans="1:65" ht="15.95" customHeight="1" x14ac:dyDescent="0.2">
      <c r="A11" s="6"/>
      <c r="B11" s="6"/>
      <c r="C11" s="6"/>
      <c r="D11" s="37" t="s">
        <v>21</v>
      </c>
      <c r="E11" s="37"/>
      <c r="F11" s="37"/>
      <c r="G11" s="37"/>
      <c r="H11" s="37"/>
      <c r="I11" s="37"/>
      <c r="J11" s="37"/>
      <c r="K11" s="6"/>
      <c r="L11" s="37" t="s">
        <v>1</v>
      </c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H11" s="37"/>
      <c r="BI11" s="37"/>
      <c r="BJ11" s="37"/>
      <c r="BK11" s="37"/>
      <c r="BL11" s="37"/>
    </row>
    <row r="12" spans="1:65" ht="28.5" customHeight="1" x14ac:dyDescent="0.2">
      <c r="A12" s="58" t="s">
        <v>8</v>
      </c>
      <c r="B12" s="58"/>
      <c r="C12" s="10"/>
      <c r="D12" s="38" t="s">
        <v>64</v>
      </c>
      <c r="E12" s="39"/>
      <c r="F12" s="39"/>
      <c r="G12" s="39"/>
      <c r="H12" s="39"/>
      <c r="I12" s="39"/>
      <c r="J12" s="39"/>
      <c r="K12" s="10"/>
      <c r="L12" s="59" t="s">
        <v>62</v>
      </c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</row>
    <row r="13" spans="1:65" ht="15.75" x14ac:dyDescent="0.2">
      <c r="A13" s="6"/>
      <c r="B13" s="6"/>
      <c r="C13" s="6"/>
      <c r="D13" s="37" t="s">
        <v>21</v>
      </c>
      <c r="E13" s="37"/>
      <c r="F13" s="37"/>
      <c r="G13" s="37"/>
      <c r="H13" s="37"/>
      <c r="I13" s="37"/>
      <c r="J13" s="37"/>
      <c r="K13" s="6"/>
      <c r="L13" s="37" t="s">
        <v>2</v>
      </c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7"/>
      <c r="BC13" s="37"/>
      <c r="BD13" s="37"/>
      <c r="BE13" s="37"/>
      <c r="BF13" s="37"/>
      <c r="BG13" s="37"/>
      <c r="BH13" s="37"/>
      <c r="BI13" s="37"/>
      <c r="BJ13" s="37"/>
      <c r="BK13" s="37"/>
      <c r="BL13" s="37"/>
    </row>
    <row r="14" spans="1:65" ht="27.75" customHeight="1" x14ac:dyDescent="0.2">
      <c r="A14" s="58">
        <v>3</v>
      </c>
      <c r="B14" s="58"/>
      <c r="C14" s="10"/>
      <c r="D14" s="38" t="s">
        <v>65</v>
      </c>
      <c r="E14" s="39"/>
      <c r="F14" s="39"/>
      <c r="G14" s="39"/>
      <c r="H14" s="39"/>
      <c r="I14" s="39"/>
      <c r="J14" s="39"/>
      <c r="K14" s="10"/>
      <c r="L14" s="38" t="s">
        <v>58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59" t="s">
        <v>57</v>
      </c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</row>
    <row r="15" spans="1:65" ht="15.75" x14ac:dyDescent="0.2">
      <c r="A15" s="6"/>
      <c r="B15" s="6"/>
      <c r="C15" s="6"/>
      <c r="D15" s="29" t="s">
        <v>21</v>
      </c>
      <c r="E15" s="29"/>
      <c r="F15" s="29"/>
      <c r="G15" s="29"/>
      <c r="H15" s="29"/>
      <c r="I15" s="29"/>
      <c r="J15" s="29"/>
      <c r="K15" s="6"/>
      <c r="L15" s="37" t="s">
        <v>22</v>
      </c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 t="s">
        <v>3</v>
      </c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</row>
    <row r="16" spans="1:65" ht="24.75" customHeight="1" x14ac:dyDescent="0.2">
      <c r="A16" s="56" t="s">
        <v>4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7">
        <f>AS16+I17</f>
        <v>4017847</v>
      </c>
      <c r="V16" s="57"/>
      <c r="W16" s="57"/>
      <c r="X16" s="57"/>
      <c r="Y16" s="57"/>
      <c r="Z16" s="57"/>
      <c r="AA16" s="57"/>
      <c r="AB16" s="57"/>
      <c r="AC16" s="57"/>
      <c r="AD16" s="57"/>
      <c r="AE16" s="77" t="s">
        <v>25</v>
      </c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57">
        <f>3575447+10000+70000+3900+25000+37500+21000+6400+8736+4650</f>
        <v>3762633</v>
      </c>
      <c r="AT16" s="57"/>
      <c r="AU16" s="57"/>
      <c r="AV16" s="57"/>
      <c r="AW16" s="57"/>
      <c r="AX16" s="57"/>
      <c r="AY16" s="57"/>
      <c r="AZ16" s="57"/>
      <c r="BA16" s="57"/>
      <c r="BB16" s="57"/>
      <c r="BC16" s="57"/>
      <c r="BD16" s="65" t="s">
        <v>24</v>
      </c>
      <c r="BE16" s="65"/>
      <c r="BF16" s="65"/>
      <c r="BG16" s="65"/>
      <c r="BH16" s="65"/>
      <c r="BI16" s="65"/>
      <c r="BJ16" s="65"/>
      <c r="BK16" s="65"/>
      <c r="BL16" s="65"/>
    </row>
    <row r="17" spans="1:79" ht="31.5" customHeight="1" x14ac:dyDescent="0.2">
      <c r="A17" s="65" t="s">
        <v>23</v>
      </c>
      <c r="B17" s="65"/>
      <c r="C17" s="65"/>
      <c r="D17" s="65"/>
      <c r="E17" s="65"/>
      <c r="F17" s="65"/>
      <c r="G17" s="65"/>
      <c r="H17" s="65"/>
      <c r="I17" s="57">
        <f>120000+55000+50000+2975+27239</f>
        <v>255214</v>
      </c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65" t="s">
        <v>27</v>
      </c>
      <c r="U17" s="65"/>
      <c r="V17" s="65"/>
      <c r="W17" s="65"/>
      <c r="X17" s="8"/>
      <c r="Y17" s="8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9"/>
      <c r="AO17" s="9"/>
      <c r="AP17" s="9"/>
      <c r="AQ17" s="9"/>
      <c r="AR17" s="9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9"/>
      <c r="BE17" s="9"/>
      <c r="BF17" s="9"/>
      <c r="BG17" s="9"/>
      <c r="BH17" s="9"/>
      <c r="BI17" s="9"/>
      <c r="BJ17" s="6"/>
      <c r="BK17" s="6"/>
      <c r="BL17" s="6"/>
    </row>
    <row r="18" spans="1:79" ht="15.75" customHeight="1" x14ac:dyDescent="0.2">
      <c r="A18" s="66" t="s">
        <v>26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  <c r="AN18" s="66"/>
      <c r="AO18" s="66"/>
      <c r="AP18" s="66"/>
      <c r="AQ18" s="66"/>
      <c r="AR18" s="66"/>
      <c r="AS18" s="66"/>
      <c r="AT18" s="66"/>
      <c r="AU18" s="66"/>
      <c r="AV18" s="66"/>
      <c r="AW18" s="66"/>
      <c r="AX18" s="66"/>
      <c r="AY18" s="66"/>
      <c r="AZ18" s="66"/>
      <c r="BA18" s="66"/>
      <c r="BB18" s="66"/>
      <c r="BC18" s="66"/>
      <c r="BD18" s="66"/>
      <c r="BE18" s="66"/>
      <c r="BF18" s="66"/>
      <c r="BG18" s="66"/>
      <c r="BH18" s="66"/>
      <c r="BI18" s="66"/>
      <c r="BJ18" s="66"/>
      <c r="BK18" s="66"/>
      <c r="BL18" s="66"/>
    </row>
    <row r="19" spans="1:79" ht="82.5" customHeight="1" x14ac:dyDescent="0.2">
      <c r="A19" s="67" t="s">
        <v>128</v>
      </c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68"/>
      <c r="AJ19" s="68"/>
      <c r="AK19" s="68"/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68"/>
      <c r="BE19" s="68"/>
      <c r="BF19" s="68"/>
      <c r="BG19" s="68"/>
      <c r="BH19" s="68"/>
      <c r="BI19" s="68"/>
      <c r="BJ19" s="68"/>
      <c r="BK19" s="68"/>
      <c r="BL19" s="68"/>
    </row>
    <row r="20" spans="1:79" ht="23.25" customHeight="1" x14ac:dyDescent="0.2">
      <c r="A20" s="49" t="s">
        <v>121</v>
      </c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</row>
    <row r="21" spans="1:79" ht="22.5" customHeight="1" x14ac:dyDescent="0.2">
      <c r="A21" s="46" t="s">
        <v>32</v>
      </c>
      <c r="B21" s="47"/>
      <c r="C21" s="47"/>
      <c r="D21" s="47"/>
      <c r="E21" s="47"/>
      <c r="F21" s="48"/>
      <c r="G21" s="46" t="s">
        <v>122</v>
      </c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8"/>
    </row>
    <row r="22" spans="1:79" ht="15.95" customHeight="1" x14ac:dyDescent="0.2">
      <c r="A22" s="27">
        <v>1</v>
      </c>
      <c r="B22" s="27"/>
      <c r="C22" s="27"/>
      <c r="D22" s="27"/>
      <c r="E22" s="27"/>
      <c r="F22" s="27"/>
      <c r="G22" s="46">
        <v>2</v>
      </c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8"/>
    </row>
    <row r="23" spans="1:79" ht="15" customHeight="1" x14ac:dyDescent="0.2">
      <c r="A23" s="15">
        <v>1</v>
      </c>
      <c r="B23" s="15"/>
      <c r="C23" s="15"/>
      <c r="D23" s="15"/>
      <c r="E23" s="15"/>
      <c r="F23" s="15"/>
      <c r="G23" s="40" t="s">
        <v>124</v>
      </c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44"/>
      <c r="AY23" s="44"/>
      <c r="AZ23" s="44"/>
      <c r="BA23" s="44"/>
      <c r="BB23" s="44"/>
      <c r="BC23" s="44"/>
      <c r="BD23" s="44"/>
      <c r="BE23" s="44"/>
      <c r="BF23" s="44"/>
      <c r="BG23" s="44"/>
      <c r="BH23" s="44"/>
      <c r="BI23" s="44"/>
      <c r="BJ23" s="44"/>
      <c r="BK23" s="44"/>
      <c r="BL23" s="45"/>
    </row>
    <row r="24" spans="1:79" ht="15" customHeight="1" x14ac:dyDescent="0.2">
      <c r="A24" s="49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</row>
    <row r="25" spans="1:79" ht="10.5" hidden="1" customHeight="1" x14ac:dyDescent="0.2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CA25" s="1" t="s">
        <v>12</v>
      </c>
    </row>
    <row r="26" spans="1:79" ht="22.5" customHeight="1" x14ac:dyDescent="0.2">
      <c r="A26" s="65" t="s">
        <v>116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9" t="s">
        <v>69</v>
      </c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  <c r="AN26" s="69"/>
      <c r="AO26" s="69"/>
      <c r="AP26" s="69"/>
      <c r="AQ26" s="69"/>
      <c r="AR26" s="69"/>
      <c r="AS26" s="69"/>
      <c r="AT26" s="69"/>
      <c r="AU26" s="69"/>
      <c r="AV26" s="69"/>
      <c r="AW26" s="69"/>
      <c r="AX26" s="69"/>
      <c r="AY26" s="69"/>
      <c r="AZ26" s="69"/>
      <c r="BA26" s="69"/>
      <c r="BB26" s="69"/>
      <c r="BC26" s="69"/>
      <c r="BD26" s="69"/>
      <c r="BE26" s="69"/>
      <c r="BF26" s="69"/>
      <c r="BG26" s="69"/>
      <c r="BH26" s="69"/>
      <c r="BI26" s="69"/>
      <c r="BJ26" s="69"/>
      <c r="BK26" s="69"/>
      <c r="BL26" s="69"/>
      <c r="CA26" s="1" t="s">
        <v>13</v>
      </c>
    </row>
    <row r="27" spans="1:79" ht="12.75" customHeight="1" x14ac:dyDescent="0.2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</row>
    <row r="28" spans="1:79" ht="12.75" customHeight="1" x14ac:dyDescent="0.2">
      <c r="A28" s="80" t="s">
        <v>117</v>
      </c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H28" s="80"/>
      <c r="AI28" s="80"/>
      <c r="AJ28" s="80"/>
      <c r="AK28" s="80"/>
      <c r="AL28" s="80"/>
      <c r="AM28" s="80"/>
      <c r="AN28" s="80"/>
      <c r="AO28" s="80"/>
      <c r="AP28" s="80"/>
      <c r="AQ28" s="80"/>
      <c r="AR28" s="80"/>
      <c r="AS28" s="80"/>
      <c r="AT28" s="80"/>
      <c r="AU28" s="80"/>
      <c r="AV28" s="80"/>
      <c r="AW28" s="80"/>
      <c r="AX28" s="80"/>
      <c r="AY28" s="80"/>
      <c r="AZ28" s="80"/>
      <c r="BA28" s="80"/>
      <c r="BB28" s="80"/>
      <c r="BC28" s="80"/>
      <c r="BD28" s="80"/>
      <c r="BE28" s="80"/>
      <c r="BF28" s="80"/>
      <c r="BG28" s="80"/>
      <c r="BH28" s="80"/>
      <c r="BI28" s="80"/>
      <c r="BJ28" s="80"/>
      <c r="BK28" s="80"/>
      <c r="BL28" s="80"/>
    </row>
    <row r="29" spans="1:79" ht="12.75" customHeight="1" x14ac:dyDescent="0.2">
      <c r="A29" s="46" t="s">
        <v>32</v>
      </c>
      <c r="B29" s="47"/>
      <c r="C29" s="47"/>
      <c r="D29" s="47"/>
      <c r="E29" s="47"/>
      <c r="F29" s="48"/>
      <c r="G29" s="46" t="s">
        <v>28</v>
      </c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8"/>
    </row>
    <row r="30" spans="1:79" ht="12.75" customHeight="1" x14ac:dyDescent="0.2">
      <c r="A30" s="27">
        <v>1</v>
      </c>
      <c r="B30" s="27"/>
      <c r="C30" s="27"/>
      <c r="D30" s="27"/>
      <c r="E30" s="27"/>
      <c r="F30" s="27"/>
      <c r="G30" s="46">
        <v>2</v>
      </c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8"/>
    </row>
    <row r="31" spans="1:79" ht="12.75" customHeight="1" x14ac:dyDescent="0.2">
      <c r="A31" s="15">
        <v>1</v>
      </c>
      <c r="B31" s="15"/>
      <c r="C31" s="15"/>
      <c r="D31" s="15"/>
      <c r="E31" s="15"/>
      <c r="F31" s="15"/>
      <c r="G31" s="40" t="s">
        <v>72</v>
      </c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44"/>
      <c r="AS31" s="44"/>
      <c r="AT31" s="44"/>
      <c r="AU31" s="44"/>
      <c r="AV31" s="44"/>
      <c r="AW31" s="44"/>
      <c r="AX31" s="44"/>
      <c r="AY31" s="44"/>
      <c r="AZ31" s="44"/>
      <c r="BA31" s="44"/>
      <c r="BB31" s="44"/>
      <c r="BC31" s="44"/>
      <c r="BD31" s="44"/>
      <c r="BE31" s="44"/>
      <c r="BF31" s="44"/>
      <c r="BG31" s="44"/>
      <c r="BH31" s="44"/>
      <c r="BI31" s="44"/>
      <c r="BJ31" s="44"/>
      <c r="BK31" s="44"/>
      <c r="BL31" s="45"/>
    </row>
    <row r="32" spans="1:79" ht="12.75" customHeight="1" x14ac:dyDescent="0.2">
      <c r="A32" s="15">
        <v>2</v>
      </c>
      <c r="B32" s="15"/>
      <c r="C32" s="15"/>
      <c r="D32" s="15"/>
      <c r="E32" s="15"/>
      <c r="F32" s="15"/>
      <c r="G32" s="40" t="s">
        <v>70</v>
      </c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44"/>
      <c r="AS32" s="44"/>
      <c r="AT32" s="44"/>
      <c r="AU32" s="44"/>
      <c r="AV32" s="44"/>
      <c r="AW32" s="44"/>
      <c r="AX32" s="44"/>
      <c r="AY32" s="44"/>
      <c r="AZ32" s="44"/>
      <c r="BA32" s="44"/>
      <c r="BB32" s="44"/>
      <c r="BC32" s="44"/>
      <c r="BD32" s="44"/>
      <c r="BE32" s="44"/>
      <c r="BF32" s="44"/>
      <c r="BG32" s="44"/>
      <c r="BH32" s="44"/>
      <c r="BI32" s="44"/>
      <c r="BJ32" s="44"/>
      <c r="BK32" s="44"/>
      <c r="BL32" s="45"/>
    </row>
    <row r="33" spans="1:79" ht="12.75" customHeight="1" x14ac:dyDescent="0.2">
      <c r="A33" s="15">
        <v>3</v>
      </c>
      <c r="B33" s="15"/>
      <c r="C33" s="15"/>
      <c r="D33" s="15"/>
      <c r="E33" s="15"/>
      <c r="F33" s="15"/>
      <c r="G33" s="40" t="s">
        <v>71</v>
      </c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  <c r="AP33" s="44"/>
      <c r="AQ33" s="44"/>
      <c r="AR33" s="44"/>
      <c r="AS33" s="44"/>
      <c r="AT33" s="44"/>
      <c r="AU33" s="44"/>
      <c r="AV33" s="44"/>
      <c r="AW33" s="44"/>
      <c r="AX33" s="44"/>
      <c r="AY33" s="44"/>
      <c r="AZ33" s="44"/>
      <c r="BA33" s="44"/>
      <c r="BB33" s="44"/>
      <c r="BC33" s="44"/>
      <c r="BD33" s="44"/>
      <c r="BE33" s="44"/>
      <c r="BF33" s="44"/>
      <c r="BG33" s="44"/>
      <c r="BH33" s="44"/>
      <c r="BI33" s="44"/>
      <c r="BJ33" s="44"/>
      <c r="BK33" s="44"/>
      <c r="BL33" s="45"/>
    </row>
    <row r="34" spans="1:79" ht="15.75" customHeight="1" x14ac:dyDescent="0.2">
      <c r="A34" s="15">
        <v>4</v>
      </c>
      <c r="B34" s="15"/>
      <c r="C34" s="15"/>
      <c r="D34" s="15"/>
      <c r="E34" s="15"/>
      <c r="F34" s="15"/>
      <c r="G34" s="40" t="s">
        <v>67</v>
      </c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5"/>
    </row>
    <row r="35" spans="1:79" ht="15" customHeight="1" x14ac:dyDescent="0.2">
      <c r="A35" s="15">
        <v>5</v>
      </c>
      <c r="B35" s="15"/>
      <c r="C35" s="15"/>
      <c r="D35" s="15"/>
      <c r="E35" s="15"/>
      <c r="F35" s="15"/>
      <c r="G35" s="40" t="s">
        <v>68</v>
      </c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  <c r="BL35" s="45"/>
    </row>
    <row r="36" spans="1:79" ht="15.95" customHeight="1" x14ac:dyDescent="0.2">
      <c r="A36" s="15">
        <v>6</v>
      </c>
      <c r="B36" s="15"/>
      <c r="C36" s="15"/>
      <c r="D36" s="15"/>
      <c r="E36" s="15"/>
      <c r="F36" s="15"/>
      <c r="G36" s="40" t="s">
        <v>76</v>
      </c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4"/>
      <c r="BL36" s="45"/>
    </row>
    <row r="37" spans="1:79" ht="29.1" customHeight="1" x14ac:dyDescent="0.2">
      <c r="A37" s="51">
        <v>8</v>
      </c>
      <c r="B37" s="52"/>
      <c r="C37" s="52"/>
      <c r="D37" s="52"/>
      <c r="E37" s="52"/>
      <c r="F37" s="53"/>
      <c r="G37" s="40" t="s">
        <v>77</v>
      </c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  <c r="BI37" s="41"/>
      <c r="BJ37" s="41"/>
      <c r="BK37" s="41"/>
      <c r="BL37" s="42"/>
    </row>
    <row r="38" spans="1:79" x14ac:dyDescent="0.2">
      <c r="A38" s="51">
        <v>9</v>
      </c>
      <c r="B38" s="52"/>
      <c r="C38" s="52"/>
      <c r="D38" s="52"/>
      <c r="E38" s="52"/>
      <c r="F38" s="53"/>
      <c r="G38" s="40" t="s">
        <v>112</v>
      </c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  <c r="AM38" s="41"/>
      <c r="AN38" s="41"/>
      <c r="AO38" s="41"/>
      <c r="AP38" s="41"/>
      <c r="AQ38" s="41"/>
      <c r="AR38" s="41"/>
      <c r="AS38" s="41"/>
      <c r="AT38" s="41"/>
      <c r="AU38" s="41"/>
      <c r="AV38" s="41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1"/>
      <c r="BH38" s="41"/>
      <c r="BI38" s="41"/>
      <c r="BJ38" s="41"/>
      <c r="BK38" s="41"/>
      <c r="BL38" s="42"/>
    </row>
    <row r="39" spans="1:79" s="3" customFormat="1" ht="15.75" hidden="1" x14ac:dyDescent="0.2">
      <c r="A39" s="43" t="s">
        <v>118</v>
      </c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CA39" s="3" t="s">
        <v>14</v>
      </c>
    </row>
    <row r="40" spans="1:79" s="3" customFormat="1" ht="15.75" x14ac:dyDescent="0.2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7"/>
      <c r="AV40" s="37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37"/>
      <c r="BH40" s="37"/>
      <c r="BI40" s="37"/>
      <c r="BJ40" s="37"/>
      <c r="BK40" s="37"/>
      <c r="BL40" s="37"/>
    </row>
    <row r="41" spans="1:79" ht="16.5" customHeight="1" x14ac:dyDescent="0.2">
      <c r="A41" s="81" t="s">
        <v>55</v>
      </c>
      <c r="B41" s="81"/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  <c r="BC41" s="81"/>
      <c r="BD41" s="81"/>
      <c r="BE41" s="81"/>
      <c r="BF41" s="81"/>
      <c r="BG41" s="81"/>
      <c r="BH41" s="81"/>
      <c r="BI41" s="5"/>
      <c r="BJ41" s="5"/>
      <c r="BK41" s="5"/>
      <c r="BL41" s="5"/>
      <c r="CA41" s="1" t="s">
        <v>15</v>
      </c>
    </row>
    <row r="42" spans="1:79" ht="12.75" customHeight="1" x14ac:dyDescent="0.2">
      <c r="A42" s="27" t="s">
        <v>32</v>
      </c>
      <c r="B42" s="27"/>
      <c r="C42" s="27"/>
      <c r="D42" s="28" t="s">
        <v>29</v>
      </c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30"/>
      <c r="AC42" s="27" t="s">
        <v>33</v>
      </c>
      <c r="AD42" s="27"/>
      <c r="AE42" s="27"/>
      <c r="AF42" s="27"/>
      <c r="AG42" s="27"/>
      <c r="AH42" s="27"/>
      <c r="AI42" s="27"/>
      <c r="AJ42" s="27"/>
      <c r="AK42" s="27" t="s">
        <v>34</v>
      </c>
      <c r="AL42" s="27"/>
      <c r="AM42" s="27"/>
      <c r="AN42" s="27"/>
      <c r="AO42" s="27"/>
      <c r="AP42" s="27"/>
      <c r="AQ42" s="27"/>
      <c r="AR42" s="27"/>
      <c r="AS42" s="27" t="s">
        <v>30</v>
      </c>
      <c r="AT42" s="27"/>
      <c r="AU42" s="27"/>
      <c r="AV42" s="27"/>
      <c r="AW42" s="27"/>
      <c r="AX42" s="27"/>
      <c r="AY42" s="27"/>
      <c r="AZ42" s="27"/>
      <c r="BA42" s="27" t="s">
        <v>31</v>
      </c>
      <c r="BB42" s="27"/>
      <c r="BC42" s="27"/>
      <c r="BD42" s="27"/>
      <c r="BE42" s="27"/>
      <c r="BF42" s="27"/>
      <c r="BG42" s="27"/>
      <c r="BH42" s="27"/>
    </row>
    <row r="43" spans="1:79" ht="12.75" customHeight="1" x14ac:dyDescent="0.2">
      <c r="A43" s="27"/>
      <c r="B43" s="27"/>
      <c r="C43" s="27"/>
      <c r="D43" s="31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3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27"/>
      <c r="AS43" s="27"/>
      <c r="AT43" s="27"/>
      <c r="AU43" s="27"/>
      <c r="AV43" s="27"/>
      <c r="AW43" s="27"/>
      <c r="AX43" s="27"/>
      <c r="AY43" s="27"/>
      <c r="AZ43" s="27"/>
      <c r="BA43" s="27"/>
      <c r="BB43" s="27"/>
      <c r="BC43" s="27"/>
      <c r="BD43" s="27"/>
      <c r="BE43" s="27"/>
      <c r="BF43" s="27"/>
      <c r="BG43" s="27"/>
      <c r="BH43" s="27"/>
    </row>
    <row r="44" spans="1:79" ht="12.75" customHeight="1" x14ac:dyDescent="0.2">
      <c r="A44" s="27">
        <v>1</v>
      </c>
      <c r="B44" s="27"/>
      <c r="C44" s="27"/>
      <c r="D44" s="24">
        <v>2</v>
      </c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6"/>
      <c r="AC44" s="27">
        <v>3</v>
      </c>
      <c r="AD44" s="27"/>
      <c r="AE44" s="27"/>
      <c r="AF44" s="27"/>
      <c r="AG44" s="27"/>
      <c r="AH44" s="27"/>
      <c r="AI44" s="27"/>
      <c r="AJ44" s="27"/>
      <c r="AK44" s="27">
        <v>4</v>
      </c>
      <c r="AL44" s="27"/>
      <c r="AM44" s="27"/>
      <c r="AN44" s="27"/>
      <c r="AO44" s="27"/>
      <c r="AP44" s="27"/>
      <c r="AQ44" s="27"/>
      <c r="AR44" s="27"/>
      <c r="AS44" s="27">
        <v>5</v>
      </c>
      <c r="AT44" s="27"/>
      <c r="AU44" s="27"/>
      <c r="AV44" s="27"/>
      <c r="AW44" s="27"/>
      <c r="AX44" s="27"/>
      <c r="AY44" s="27"/>
      <c r="AZ44" s="27"/>
      <c r="BA44" s="27">
        <v>6</v>
      </c>
      <c r="BB44" s="27"/>
      <c r="BC44" s="27"/>
      <c r="BD44" s="27"/>
      <c r="BE44" s="27"/>
      <c r="BF44" s="27"/>
      <c r="BG44" s="27"/>
      <c r="BH44" s="27"/>
    </row>
    <row r="45" spans="1:79" ht="12.75" customHeight="1" x14ac:dyDescent="0.2">
      <c r="A45" s="15">
        <v>1</v>
      </c>
      <c r="B45" s="15"/>
      <c r="C45" s="15"/>
      <c r="D45" s="16" t="s">
        <v>78</v>
      </c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8"/>
      <c r="AC45" s="36">
        <v>199000</v>
      </c>
      <c r="AD45" s="36"/>
      <c r="AE45" s="36"/>
      <c r="AF45" s="36"/>
      <c r="AG45" s="36"/>
      <c r="AH45" s="36"/>
      <c r="AI45" s="36"/>
      <c r="AJ45" s="36"/>
      <c r="AK45" s="36">
        <v>0</v>
      </c>
      <c r="AL45" s="36"/>
      <c r="AM45" s="36"/>
      <c r="AN45" s="36"/>
      <c r="AO45" s="36"/>
      <c r="AP45" s="36"/>
      <c r="AQ45" s="36"/>
      <c r="AR45" s="36"/>
      <c r="AS45" s="36">
        <v>0</v>
      </c>
      <c r="AT45" s="36"/>
      <c r="AU45" s="36"/>
      <c r="AV45" s="36"/>
      <c r="AW45" s="36"/>
      <c r="AX45" s="36"/>
      <c r="AY45" s="36"/>
      <c r="AZ45" s="36"/>
      <c r="BA45" s="36">
        <f t="shared" ref="BA45:BA51" si="0">AC45+AK45</f>
        <v>199000</v>
      </c>
      <c r="BB45" s="36"/>
      <c r="BC45" s="36"/>
      <c r="BD45" s="36"/>
      <c r="BE45" s="36"/>
      <c r="BF45" s="36"/>
      <c r="BG45" s="36"/>
      <c r="BH45" s="36"/>
    </row>
    <row r="46" spans="1:79" ht="12.75" customHeight="1" x14ac:dyDescent="0.2">
      <c r="A46" s="15">
        <v>2</v>
      </c>
      <c r="B46" s="15"/>
      <c r="C46" s="15"/>
      <c r="D46" s="16" t="s">
        <v>75</v>
      </c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8"/>
      <c r="AC46" s="36">
        <v>396200</v>
      </c>
      <c r="AD46" s="36"/>
      <c r="AE46" s="36"/>
      <c r="AF46" s="36"/>
      <c r="AG46" s="36"/>
      <c r="AH46" s="36"/>
      <c r="AI46" s="36"/>
      <c r="AJ46" s="36"/>
      <c r="AK46" s="36">
        <v>0</v>
      </c>
      <c r="AL46" s="36"/>
      <c r="AM46" s="36"/>
      <c r="AN46" s="36"/>
      <c r="AO46" s="36"/>
      <c r="AP46" s="36"/>
      <c r="AQ46" s="36"/>
      <c r="AR46" s="36"/>
      <c r="AS46" s="36">
        <v>0</v>
      </c>
      <c r="AT46" s="36"/>
      <c r="AU46" s="36"/>
      <c r="AV46" s="36"/>
      <c r="AW46" s="36"/>
      <c r="AX46" s="36"/>
      <c r="AY46" s="36"/>
      <c r="AZ46" s="36"/>
      <c r="BA46" s="36">
        <f t="shared" si="0"/>
        <v>396200</v>
      </c>
      <c r="BB46" s="36"/>
      <c r="BC46" s="36"/>
      <c r="BD46" s="36"/>
      <c r="BE46" s="36"/>
      <c r="BF46" s="36"/>
      <c r="BG46" s="36"/>
      <c r="BH46" s="36"/>
    </row>
    <row r="47" spans="1:79" ht="12.75" customHeight="1" x14ac:dyDescent="0.2">
      <c r="A47" s="15">
        <v>3</v>
      </c>
      <c r="B47" s="15"/>
      <c r="C47" s="15"/>
      <c r="D47" s="16" t="s">
        <v>74</v>
      </c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8"/>
      <c r="AC47" s="36">
        <v>515000</v>
      </c>
      <c r="AD47" s="36"/>
      <c r="AE47" s="36"/>
      <c r="AF47" s="36"/>
      <c r="AG47" s="36"/>
      <c r="AH47" s="36"/>
      <c r="AI47" s="36"/>
      <c r="AJ47" s="36"/>
      <c r="AK47" s="36">
        <v>0</v>
      </c>
      <c r="AL47" s="36"/>
      <c r="AM47" s="36"/>
      <c r="AN47" s="36"/>
      <c r="AO47" s="36"/>
      <c r="AP47" s="36"/>
      <c r="AQ47" s="36"/>
      <c r="AR47" s="36"/>
      <c r="AS47" s="36">
        <v>0</v>
      </c>
      <c r="AT47" s="36"/>
      <c r="AU47" s="36"/>
      <c r="AV47" s="36"/>
      <c r="AW47" s="36"/>
      <c r="AX47" s="36"/>
      <c r="AY47" s="36"/>
      <c r="AZ47" s="36"/>
      <c r="BA47" s="36">
        <f t="shared" si="0"/>
        <v>515000</v>
      </c>
      <c r="BB47" s="36"/>
      <c r="BC47" s="36"/>
      <c r="BD47" s="36"/>
      <c r="BE47" s="36"/>
      <c r="BF47" s="36"/>
      <c r="BG47" s="36"/>
      <c r="BH47" s="36"/>
    </row>
    <row r="48" spans="1:79" ht="12.75" customHeight="1" x14ac:dyDescent="0.2">
      <c r="A48" s="15">
        <v>4</v>
      </c>
      <c r="B48" s="15"/>
      <c r="C48" s="15"/>
      <c r="D48" s="16" t="s">
        <v>36</v>
      </c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8"/>
      <c r="AC48" s="36">
        <v>115000</v>
      </c>
      <c r="AD48" s="36"/>
      <c r="AE48" s="36"/>
      <c r="AF48" s="36"/>
      <c r="AG48" s="36"/>
      <c r="AH48" s="36"/>
      <c r="AI48" s="36"/>
      <c r="AJ48" s="36"/>
      <c r="AK48" s="36">
        <v>0</v>
      </c>
      <c r="AL48" s="36"/>
      <c r="AM48" s="36"/>
      <c r="AN48" s="36"/>
      <c r="AO48" s="36"/>
      <c r="AP48" s="36"/>
      <c r="AQ48" s="36"/>
      <c r="AR48" s="36"/>
      <c r="AS48" s="36">
        <v>0</v>
      </c>
      <c r="AT48" s="36"/>
      <c r="AU48" s="36"/>
      <c r="AV48" s="36"/>
      <c r="AW48" s="36"/>
      <c r="AX48" s="36"/>
      <c r="AY48" s="36"/>
      <c r="AZ48" s="36"/>
      <c r="BA48" s="36">
        <f t="shared" si="0"/>
        <v>115000</v>
      </c>
      <c r="BB48" s="36"/>
      <c r="BC48" s="36"/>
      <c r="BD48" s="36"/>
      <c r="BE48" s="36"/>
      <c r="BF48" s="36"/>
      <c r="BG48" s="36"/>
      <c r="BH48" s="36"/>
    </row>
    <row r="49" spans="1:79" s="3" customFormat="1" ht="12.75" customHeight="1" x14ac:dyDescent="0.2">
      <c r="A49" s="15">
        <v>5</v>
      </c>
      <c r="B49" s="15"/>
      <c r="C49" s="15"/>
      <c r="D49" s="16" t="s">
        <v>68</v>
      </c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8"/>
      <c r="AC49" s="36">
        <f>349100+10000+70000+3900</f>
        <v>433000</v>
      </c>
      <c r="AD49" s="36"/>
      <c r="AE49" s="36"/>
      <c r="AF49" s="36"/>
      <c r="AG49" s="36"/>
      <c r="AH49" s="36"/>
      <c r="AI49" s="36"/>
      <c r="AJ49" s="36"/>
      <c r="AK49" s="36">
        <v>0</v>
      </c>
      <c r="AL49" s="36"/>
      <c r="AM49" s="36"/>
      <c r="AN49" s="36"/>
      <c r="AO49" s="36"/>
      <c r="AP49" s="36"/>
      <c r="AQ49" s="36"/>
      <c r="AR49" s="36"/>
      <c r="AS49" s="36">
        <v>0</v>
      </c>
      <c r="AT49" s="36"/>
      <c r="AU49" s="36"/>
      <c r="AV49" s="36"/>
      <c r="AW49" s="36"/>
      <c r="AX49" s="36"/>
      <c r="AY49" s="36"/>
      <c r="AZ49" s="36"/>
      <c r="BA49" s="36">
        <f t="shared" si="0"/>
        <v>433000</v>
      </c>
      <c r="BB49" s="36"/>
      <c r="BC49" s="36"/>
      <c r="BD49" s="36"/>
      <c r="BE49" s="36"/>
      <c r="BF49" s="36"/>
      <c r="BG49" s="36"/>
      <c r="BH49" s="36"/>
      <c r="BI49" s="1"/>
      <c r="BJ49" s="1"/>
      <c r="BK49" s="1"/>
      <c r="BL49" s="1"/>
    </row>
    <row r="50" spans="1:79" x14ac:dyDescent="0.2">
      <c r="A50" s="15">
        <v>6</v>
      </c>
      <c r="B50" s="15"/>
      <c r="C50" s="15"/>
      <c r="D50" s="16" t="s">
        <v>73</v>
      </c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8"/>
      <c r="AC50" s="36">
        <v>95000</v>
      </c>
      <c r="AD50" s="36"/>
      <c r="AE50" s="36"/>
      <c r="AF50" s="36"/>
      <c r="AG50" s="36"/>
      <c r="AH50" s="36"/>
      <c r="AI50" s="36"/>
      <c r="AJ50" s="36"/>
      <c r="AK50" s="36">
        <v>0</v>
      </c>
      <c r="AL50" s="36"/>
      <c r="AM50" s="36"/>
      <c r="AN50" s="36"/>
      <c r="AO50" s="36"/>
      <c r="AP50" s="36"/>
      <c r="AQ50" s="36"/>
      <c r="AR50" s="36"/>
      <c r="AS50" s="36">
        <v>0</v>
      </c>
      <c r="AT50" s="36"/>
      <c r="AU50" s="36"/>
      <c r="AV50" s="36"/>
      <c r="AW50" s="36"/>
      <c r="AX50" s="36"/>
      <c r="AY50" s="36"/>
      <c r="AZ50" s="36"/>
      <c r="BA50" s="36">
        <f t="shared" si="0"/>
        <v>95000</v>
      </c>
      <c r="BB50" s="36"/>
      <c r="BC50" s="36"/>
      <c r="BD50" s="36"/>
      <c r="BE50" s="36"/>
      <c r="BF50" s="36"/>
      <c r="BG50" s="36"/>
      <c r="BH50" s="36"/>
    </row>
    <row r="51" spans="1:79" ht="15" customHeight="1" x14ac:dyDescent="0.2">
      <c r="A51" s="15">
        <v>7</v>
      </c>
      <c r="B51" s="15"/>
      <c r="C51" s="15"/>
      <c r="D51" s="16" t="s">
        <v>37</v>
      </c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8"/>
      <c r="AC51" s="36">
        <v>450147</v>
      </c>
      <c r="AD51" s="36"/>
      <c r="AE51" s="36"/>
      <c r="AF51" s="36"/>
      <c r="AG51" s="36"/>
      <c r="AH51" s="36"/>
      <c r="AI51" s="36"/>
      <c r="AJ51" s="36"/>
      <c r="AK51" s="36">
        <v>0</v>
      </c>
      <c r="AL51" s="36"/>
      <c r="AM51" s="36"/>
      <c r="AN51" s="36"/>
      <c r="AO51" s="36"/>
      <c r="AP51" s="36"/>
      <c r="AQ51" s="36"/>
      <c r="AR51" s="36"/>
      <c r="AS51" s="36">
        <v>0</v>
      </c>
      <c r="AT51" s="36"/>
      <c r="AU51" s="36"/>
      <c r="AV51" s="36"/>
      <c r="AW51" s="36"/>
      <c r="AX51" s="36"/>
      <c r="AY51" s="36"/>
      <c r="AZ51" s="36"/>
      <c r="BA51" s="36">
        <f t="shared" si="0"/>
        <v>450147</v>
      </c>
      <c r="BB51" s="36"/>
      <c r="BC51" s="36"/>
      <c r="BD51" s="36"/>
      <c r="BE51" s="36"/>
      <c r="BF51" s="36"/>
      <c r="BG51" s="36"/>
      <c r="BH51" s="36"/>
    </row>
    <row r="52" spans="1:79" x14ac:dyDescent="0.2">
      <c r="A52" s="15">
        <v>8</v>
      </c>
      <c r="B52" s="15"/>
      <c r="C52" s="15"/>
      <c r="D52" s="16" t="s">
        <v>77</v>
      </c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8"/>
      <c r="AC52" s="36">
        <f>173000+37500+21000</f>
        <v>231500</v>
      </c>
      <c r="AD52" s="36"/>
      <c r="AE52" s="36"/>
      <c r="AF52" s="36"/>
      <c r="AG52" s="36"/>
      <c r="AH52" s="36"/>
      <c r="AI52" s="36"/>
      <c r="AJ52" s="36"/>
      <c r="AK52" s="36">
        <v>120000</v>
      </c>
      <c r="AL52" s="36"/>
      <c r="AM52" s="36"/>
      <c r="AN52" s="36"/>
      <c r="AO52" s="36"/>
      <c r="AP52" s="36"/>
      <c r="AQ52" s="36"/>
      <c r="AR52" s="36"/>
      <c r="AS52" s="36">
        <v>0</v>
      </c>
      <c r="AT52" s="36"/>
      <c r="AU52" s="36"/>
      <c r="AV52" s="36"/>
      <c r="AW52" s="36"/>
      <c r="AX52" s="36"/>
      <c r="AY52" s="36"/>
      <c r="AZ52" s="36"/>
      <c r="BA52" s="36">
        <f>AC52+AK52</f>
        <v>351500</v>
      </c>
      <c r="BB52" s="36"/>
      <c r="BC52" s="36"/>
      <c r="BD52" s="36"/>
      <c r="BE52" s="36"/>
      <c r="BF52" s="36"/>
      <c r="BG52" s="36"/>
      <c r="BH52" s="36"/>
    </row>
    <row r="53" spans="1:79" x14ac:dyDescent="0.2">
      <c r="A53" s="15">
        <v>9</v>
      </c>
      <c r="B53" s="15"/>
      <c r="C53" s="15"/>
      <c r="D53" s="16" t="s">
        <v>112</v>
      </c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8"/>
      <c r="AC53" s="36">
        <v>1283000</v>
      </c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6"/>
      <c r="AS53" s="36">
        <v>0</v>
      </c>
      <c r="AT53" s="36"/>
      <c r="AU53" s="36"/>
      <c r="AV53" s="36"/>
      <c r="AW53" s="36"/>
      <c r="AX53" s="36"/>
      <c r="AY53" s="36"/>
      <c r="AZ53" s="36"/>
      <c r="BA53" s="36">
        <f>AC53+AK53</f>
        <v>1283000</v>
      </c>
      <c r="BB53" s="36"/>
      <c r="BC53" s="36"/>
      <c r="BD53" s="36"/>
      <c r="BE53" s="36"/>
      <c r="BF53" s="36"/>
      <c r="BG53" s="36"/>
      <c r="BH53" s="36"/>
    </row>
    <row r="54" spans="1:79" x14ac:dyDescent="0.2">
      <c r="A54" s="51">
        <v>10</v>
      </c>
      <c r="B54" s="52"/>
      <c r="C54" s="53"/>
      <c r="D54" s="16" t="s">
        <v>125</v>
      </c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3"/>
      <c r="AB54" s="84"/>
      <c r="AC54" s="85">
        <f>25000+6400+8736+4650</f>
        <v>44786</v>
      </c>
      <c r="AD54" s="86"/>
      <c r="AE54" s="86"/>
      <c r="AF54" s="86"/>
      <c r="AG54" s="86"/>
      <c r="AH54" s="86"/>
      <c r="AI54" s="86"/>
      <c r="AJ54" s="87"/>
      <c r="AK54" s="85">
        <f>55000+50000+2975+27239</f>
        <v>135214</v>
      </c>
      <c r="AL54" s="86"/>
      <c r="AM54" s="86"/>
      <c r="AN54" s="86"/>
      <c r="AO54" s="86"/>
      <c r="AP54" s="86"/>
      <c r="AQ54" s="86"/>
      <c r="AR54" s="87"/>
      <c r="AS54" s="85"/>
      <c r="AT54" s="86"/>
      <c r="AU54" s="86"/>
      <c r="AV54" s="86"/>
      <c r="AW54" s="86"/>
      <c r="AX54" s="86"/>
      <c r="AY54" s="86"/>
      <c r="AZ54" s="87"/>
      <c r="BA54" s="36">
        <f>AC54+AK54</f>
        <v>180000</v>
      </c>
      <c r="BB54" s="36"/>
      <c r="BC54" s="36"/>
      <c r="BD54" s="36"/>
      <c r="BE54" s="36"/>
      <c r="BF54" s="36"/>
      <c r="BG54" s="36"/>
      <c r="BH54" s="36"/>
    </row>
    <row r="55" spans="1:79" x14ac:dyDescent="0.2">
      <c r="A55" s="20">
        <v>11</v>
      </c>
      <c r="B55" s="20"/>
      <c r="C55" s="20"/>
      <c r="D55" s="21" t="s">
        <v>114</v>
      </c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3"/>
      <c r="AC55" s="34">
        <f>SUM(AC45:AC54)</f>
        <v>3762633</v>
      </c>
      <c r="AD55" s="34"/>
      <c r="AE55" s="34"/>
      <c r="AF55" s="34"/>
      <c r="AG55" s="34"/>
      <c r="AH55" s="34"/>
      <c r="AI55" s="34"/>
      <c r="AJ55" s="34"/>
      <c r="AK55" s="34">
        <f>SUM(AK45:AK54)</f>
        <v>255214</v>
      </c>
      <c r="AL55" s="34"/>
      <c r="AM55" s="34"/>
      <c r="AN55" s="34"/>
      <c r="AO55" s="34"/>
      <c r="AP55" s="34"/>
      <c r="AQ55" s="34"/>
      <c r="AR55" s="34"/>
      <c r="AS55" s="34">
        <f t="shared" ref="AS55" si="1">SUM(AS45:AS54)</f>
        <v>0</v>
      </c>
      <c r="AT55" s="34"/>
      <c r="AU55" s="34"/>
      <c r="AV55" s="34"/>
      <c r="AW55" s="34"/>
      <c r="AX55" s="34"/>
      <c r="AY55" s="34"/>
      <c r="AZ55" s="34"/>
      <c r="BA55" s="34">
        <f t="shared" ref="BA55" si="2">SUM(BA45:BA54)</f>
        <v>4017847</v>
      </c>
      <c r="BB55" s="34"/>
      <c r="BC55" s="34"/>
      <c r="BD55" s="34"/>
      <c r="BE55" s="34"/>
      <c r="BF55" s="34"/>
      <c r="BG55" s="34"/>
      <c r="BH55" s="34"/>
      <c r="BI55" s="3"/>
      <c r="BJ55" s="3"/>
      <c r="BK55" s="3"/>
      <c r="BL55" s="3"/>
    </row>
    <row r="56" spans="1:79" ht="20.25" customHeight="1" x14ac:dyDescent="0.2">
      <c r="A56" s="66" t="s">
        <v>119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  <c r="AN56" s="66"/>
      <c r="AO56" s="66"/>
      <c r="AP56" s="66"/>
      <c r="AQ56" s="66"/>
      <c r="AR56" s="66"/>
      <c r="AS56" s="66"/>
      <c r="AT56" s="66"/>
      <c r="AU56" s="66"/>
      <c r="AV56" s="66"/>
      <c r="AW56" s="66"/>
      <c r="AX56" s="66"/>
      <c r="AY56" s="66"/>
      <c r="AZ56" s="66"/>
      <c r="BA56" s="66"/>
      <c r="BB56" s="66"/>
      <c r="BC56" s="66"/>
      <c r="BD56" s="66"/>
      <c r="BE56" s="66"/>
      <c r="BF56" s="66"/>
      <c r="BG56" s="66"/>
      <c r="BH56" s="66"/>
      <c r="BI56" s="66"/>
      <c r="BJ56" s="66"/>
      <c r="BK56" s="66"/>
      <c r="BL56" s="66"/>
      <c r="CA56" s="1" t="s">
        <v>16</v>
      </c>
    </row>
    <row r="57" spans="1:79" ht="21.75" customHeight="1" x14ac:dyDescent="0.2">
      <c r="A57" s="82" t="s">
        <v>55</v>
      </c>
      <c r="B57" s="82"/>
      <c r="C57" s="82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  <c r="Z57" s="82"/>
      <c r="AA57" s="82"/>
      <c r="AB57" s="82"/>
      <c r="AC57" s="82"/>
      <c r="AD57" s="82"/>
      <c r="AE57" s="82"/>
      <c r="AF57" s="82"/>
      <c r="AG57" s="82"/>
      <c r="AH57" s="82"/>
      <c r="AI57" s="82"/>
      <c r="AJ57" s="82"/>
      <c r="AK57" s="82"/>
      <c r="AL57" s="82"/>
      <c r="AM57" s="82"/>
      <c r="AN57" s="82"/>
      <c r="AO57" s="82"/>
      <c r="AP57" s="82"/>
      <c r="AQ57" s="82"/>
      <c r="AR57" s="82"/>
      <c r="AS57" s="82"/>
      <c r="AT57" s="82"/>
      <c r="AU57" s="82"/>
      <c r="AV57" s="82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</row>
    <row r="58" spans="1:79" ht="38.25" hidden="1" customHeight="1" x14ac:dyDescent="0.2">
      <c r="A58" s="28" t="s">
        <v>9</v>
      </c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30"/>
      <c r="Y58" s="27" t="s">
        <v>33</v>
      </c>
      <c r="Z58" s="27"/>
      <c r="AA58" s="27"/>
      <c r="AB58" s="27"/>
      <c r="AC58" s="27"/>
      <c r="AD58" s="27"/>
      <c r="AE58" s="27"/>
      <c r="AF58" s="27"/>
      <c r="AG58" s="27" t="s">
        <v>34</v>
      </c>
      <c r="AH58" s="27"/>
      <c r="AI58" s="27"/>
      <c r="AJ58" s="27"/>
      <c r="AK58" s="27"/>
      <c r="AL58" s="27"/>
      <c r="AM58" s="27"/>
      <c r="AN58" s="27"/>
      <c r="AO58" s="27" t="s">
        <v>31</v>
      </c>
      <c r="AP58" s="27"/>
      <c r="AQ58" s="27"/>
      <c r="AR58" s="27"/>
      <c r="AS58" s="27"/>
      <c r="AT58" s="27"/>
      <c r="AU58" s="27"/>
      <c r="AV58" s="27"/>
    </row>
    <row r="59" spans="1:79" s="3" customFormat="1" ht="12.75" customHeight="1" x14ac:dyDescent="0.2">
      <c r="A59" s="31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3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7"/>
      <c r="AR59" s="27"/>
      <c r="AS59" s="27"/>
      <c r="AT59" s="27"/>
      <c r="AU59" s="27"/>
      <c r="AV59" s="27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</row>
    <row r="60" spans="1:79" ht="15.75" customHeight="1" x14ac:dyDescent="0.2">
      <c r="A60" s="24">
        <v>1</v>
      </c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6"/>
      <c r="Y60" s="27">
        <v>2</v>
      </c>
      <c r="Z60" s="27"/>
      <c r="AA60" s="27"/>
      <c r="AB60" s="27"/>
      <c r="AC60" s="27"/>
      <c r="AD60" s="27"/>
      <c r="AE60" s="27"/>
      <c r="AF60" s="27"/>
      <c r="AG60" s="27">
        <v>3</v>
      </c>
      <c r="AH60" s="27"/>
      <c r="AI60" s="27"/>
      <c r="AJ60" s="27"/>
      <c r="AK60" s="27"/>
      <c r="AL60" s="27"/>
      <c r="AM60" s="27"/>
      <c r="AN60" s="27"/>
      <c r="AO60" s="27">
        <v>4</v>
      </c>
      <c r="AP60" s="27"/>
      <c r="AQ60" s="27"/>
      <c r="AR60" s="27"/>
      <c r="AS60" s="27"/>
      <c r="AT60" s="27"/>
      <c r="AU60" s="27"/>
      <c r="AV60" s="27"/>
    </row>
    <row r="61" spans="1:79" x14ac:dyDescent="0.2">
      <c r="A61" s="88"/>
      <c r="B61" s="89"/>
      <c r="C61" s="89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T61" s="35"/>
      <c r="AU61" s="35"/>
      <c r="AV61" s="35"/>
    </row>
    <row r="62" spans="1:79" ht="15.75" customHeight="1" x14ac:dyDescent="0.2">
      <c r="A62" s="16" t="s">
        <v>113</v>
      </c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8"/>
      <c r="Y62" s="36">
        <f>3575447+10000+70000</f>
        <v>3655447</v>
      </c>
      <c r="Z62" s="36"/>
      <c r="AA62" s="36"/>
      <c r="AB62" s="36"/>
      <c r="AC62" s="36"/>
      <c r="AD62" s="36"/>
      <c r="AE62" s="36"/>
      <c r="AF62" s="36"/>
      <c r="AG62" s="36">
        <v>120000</v>
      </c>
      <c r="AH62" s="36"/>
      <c r="AI62" s="36"/>
      <c r="AJ62" s="36"/>
      <c r="AK62" s="36"/>
      <c r="AL62" s="36"/>
      <c r="AM62" s="36"/>
      <c r="AN62" s="36"/>
      <c r="AO62" s="36">
        <f>Y62+AG62</f>
        <v>3775447</v>
      </c>
      <c r="AP62" s="36"/>
      <c r="AQ62" s="36"/>
      <c r="AR62" s="36"/>
      <c r="AS62" s="36"/>
      <c r="AT62" s="36"/>
      <c r="AU62" s="36"/>
      <c r="AV62" s="36"/>
    </row>
    <row r="63" spans="1:79" ht="12.75" hidden="1" customHeight="1" x14ac:dyDescent="0.2">
      <c r="A63" s="16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8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  <c r="AJ63" s="36"/>
      <c r="AK63" s="36"/>
      <c r="AL63" s="36"/>
      <c r="AM63" s="36"/>
      <c r="AN63" s="36"/>
      <c r="AO63" s="36"/>
      <c r="AP63" s="36"/>
      <c r="AQ63" s="36"/>
      <c r="AR63" s="36"/>
      <c r="AS63" s="36"/>
      <c r="AT63" s="36"/>
      <c r="AU63" s="36"/>
      <c r="AV63" s="36"/>
      <c r="CA63" s="1" t="s">
        <v>17</v>
      </c>
    </row>
    <row r="64" spans="1:79" s="3" customFormat="1" ht="12.75" customHeight="1" x14ac:dyDescent="0.2">
      <c r="A64" s="21" t="s">
        <v>31</v>
      </c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3"/>
      <c r="Y64" s="34">
        <f>Y62</f>
        <v>3655447</v>
      </c>
      <c r="Z64" s="34"/>
      <c r="AA64" s="34"/>
      <c r="AB64" s="34"/>
      <c r="AC64" s="34"/>
      <c r="AD64" s="34"/>
      <c r="AE64" s="34"/>
      <c r="AF64" s="34"/>
      <c r="AG64" s="34">
        <f>AG62</f>
        <v>120000</v>
      </c>
      <c r="AH64" s="34"/>
      <c r="AI64" s="34"/>
      <c r="AJ64" s="34"/>
      <c r="AK64" s="34"/>
      <c r="AL64" s="34"/>
      <c r="AM64" s="34"/>
      <c r="AN64" s="34"/>
      <c r="AO64" s="34">
        <f>Y64+AG64</f>
        <v>3775447</v>
      </c>
      <c r="AP64" s="34"/>
      <c r="AQ64" s="34"/>
      <c r="AR64" s="34"/>
      <c r="AS64" s="34"/>
      <c r="AT64" s="34"/>
      <c r="AU64" s="34"/>
      <c r="AV64" s="34"/>
      <c r="CA64" s="3" t="s">
        <v>18</v>
      </c>
    </row>
    <row r="65" spans="1:64" ht="38.25" customHeight="1" x14ac:dyDescent="0.2">
      <c r="A65" s="65" t="s">
        <v>120</v>
      </c>
      <c r="B65" s="65"/>
      <c r="C65" s="65"/>
      <c r="D65" s="65"/>
      <c r="E65" s="65"/>
      <c r="F65" s="65"/>
      <c r="G65" s="65"/>
      <c r="H65" s="65"/>
      <c r="I65" s="65"/>
      <c r="J65" s="65"/>
      <c r="K65" s="65"/>
      <c r="L65" s="65"/>
      <c r="M65" s="65"/>
      <c r="N65" s="65"/>
      <c r="O65" s="65"/>
      <c r="P65" s="65"/>
      <c r="Q65" s="65"/>
      <c r="R65" s="65"/>
      <c r="S65" s="65"/>
      <c r="T65" s="65"/>
      <c r="U65" s="65"/>
      <c r="V65" s="65"/>
      <c r="W65" s="65"/>
      <c r="X65" s="65"/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  <c r="AN65" s="65"/>
      <c r="AO65" s="65"/>
      <c r="AP65" s="65"/>
      <c r="AQ65" s="65"/>
      <c r="AR65" s="65"/>
      <c r="AS65" s="65"/>
      <c r="AT65" s="65"/>
      <c r="AU65" s="65"/>
      <c r="AV65" s="65"/>
      <c r="AW65" s="65"/>
      <c r="AX65" s="65"/>
      <c r="AY65" s="65"/>
      <c r="AZ65" s="65"/>
      <c r="BA65" s="65"/>
      <c r="BB65" s="65"/>
      <c r="BC65" s="65"/>
      <c r="BD65" s="65"/>
      <c r="BE65" s="65"/>
      <c r="BF65" s="65"/>
      <c r="BG65" s="65"/>
      <c r="BH65" s="65"/>
      <c r="BI65" s="65"/>
      <c r="BJ65" s="65"/>
      <c r="BK65" s="65"/>
      <c r="BL65" s="65"/>
    </row>
    <row r="66" spans="1:64" ht="38.25" customHeight="1" x14ac:dyDescent="0.2">
      <c r="A66" s="27" t="s">
        <v>32</v>
      </c>
      <c r="B66" s="27"/>
      <c r="C66" s="27"/>
      <c r="D66" s="27"/>
      <c r="E66" s="27"/>
      <c r="F66" s="27"/>
      <c r="G66" s="24" t="s">
        <v>35</v>
      </c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6"/>
      <c r="Z66" s="27" t="s">
        <v>6</v>
      </c>
      <c r="AA66" s="27"/>
      <c r="AB66" s="27"/>
      <c r="AC66" s="27"/>
      <c r="AD66" s="27"/>
      <c r="AE66" s="27" t="s">
        <v>5</v>
      </c>
      <c r="AF66" s="27"/>
      <c r="AG66" s="27"/>
      <c r="AH66" s="27"/>
      <c r="AI66" s="27"/>
      <c r="AJ66" s="27"/>
      <c r="AK66" s="27"/>
      <c r="AL66" s="27"/>
      <c r="AM66" s="27"/>
      <c r="AN66" s="27"/>
      <c r="AO66" s="24" t="s">
        <v>33</v>
      </c>
      <c r="AP66" s="25"/>
      <c r="AQ66" s="25"/>
      <c r="AR66" s="25"/>
      <c r="AS66" s="25"/>
      <c r="AT66" s="25"/>
      <c r="AU66" s="25"/>
      <c r="AV66" s="26"/>
      <c r="AW66" s="24" t="s">
        <v>34</v>
      </c>
      <c r="AX66" s="25"/>
      <c r="AY66" s="25"/>
      <c r="AZ66" s="25"/>
      <c r="BA66" s="25"/>
      <c r="BB66" s="25"/>
      <c r="BC66" s="25"/>
      <c r="BD66" s="26"/>
      <c r="BE66" s="24" t="s">
        <v>31</v>
      </c>
      <c r="BF66" s="25"/>
      <c r="BG66" s="25"/>
      <c r="BH66" s="25"/>
      <c r="BI66" s="25"/>
      <c r="BJ66" s="25"/>
      <c r="BK66" s="25"/>
      <c r="BL66" s="26"/>
    </row>
    <row r="67" spans="1:64" ht="25.5" customHeight="1" x14ac:dyDescent="0.2">
      <c r="A67" s="27">
        <v>1</v>
      </c>
      <c r="B67" s="27"/>
      <c r="C67" s="27"/>
      <c r="D67" s="27"/>
      <c r="E67" s="27"/>
      <c r="F67" s="27"/>
      <c r="G67" s="24">
        <v>2</v>
      </c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6"/>
      <c r="Z67" s="27">
        <v>3</v>
      </c>
      <c r="AA67" s="27"/>
      <c r="AB67" s="27"/>
      <c r="AC67" s="27"/>
      <c r="AD67" s="27"/>
      <c r="AE67" s="27">
        <v>4</v>
      </c>
      <c r="AF67" s="27"/>
      <c r="AG67" s="27"/>
      <c r="AH67" s="27"/>
      <c r="AI67" s="27"/>
      <c r="AJ67" s="27"/>
      <c r="AK67" s="27"/>
      <c r="AL67" s="27"/>
      <c r="AM67" s="27"/>
      <c r="AN67" s="27"/>
      <c r="AO67" s="27">
        <v>5</v>
      </c>
      <c r="AP67" s="27"/>
      <c r="AQ67" s="27"/>
      <c r="AR67" s="27"/>
      <c r="AS67" s="27"/>
      <c r="AT67" s="27"/>
      <c r="AU67" s="27"/>
      <c r="AV67" s="27"/>
      <c r="AW67" s="27">
        <v>6</v>
      </c>
      <c r="AX67" s="27"/>
      <c r="AY67" s="27"/>
      <c r="AZ67" s="27"/>
      <c r="BA67" s="27"/>
      <c r="BB67" s="27"/>
      <c r="BC67" s="27"/>
      <c r="BD67" s="27"/>
      <c r="BE67" s="27">
        <v>7</v>
      </c>
      <c r="BF67" s="27"/>
      <c r="BG67" s="27"/>
      <c r="BH67" s="27"/>
      <c r="BI67" s="27"/>
      <c r="BJ67" s="27"/>
      <c r="BK67" s="27"/>
      <c r="BL67" s="27"/>
    </row>
    <row r="68" spans="1:64" ht="25.5" customHeight="1" x14ac:dyDescent="0.2">
      <c r="A68" s="20"/>
      <c r="B68" s="20"/>
      <c r="C68" s="20"/>
      <c r="D68" s="20"/>
      <c r="E68" s="20"/>
      <c r="F68" s="20"/>
      <c r="G68" s="62" t="s">
        <v>38</v>
      </c>
      <c r="H68" s="63"/>
      <c r="I68" s="63"/>
      <c r="J68" s="63"/>
      <c r="K68" s="63"/>
      <c r="L68" s="63"/>
      <c r="M68" s="63"/>
      <c r="N68" s="63"/>
      <c r="O68" s="63"/>
      <c r="P68" s="63"/>
      <c r="Q68" s="63"/>
      <c r="R68" s="63"/>
      <c r="S68" s="63"/>
      <c r="T68" s="63"/>
      <c r="U68" s="63"/>
      <c r="V68" s="63"/>
      <c r="W68" s="63"/>
      <c r="X68" s="63"/>
      <c r="Y68" s="64"/>
      <c r="Z68" s="20"/>
      <c r="AA68" s="20"/>
      <c r="AB68" s="20"/>
      <c r="AC68" s="20"/>
      <c r="AD68" s="20"/>
      <c r="AE68" s="74"/>
      <c r="AF68" s="74"/>
      <c r="AG68" s="74"/>
      <c r="AH68" s="74"/>
      <c r="AI68" s="74"/>
      <c r="AJ68" s="74"/>
      <c r="AK68" s="74"/>
      <c r="AL68" s="74"/>
      <c r="AM68" s="74"/>
      <c r="AN68" s="75"/>
      <c r="AO68" s="34"/>
      <c r="AP68" s="34"/>
      <c r="AQ68" s="34"/>
      <c r="AR68" s="34"/>
      <c r="AS68" s="34"/>
      <c r="AT68" s="34"/>
      <c r="AU68" s="34"/>
      <c r="AV68" s="34"/>
      <c r="AW68" s="34"/>
      <c r="AX68" s="34"/>
      <c r="AY68" s="34"/>
      <c r="AZ68" s="34"/>
      <c r="BA68" s="34"/>
      <c r="BB68" s="34"/>
      <c r="BC68" s="34"/>
      <c r="BD68" s="34"/>
      <c r="BE68" s="34">
        <f t="shared" ref="BE68:BE105" si="3">AO68+AW68</f>
        <v>0</v>
      </c>
      <c r="BF68" s="34"/>
      <c r="BG68" s="34"/>
      <c r="BH68" s="34"/>
      <c r="BI68" s="34"/>
      <c r="BJ68" s="34"/>
      <c r="BK68" s="34"/>
      <c r="BL68" s="34"/>
    </row>
    <row r="69" spans="1:64" ht="25.5" customHeight="1" x14ac:dyDescent="0.2">
      <c r="A69" s="15">
        <v>0</v>
      </c>
      <c r="B69" s="15"/>
      <c r="C69" s="15"/>
      <c r="D69" s="15"/>
      <c r="E69" s="15"/>
      <c r="F69" s="15"/>
      <c r="G69" s="16" t="s">
        <v>79</v>
      </c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8"/>
      <c r="Z69" s="15" t="s">
        <v>39</v>
      </c>
      <c r="AA69" s="15"/>
      <c r="AB69" s="15"/>
      <c r="AC69" s="15"/>
      <c r="AD69" s="15"/>
      <c r="AE69" s="16" t="s">
        <v>40</v>
      </c>
      <c r="AF69" s="17"/>
      <c r="AG69" s="17"/>
      <c r="AH69" s="17"/>
      <c r="AI69" s="17"/>
      <c r="AJ69" s="17"/>
      <c r="AK69" s="17"/>
      <c r="AL69" s="17"/>
      <c r="AM69" s="17"/>
      <c r="AN69" s="18"/>
      <c r="AO69" s="14">
        <v>199</v>
      </c>
      <c r="AP69" s="14"/>
      <c r="AQ69" s="14"/>
      <c r="AR69" s="14"/>
      <c r="AS69" s="14"/>
      <c r="AT69" s="14"/>
      <c r="AU69" s="14"/>
      <c r="AV69" s="14"/>
      <c r="AW69" s="14">
        <v>0</v>
      </c>
      <c r="AX69" s="14"/>
      <c r="AY69" s="14"/>
      <c r="AZ69" s="14"/>
      <c r="BA69" s="14"/>
      <c r="BB69" s="14"/>
      <c r="BC69" s="14"/>
      <c r="BD69" s="14"/>
      <c r="BE69" s="14">
        <f t="shared" si="3"/>
        <v>199</v>
      </c>
      <c r="BF69" s="14"/>
      <c r="BG69" s="14"/>
      <c r="BH69" s="14"/>
      <c r="BI69" s="14"/>
      <c r="BJ69" s="14"/>
      <c r="BK69" s="14"/>
      <c r="BL69" s="14"/>
    </row>
    <row r="70" spans="1:64" s="12" customFormat="1" ht="25.5" customHeight="1" x14ac:dyDescent="0.2">
      <c r="A70" s="15">
        <v>0</v>
      </c>
      <c r="B70" s="15"/>
      <c r="C70" s="15"/>
      <c r="D70" s="15"/>
      <c r="E70" s="15"/>
      <c r="F70" s="15"/>
      <c r="G70" s="16" t="s">
        <v>84</v>
      </c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8"/>
      <c r="Z70" s="15" t="s">
        <v>39</v>
      </c>
      <c r="AA70" s="15"/>
      <c r="AB70" s="15"/>
      <c r="AC70" s="15"/>
      <c r="AD70" s="15"/>
      <c r="AE70" s="16" t="s">
        <v>40</v>
      </c>
      <c r="AF70" s="17"/>
      <c r="AG70" s="17"/>
      <c r="AH70" s="17"/>
      <c r="AI70" s="17"/>
      <c r="AJ70" s="17"/>
      <c r="AK70" s="17"/>
      <c r="AL70" s="17"/>
      <c r="AM70" s="17"/>
      <c r="AN70" s="18"/>
      <c r="AO70" s="14">
        <v>396.2</v>
      </c>
      <c r="AP70" s="14"/>
      <c r="AQ70" s="14"/>
      <c r="AR70" s="14"/>
      <c r="AS70" s="14"/>
      <c r="AT70" s="14"/>
      <c r="AU70" s="14"/>
      <c r="AV70" s="14"/>
      <c r="AW70" s="14">
        <v>0</v>
      </c>
      <c r="AX70" s="14"/>
      <c r="AY70" s="14"/>
      <c r="AZ70" s="14"/>
      <c r="BA70" s="14"/>
      <c r="BB70" s="14"/>
      <c r="BC70" s="14"/>
      <c r="BD70" s="14"/>
      <c r="BE70" s="14">
        <f t="shared" si="3"/>
        <v>396.2</v>
      </c>
      <c r="BF70" s="14"/>
      <c r="BG70" s="14"/>
      <c r="BH70" s="14"/>
      <c r="BI70" s="14"/>
      <c r="BJ70" s="14"/>
      <c r="BK70" s="14"/>
      <c r="BL70" s="14"/>
    </row>
    <row r="71" spans="1:64" s="12" customFormat="1" ht="25.5" customHeight="1" x14ac:dyDescent="0.2">
      <c r="A71" s="15">
        <v>0</v>
      </c>
      <c r="B71" s="15"/>
      <c r="C71" s="15"/>
      <c r="D71" s="15"/>
      <c r="E71" s="15"/>
      <c r="F71" s="15"/>
      <c r="G71" s="16" t="s">
        <v>90</v>
      </c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8"/>
      <c r="Z71" s="15" t="s">
        <v>39</v>
      </c>
      <c r="AA71" s="15"/>
      <c r="AB71" s="15"/>
      <c r="AC71" s="15"/>
      <c r="AD71" s="15"/>
      <c r="AE71" s="16" t="s">
        <v>40</v>
      </c>
      <c r="AF71" s="17"/>
      <c r="AG71" s="17"/>
      <c r="AH71" s="17"/>
      <c r="AI71" s="17"/>
      <c r="AJ71" s="17"/>
      <c r="AK71" s="17"/>
      <c r="AL71" s="17"/>
      <c r="AM71" s="17"/>
      <c r="AN71" s="18"/>
      <c r="AO71" s="14">
        <v>515</v>
      </c>
      <c r="AP71" s="14"/>
      <c r="AQ71" s="14"/>
      <c r="AR71" s="14"/>
      <c r="AS71" s="14"/>
      <c r="AT71" s="14"/>
      <c r="AU71" s="14"/>
      <c r="AV71" s="14"/>
      <c r="AW71" s="14">
        <v>0</v>
      </c>
      <c r="AX71" s="14"/>
      <c r="AY71" s="14"/>
      <c r="AZ71" s="14"/>
      <c r="BA71" s="14"/>
      <c r="BB71" s="14"/>
      <c r="BC71" s="14"/>
      <c r="BD71" s="14"/>
      <c r="BE71" s="14">
        <f t="shared" si="3"/>
        <v>515</v>
      </c>
      <c r="BF71" s="14"/>
      <c r="BG71" s="14"/>
      <c r="BH71" s="14"/>
      <c r="BI71" s="14"/>
      <c r="BJ71" s="14"/>
      <c r="BK71" s="14"/>
      <c r="BL71" s="14"/>
    </row>
    <row r="72" spans="1:64" s="12" customFormat="1" ht="38.25" customHeight="1" x14ac:dyDescent="0.2">
      <c r="A72" s="15">
        <v>0</v>
      </c>
      <c r="B72" s="15"/>
      <c r="C72" s="15"/>
      <c r="D72" s="15"/>
      <c r="E72" s="15"/>
      <c r="F72" s="15"/>
      <c r="G72" s="16" t="s">
        <v>127</v>
      </c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8"/>
      <c r="Z72" s="15" t="s">
        <v>39</v>
      </c>
      <c r="AA72" s="15"/>
      <c r="AB72" s="15"/>
      <c r="AC72" s="15"/>
      <c r="AD72" s="15"/>
      <c r="AE72" s="16" t="s">
        <v>40</v>
      </c>
      <c r="AF72" s="17"/>
      <c r="AG72" s="17"/>
      <c r="AH72" s="17"/>
      <c r="AI72" s="17"/>
      <c r="AJ72" s="17"/>
      <c r="AK72" s="17"/>
      <c r="AL72" s="17"/>
      <c r="AM72" s="17"/>
      <c r="AN72" s="18"/>
      <c r="AO72" s="14">
        <v>115</v>
      </c>
      <c r="AP72" s="14"/>
      <c r="AQ72" s="14"/>
      <c r="AR72" s="14"/>
      <c r="AS72" s="14"/>
      <c r="AT72" s="14"/>
      <c r="AU72" s="14"/>
      <c r="AV72" s="14"/>
      <c r="AW72" s="14">
        <v>0</v>
      </c>
      <c r="AX72" s="14"/>
      <c r="AY72" s="14"/>
      <c r="AZ72" s="14"/>
      <c r="BA72" s="14"/>
      <c r="BB72" s="14"/>
      <c r="BC72" s="14"/>
      <c r="BD72" s="14"/>
      <c r="BE72" s="14">
        <f t="shared" ref="BE72" si="4">AO72+AW72</f>
        <v>115</v>
      </c>
      <c r="BF72" s="14"/>
      <c r="BG72" s="14"/>
      <c r="BH72" s="14"/>
      <c r="BI72" s="14"/>
      <c r="BJ72" s="14"/>
      <c r="BK72" s="14"/>
      <c r="BL72" s="14"/>
    </row>
    <row r="73" spans="1:64" ht="3.75" hidden="1" customHeight="1" x14ac:dyDescent="0.2">
      <c r="A73" s="15">
        <v>0</v>
      </c>
      <c r="B73" s="15"/>
      <c r="C73" s="15"/>
      <c r="D73" s="15"/>
      <c r="E73" s="15"/>
      <c r="F73" s="15"/>
      <c r="G73" s="16" t="s">
        <v>41</v>
      </c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8"/>
      <c r="Z73" s="15" t="s">
        <v>39</v>
      </c>
      <c r="AA73" s="15"/>
      <c r="AB73" s="15"/>
      <c r="AC73" s="15"/>
      <c r="AD73" s="15"/>
      <c r="AE73" s="16" t="s">
        <v>40</v>
      </c>
      <c r="AF73" s="17"/>
      <c r="AG73" s="17"/>
      <c r="AH73" s="17"/>
      <c r="AI73" s="17"/>
      <c r="AJ73" s="17"/>
      <c r="AK73" s="17"/>
      <c r="AL73" s="17"/>
      <c r="AM73" s="17"/>
      <c r="AN73" s="18"/>
      <c r="AO73" s="14">
        <v>115</v>
      </c>
      <c r="AP73" s="14"/>
      <c r="AQ73" s="14"/>
      <c r="AR73" s="14"/>
      <c r="AS73" s="14"/>
      <c r="AT73" s="14"/>
      <c r="AU73" s="14"/>
      <c r="AV73" s="14"/>
      <c r="AW73" s="14">
        <v>0</v>
      </c>
      <c r="AX73" s="14"/>
      <c r="AY73" s="14"/>
      <c r="AZ73" s="14"/>
      <c r="BA73" s="14"/>
      <c r="BB73" s="14"/>
      <c r="BC73" s="14"/>
      <c r="BD73" s="14"/>
      <c r="BE73" s="14">
        <f t="shared" si="3"/>
        <v>115</v>
      </c>
      <c r="BF73" s="14"/>
      <c r="BG73" s="14"/>
      <c r="BH73" s="14"/>
      <c r="BI73" s="14"/>
      <c r="BJ73" s="14"/>
      <c r="BK73" s="14"/>
      <c r="BL73" s="14"/>
    </row>
    <row r="74" spans="1:64" s="3" customFormat="1" ht="12.75" customHeight="1" x14ac:dyDescent="0.2">
      <c r="A74" s="15">
        <v>0</v>
      </c>
      <c r="B74" s="15"/>
      <c r="C74" s="15"/>
      <c r="D74" s="15"/>
      <c r="E74" s="15"/>
      <c r="F74" s="15"/>
      <c r="G74" s="16" t="s">
        <v>94</v>
      </c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8"/>
      <c r="Z74" s="15" t="s">
        <v>39</v>
      </c>
      <c r="AA74" s="15"/>
      <c r="AB74" s="15"/>
      <c r="AC74" s="15"/>
      <c r="AD74" s="15"/>
      <c r="AE74" s="16" t="s">
        <v>40</v>
      </c>
      <c r="AF74" s="17"/>
      <c r="AG74" s="17"/>
      <c r="AH74" s="17"/>
      <c r="AI74" s="17"/>
      <c r="AJ74" s="17"/>
      <c r="AK74" s="17"/>
      <c r="AL74" s="17"/>
      <c r="AM74" s="17"/>
      <c r="AN74" s="18"/>
      <c r="AO74" s="14">
        <f>349.1+10+70+3.9</f>
        <v>433</v>
      </c>
      <c r="AP74" s="14"/>
      <c r="AQ74" s="14"/>
      <c r="AR74" s="14"/>
      <c r="AS74" s="14"/>
      <c r="AT74" s="14"/>
      <c r="AU74" s="14"/>
      <c r="AV74" s="14"/>
      <c r="AW74" s="14">
        <v>0</v>
      </c>
      <c r="AX74" s="14"/>
      <c r="AY74" s="14"/>
      <c r="AZ74" s="14"/>
      <c r="BA74" s="14"/>
      <c r="BB74" s="14"/>
      <c r="BC74" s="14"/>
      <c r="BD74" s="14"/>
      <c r="BE74" s="14">
        <f t="shared" si="3"/>
        <v>433</v>
      </c>
      <c r="BF74" s="14"/>
      <c r="BG74" s="14"/>
      <c r="BH74" s="14"/>
      <c r="BI74" s="14"/>
      <c r="BJ74" s="14"/>
      <c r="BK74" s="14"/>
      <c r="BL74" s="14"/>
    </row>
    <row r="75" spans="1:64" ht="38.25" customHeight="1" x14ac:dyDescent="0.2">
      <c r="A75" s="15">
        <v>0</v>
      </c>
      <c r="B75" s="15"/>
      <c r="C75" s="15"/>
      <c r="D75" s="15"/>
      <c r="E75" s="15"/>
      <c r="F75" s="15"/>
      <c r="G75" s="16" t="s">
        <v>100</v>
      </c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8"/>
      <c r="Z75" s="15" t="s">
        <v>39</v>
      </c>
      <c r="AA75" s="15"/>
      <c r="AB75" s="15"/>
      <c r="AC75" s="15"/>
      <c r="AD75" s="15"/>
      <c r="AE75" s="16" t="s">
        <v>40</v>
      </c>
      <c r="AF75" s="17"/>
      <c r="AG75" s="17"/>
      <c r="AH75" s="17"/>
      <c r="AI75" s="17"/>
      <c r="AJ75" s="17"/>
      <c r="AK75" s="17"/>
      <c r="AL75" s="17"/>
      <c r="AM75" s="17"/>
      <c r="AN75" s="18"/>
      <c r="AO75" s="14">
        <v>95</v>
      </c>
      <c r="AP75" s="14"/>
      <c r="AQ75" s="14"/>
      <c r="AR75" s="14"/>
      <c r="AS75" s="14"/>
      <c r="AT75" s="14"/>
      <c r="AU75" s="14"/>
      <c r="AV75" s="14"/>
      <c r="AW75" s="14">
        <v>0</v>
      </c>
      <c r="AX75" s="14"/>
      <c r="AY75" s="14"/>
      <c r="AZ75" s="14"/>
      <c r="BA75" s="14"/>
      <c r="BB75" s="14"/>
      <c r="BC75" s="14"/>
      <c r="BD75" s="14"/>
      <c r="BE75" s="14">
        <f t="shared" si="3"/>
        <v>95</v>
      </c>
      <c r="BF75" s="14"/>
      <c r="BG75" s="14"/>
      <c r="BH75" s="14"/>
      <c r="BI75" s="14"/>
      <c r="BJ75" s="14"/>
      <c r="BK75" s="14"/>
      <c r="BL75" s="14"/>
    </row>
    <row r="76" spans="1:64" ht="38.25" customHeight="1" x14ac:dyDescent="0.2">
      <c r="A76" s="15">
        <v>0</v>
      </c>
      <c r="B76" s="15"/>
      <c r="C76" s="15"/>
      <c r="D76" s="15"/>
      <c r="E76" s="15"/>
      <c r="F76" s="15"/>
      <c r="G76" s="16" t="s">
        <v>43</v>
      </c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8"/>
      <c r="Z76" s="15" t="s">
        <v>39</v>
      </c>
      <c r="AA76" s="15"/>
      <c r="AB76" s="15"/>
      <c r="AC76" s="15"/>
      <c r="AD76" s="15"/>
      <c r="AE76" s="16" t="s">
        <v>40</v>
      </c>
      <c r="AF76" s="17"/>
      <c r="AG76" s="17"/>
      <c r="AH76" s="17"/>
      <c r="AI76" s="17"/>
      <c r="AJ76" s="17"/>
      <c r="AK76" s="17"/>
      <c r="AL76" s="17"/>
      <c r="AM76" s="17"/>
      <c r="AN76" s="18"/>
      <c r="AO76" s="14">
        <v>450.14699999999999</v>
      </c>
      <c r="AP76" s="14"/>
      <c r="AQ76" s="14"/>
      <c r="AR76" s="14"/>
      <c r="AS76" s="14"/>
      <c r="AT76" s="14"/>
      <c r="AU76" s="14"/>
      <c r="AV76" s="14"/>
      <c r="AW76" s="14">
        <v>0</v>
      </c>
      <c r="AX76" s="14"/>
      <c r="AY76" s="14"/>
      <c r="AZ76" s="14"/>
      <c r="BA76" s="14"/>
      <c r="BB76" s="14"/>
      <c r="BC76" s="14"/>
      <c r="BD76" s="14"/>
      <c r="BE76" s="14">
        <f t="shared" si="3"/>
        <v>450.14699999999999</v>
      </c>
      <c r="BF76" s="14"/>
      <c r="BG76" s="14"/>
      <c r="BH76" s="14"/>
      <c r="BI76" s="14"/>
      <c r="BJ76" s="14"/>
      <c r="BK76" s="14"/>
      <c r="BL76" s="14"/>
    </row>
    <row r="77" spans="1:64" ht="25.5" customHeight="1" x14ac:dyDescent="0.2">
      <c r="A77" s="15">
        <v>0</v>
      </c>
      <c r="B77" s="15"/>
      <c r="C77" s="15"/>
      <c r="D77" s="15"/>
      <c r="E77" s="15"/>
      <c r="F77" s="15"/>
      <c r="G77" s="16" t="s">
        <v>107</v>
      </c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8"/>
      <c r="Z77" s="15" t="s">
        <v>39</v>
      </c>
      <c r="AA77" s="15"/>
      <c r="AB77" s="15"/>
      <c r="AC77" s="15"/>
      <c r="AD77" s="15"/>
      <c r="AE77" s="16" t="s">
        <v>40</v>
      </c>
      <c r="AF77" s="17"/>
      <c r="AG77" s="17"/>
      <c r="AH77" s="17"/>
      <c r="AI77" s="17"/>
      <c r="AJ77" s="17"/>
      <c r="AK77" s="17"/>
      <c r="AL77" s="17"/>
      <c r="AM77" s="17"/>
      <c r="AN77" s="18"/>
      <c r="AO77" s="14">
        <f>173+37.5+21</f>
        <v>231.5</v>
      </c>
      <c r="AP77" s="14"/>
      <c r="AQ77" s="14"/>
      <c r="AR77" s="14"/>
      <c r="AS77" s="14"/>
      <c r="AT77" s="14"/>
      <c r="AU77" s="14"/>
      <c r="AV77" s="14"/>
      <c r="AW77" s="14">
        <v>120</v>
      </c>
      <c r="AX77" s="14"/>
      <c r="AY77" s="14"/>
      <c r="AZ77" s="14"/>
      <c r="BA77" s="14"/>
      <c r="BB77" s="14"/>
      <c r="BC77" s="14"/>
      <c r="BD77" s="14"/>
      <c r="BE77" s="14">
        <f t="shared" si="3"/>
        <v>351.5</v>
      </c>
      <c r="BF77" s="14"/>
      <c r="BG77" s="14"/>
      <c r="BH77" s="14"/>
      <c r="BI77" s="14"/>
      <c r="BJ77" s="14"/>
      <c r="BK77" s="14"/>
      <c r="BL77" s="14"/>
    </row>
    <row r="78" spans="1:64" ht="29.25" customHeight="1" x14ac:dyDescent="0.2">
      <c r="A78" s="15">
        <v>0</v>
      </c>
      <c r="B78" s="15"/>
      <c r="C78" s="15"/>
      <c r="D78" s="15"/>
      <c r="E78" s="15"/>
      <c r="F78" s="15"/>
      <c r="G78" s="16" t="s">
        <v>126</v>
      </c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8"/>
      <c r="Z78" s="15" t="s">
        <v>39</v>
      </c>
      <c r="AA78" s="15"/>
      <c r="AB78" s="15"/>
      <c r="AC78" s="15"/>
      <c r="AD78" s="15"/>
      <c r="AE78" s="16" t="s">
        <v>40</v>
      </c>
      <c r="AF78" s="17"/>
      <c r="AG78" s="17"/>
      <c r="AH78" s="17"/>
      <c r="AI78" s="17"/>
      <c r="AJ78" s="17"/>
      <c r="AK78" s="17"/>
      <c r="AL78" s="17"/>
      <c r="AM78" s="17"/>
      <c r="AN78" s="18"/>
      <c r="AO78" s="14">
        <f>25+6.4+8.7+4.7</f>
        <v>44.8</v>
      </c>
      <c r="AP78" s="14"/>
      <c r="AQ78" s="14"/>
      <c r="AR78" s="14"/>
      <c r="AS78" s="14"/>
      <c r="AT78" s="14"/>
      <c r="AU78" s="14"/>
      <c r="AV78" s="14"/>
      <c r="AW78" s="14">
        <f>105+3+27.2</f>
        <v>135.19999999999999</v>
      </c>
      <c r="AX78" s="14"/>
      <c r="AY78" s="14"/>
      <c r="AZ78" s="14"/>
      <c r="BA78" s="14"/>
      <c r="BB78" s="14"/>
      <c r="BC78" s="14"/>
      <c r="BD78" s="14"/>
      <c r="BE78" s="14">
        <f t="shared" ref="BE78" si="5">AO78+AW78</f>
        <v>180</v>
      </c>
      <c r="BF78" s="14"/>
      <c r="BG78" s="14"/>
      <c r="BH78" s="14"/>
      <c r="BI78" s="14"/>
      <c r="BJ78" s="14"/>
      <c r="BK78" s="14"/>
      <c r="BL78" s="14"/>
    </row>
    <row r="79" spans="1:64" ht="38.25" customHeight="1" x14ac:dyDescent="0.2">
      <c r="A79" s="20"/>
      <c r="B79" s="20"/>
      <c r="C79" s="20"/>
      <c r="D79" s="20"/>
      <c r="E79" s="20"/>
      <c r="F79" s="20"/>
      <c r="G79" s="21" t="s">
        <v>44</v>
      </c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3"/>
      <c r="Z79" s="20"/>
      <c r="AA79" s="20"/>
      <c r="AB79" s="20"/>
      <c r="AC79" s="20"/>
      <c r="AD79" s="20"/>
      <c r="AE79" s="21"/>
      <c r="AF79" s="22"/>
      <c r="AG79" s="22"/>
      <c r="AH79" s="22"/>
      <c r="AI79" s="22"/>
      <c r="AJ79" s="22"/>
      <c r="AK79" s="22"/>
      <c r="AL79" s="22"/>
      <c r="AM79" s="22"/>
      <c r="AN79" s="2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>
        <f t="shared" si="3"/>
        <v>0</v>
      </c>
      <c r="BF79" s="13"/>
      <c r="BG79" s="13"/>
      <c r="BH79" s="13"/>
      <c r="BI79" s="13"/>
      <c r="BJ79" s="13"/>
      <c r="BK79" s="13"/>
      <c r="BL79" s="13"/>
    </row>
    <row r="80" spans="1:64" s="12" customFormat="1" ht="27" customHeight="1" x14ac:dyDescent="0.2">
      <c r="A80" s="15">
        <v>0</v>
      </c>
      <c r="B80" s="15"/>
      <c r="C80" s="15"/>
      <c r="D80" s="15"/>
      <c r="E80" s="15"/>
      <c r="F80" s="15"/>
      <c r="G80" s="16" t="s">
        <v>80</v>
      </c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8"/>
      <c r="Z80" s="15" t="s">
        <v>45</v>
      </c>
      <c r="AA80" s="15"/>
      <c r="AB80" s="15"/>
      <c r="AC80" s="15"/>
      <c r="AD80" s="15"/>
      <c r="AE80" s="16" t="s">
        <v>82</v>
      </c>
      <c r="AF80" s="17"/>
      <c r="AG80" s="17"/>
      <c r="AH80" s="17"/>
      <c r="AI80" s="17"/>
      <c r="AJ80" s="17"/>
      <c r="AK80" s="17"/>
      <c r="AL80" s="17"/>
      <c r="AM80" s="17"/>
      <c r="AN80" s="18"/>
      <c r="AO80" s="14">
        <v>8.58</v>
      </c>
      <c r="AP80" s="14"/>
      <c r="AQ80" s="14"/>
      <c r="AR80" s="14"/>
      <c r="AS80" s="14"/>
      <c r="AT80" s="14"/>
      <c r="AU80" s="14"/>
      <c r="AV80" s="14"/>
      <c r="AW80" s="14">
        <v>0</v>
      </c>
      <c r="AX80" s="14"/>
      <c r="AY80" s="14"/>
      <c r="AZ80" s="14"/>
      <c r="BA80" s="14"/>
      <c r="BB80" s="14"/>
      <c r="BC80" s="14"/>
      <c r="BD80" s="14"/>
      <c r="BE80" s="14">
        <f t="shared" si="3"/>
        <v>8.58</v>
      </c>
      <c r="BF80" s="14"/>
      <c r="BG80" s="14"/>
      <c r="BH80" s="14"/>
      <c r="BI80" s="14"/>
      <c r="BJ80" s="14"/>
      <c r="BK80" s="14"/>
      <c r="BL80" s="14"/>
    </row>
    <row r="81" spans="1:64" s="12" customFormat="1" ht="25.5" customHeight="1" x14ac:dyDescent="0.2">
      <c r="A81" s="15">
        <v>0</v>
      </c>
      <c r="B81" s="15"/>
      <c r="C81" s="15"/>
      <c r="D81" s="15"/>
      <c r="E81" s="15"/>
      <c r="F81" s="15"/>
      <c r="G81" s="16" t="s">
        <v>85</v>
      </c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8"/>
      <c r="Z81" s="15" t="s">
        <v>86</v>
      </c>
      <c r="AA81" s="15"/>
      <c r="AB81" s="15"/>
      <c r="AC81" s="15"/>
      <c r="AD81" s="15"/>
      <c r="AE81" s="16" t="s">
        <v>87</v>
      </c>
      <c r="AF81" s="17"/>
      <c r="AG81" s="17"/>
      <c r="AH81" s="17"/>
      <c r="AI81" s="17"/>
      <c r="AJ81" s="17"/>
      <c r="AK81" s="17"/>
      <c r="AL81" s="17"/>
      <c r="AM81" s="17"/>
      <c r="AN81" s="18"/>
      <c r="AO81" s="14">
        <v>135000</v>
      </c>
      <c r="AP81" s="14"/>
      <c r="AQ81" s="14"/>
      <c r="AR81" s="14"/>
      <c r="AS81" s="14"/>
      <c r="AT81" s="14"/>
      <c r="AU81" s="14"/>
      <c r="AV81" s="14"/>
      <c r="AW81" s="14">
        <v>0</v>
      </c>
      <c r="AX81" s="14"/>
      <c r="AY81" s="14"/>
      <c r="AZ81" s="14"/>
      <c r="BA81" s="14"/>
      <c r="BB81" s="14"/>
      <c r="BC81" s="14"/>
      <c r="BD81" s="14"/>
      <c r="BE81" s="14">
        <f t="shared" si="3"/>
        <v>135000</v>
      </c>
      <c r="BF81" s="14"/>
      <c r="BG81" s="14"/>
      <c r="BH81" s="14"/>
      <c r="BI81" s="14"/>
      <c r="BJ81" s="14"/>
      <c r="BK81" s="14"/>
      <c r="BL81" s="14"/>
    </row>
    <row r="82" spans="1:64" s="12" customFormat="1" ht="30" customHeight="1" x14ac:dyDescent="0.2">
      <c r="A82" s="15">
        <v>0</v>
      </c>
      <c r="B82" s="15"/>
      <c r="C82" s="15"/>
      <c r="D82" s="15"/>
      <c r="E82" s="15"/>
      <c r="F82" s="15"/>
      <c r="G82" s="16" t="s">
        <v>91</v>
      </c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8"/>
      <c r="Z82" s="15" t="s">
        <v>42</v>
      </c>
      <c r="AA82" s="15"/>
      <c r="AB82" s="15"/>
      <c r="AC82" s="15"/>
      <c r="AD82" s="15"/>
      <c r="AE82" s="16" t="s">
        <v>82</v>
      </c>
      <c r="AF82" s="17"/>
      <c r="AG82" s="17"/>
      <c r="AH82" s="17"/>
      <c r="AI82" s="17"/>
      <c r="AJ82" s="17"/>
      <c r="AK82" s="17"/>
      <c r="AL82" s="17"/>
      <c r="AM82" s="17"/>
      <c r="AN82" s="18"/>
      <c r="AO82" s="14">
        <v>916</v>
      </c>
      <c r="AP82" s="14"/>
      <c r="AQ82" s="14"/>
      <c r="AR82" s="14"/>
      <c r="AS82" s="14"/>
      <c r="AT82" s="14"/>
      <c r="AU82" s="14"/>
      <c r="AV82" s="14"/>
      <c r="AW82" s="14">
        <v>0</v>
      </c>
      <c r="AX82" s="14"/>
      <c r="AY82" s="14"/>
      <c r="AZ82" s="14"/>
      <c r="BA82" s="14"/>
      <c r="BB82" s="14"/>
      <c r="BC82" s="14"/>
      <c r="BD82" s="14"/>
      <c r="BE82" s="14">
        <f t="shared" si="3"/>
        <v>916</v>
      </c>
      <c r="BF82" s="14"/>
      <c r="BG82" s="14"/>
      <c r="BH82" s="14"/>
      <c r="BI82" s="14"/>
      <c r="BJ82" s="14"/>
      <c r="BK82" s="14"/>
      <c r="BL82" s="14"/>
    </row>
    <row r="83" spans="1:64" s="12" customFormat="1" ht="25.5" customHeight="1" x14ac:dyDescent="0.2">
      <c r="A83" s="15">
        <v>0</v>
      </c>
      <c r="B83" s="15"/>
      <c r="C83" s="15"/>
      <c r="D83" s="15"/>
      <c r="E83" s="15"/>
      <c r="F83" s="15"/>
      <c r="G83" s="16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8"/>
      <c r="Z83" s="15"/>
      <c r="AA83" s="15"/>
      <c r="AB83" s="15"/>
      <c r="AC83" s="15"/>
      <c r="AD83" s="15"/>
      <c r="AE83" s="16"/>
      <c r="AF83" s="17"/>
      <c r="AG83" s="17"/>
      <c r="AH83" s="17"/>
      <c r="AI83" s="17"/>
      <c r="AJ83" s="17"/>
      <c r="AK83" s="17"/>
      <c r="AL83" s="17"/>
      <c r="AM83" s="17"/>
      <c r="AN83" s="18"/>
      <c r="AO83" s="14"/>
      <c r="AP83" s="14"/>
      <c r="AQ83" s="14"/>
      <c r="AR83" s="14"/>
      <c r="AS83" s="14"/>
      <c r="AT83" s="14"/>
      <c r="AU83" s="14"/>
      <c r="AV83" s="14"/>
      <c r="AW83" s="14"/>
      <c r="AX83" s="14"/>
      <c r="AY83" s="14"/>
      <c r="AZ83" s="14"/>
      <c r="BA83" s="14"/>
      <c r="BB83" s="14"/>
      <c r="BC83" s="14"/>
      <c r="BD83" s="14"/>
      <c r="BE83" s="14"/>
      <c r="BF83" s="14"/>
      <c r="BG83" s="14"/>
      <c r="BH83" s="14"/>
      <c r="BI83" s="14"/>
      <c r="BJ83" s="14"/>
      <c r="BK83" s="14"/>
      <c r="BL83" s="14"/>
    </row>
    <row r="84" spans="1:64" s="3" customFormat="1" ht="12.75" customHeight="1" x14ac:dyDescent="0.2">
      <c r="A84" s="15">
        <v>0</v>
      </c>
      <c r="B84" s="15"/>
      <c r="C84" s="15"/>
      <c r="D84" s="15"/>
      <c r="E84" s="15"/>
      <c r="F84" s="15"/>
      <c r="G84" s="16" t="s">
        <v>46</v>
      </c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8"/>
      <c r="Z84" s="15" t="s">
        <v>47</v>
      </c>
      <c r="AA84" s="15"/>
      <c r="AB84" s="15"/>
      <c r="AC84" s="15"/>
      <c r="AD84" s="15"/>
      <c r="AE84" s="16" t="s">
        <v>82</v>
      </c>
      <c r="AF84" s="17"/>
      <c r="AG84" s="17"/>
      <c r="AH84" s="17"/>
      <c r="AI84" s="17"/>
      <c r="AJ84" s="17"/>
      <c r="AK84" s="17"/>
      <c r="AL84" s="17"/>
      <c r="AM84" s="17"/>
      <c r="AN84" s="18"/>
      <c r="AO84" s="14">
        <v>12</v>
      </c>
      <c r="AP84" s="14"/>
      <c r="AQ84" s="14"/>
      <c r="AR84" s="14"/>
      <c r="AS84" s="14"/>
      <c r="AT84" s="14"/>
      <c r="AU84" s="14"/>
      <c r="AV84" s="14"/>
      <c r="AW84" s="14">
        <v>0</v>
      </c>
      <c r="AX84" s="14"/>
      <c r="AY84" s="14"/>
      <c r="AZ84" s="14"/>
      <c r="BA84" s="14"/>
      <c r="BB84" s="14"/>
      <c r="BC84" s="14"/>
      <c r="BD84" s="14"/>
      <c r="BE84" s="14">
        <f t="shared" si="3"/>
        <v>12</v>
      </c>
      <c r="BF84" s="14"/>
      <c r="BG84" s="14"/>
      <c r="BH84" s="14"/>
      <c r="BI84" s="14"/>
      <c r="BJ84" s="14"/>
      <c r="BK84" s="14"/>
      <c r="BL84" s="14"/>
    </row>
    <row r="85" spans="1:64" ht="38.25" customHeight="1" x14ac:dyDescent="0.2">
      <c r="A85" s="15">
        <v>0</v>
      </c>
      <c r="B85" s="15"/>
      <c r="C85" s="15"/>
      <c r="D85" s="15"/>
      <c r="E85" s="15"/>
      <c r="F85" s="15"/>
      <c r="G85" s="16" t="s">
        <v>95</v>
      </c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8"/>
      <c r="Z85" s="15" t="s">
        <v>97</v>
      </c>
      <c r="AA85" s="15"/>
      <c r="AB85" s="15"/>
      <c r="AC85" s="15"/>
      <c r="AD85" s="15"/>
      <c r="AE85" s="16" t="s">
        <v>96</v>
      </c>
      <c r="AF85" s="17"/>
      <c r="AG85" s="17"/>
      <c r="AH85" s="17"/>
      <c r="AI85" s="17"/>
      <c r="AJ85" s="17"/>
      <c r="AK85" s="17"/>
      <c r="AL85" s="17"/>
      <c r="AM85" s="17"/>
      <c r="AN85" s="18"/>
      <c r="AO85" s="14">
        <v>10500</v>
      </c>
      <c r="AP85" s="14"/>
      <c r="AQ85" s="14"/>
      <c r="AR85" s="14"/>
      <c r="AS85" s="14"/>
      <c r="AT85" s="14"/>
      <c r="AU85" s="14"/>
      <c r="AV85" s="14"/>
      <c r="AW85" s="14">
        <v>0</v>
      </c>
      <c r="AX85" s="14"/>
      <c r="AY85" s="14"/>
      <c r="AZ85" s="14"/>
      <c r="BA85" s="14"/>
      <c r="BB85" s="14"/>
      <c r="BC85" s="14"/>
      <c r="BD85" s="14"/>
      <c r="BE85" s="14">
        <f t="shared" si="3"/>
        <v>10500</v>
      </c>
      <c r="BF85" s="14"/>
      <c r="BG85" s="14"/>
      <c r="BH85" s="14"/>
      <c r="BI85" s="14"/>
      <c r="BJ85" s="14"/>
      <c r="BK85" s="14"/>
      <c r="BL85" s="14"/>
    </row>
    <row r="86" spans="1:64" ht="38.25" customHeight="1" x14ac:dyDescent="0.2">
      <c r="A86" s="15">
        <v>0</v>
      </c>
      <c r="B86" s="15"/>
      <c r="C86" s="15"/>
      <c r="D86" s="15"/>
      <c r="E86" s="15"/>
      <c r="F86" s="15"/>
      <c r="G86" s="16" t="s">
        <v>101</v>
      </c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8"/>
      <c r="Z86" s="15" t="s">
        <v>45</v>
      </c>
      <c r="AA86" s="15"/>
      <c r="AB86" s="15"/>
      <c r="AC86" s="15"/>
      <c r="AD86" s="15"/>
      <c r="AE86" s="16" t="s">
        <v>102</v>
      </c>
      <c r="AF86" s="17"/>
      <c r="AG86" s="17"/>
      <c r="AH86" s="17"/>
      <c r="AI86" s="17"/>
      <c r="AJ86" s="17"/>
      <c r="AK86" s="17"/>
      <c r="AL86" s="17"/>
      <c r="AM86" s="17"/>
      <c r="AN86" s="18"/>
      <c r="AO86" s="14">
        <v>23750</v>
      </c>
      <c r="AP86" s="14"/>
      <c r="AQ86" s="14"/>
      <c r="AR86" s="14"/>
      <c r="AS86" s="14"/>
      <c r="AT86" s="14"/>
      <c r="AU86" s="14"/>
      <c r="AV86" s="14"/>
      <c r="AW86" s="14">
        <v>0</v>
      </c>
      <c r="AX86" s="14"/>
      <c r="AY86" s="14"/>
      <c r="AZ86" s="14"/>
      <c r="BA86" s="14"/>
      <c r="BB86" s="14"/>
      <c r="BC86" s="14"/>
      <c r="BD86" s="14"/>
      <c r="BE86" s="14">
        <f t="shared" si="3"/>
        <v>23750</v>
      </c>
      <c r="BF86" s="14"/>
      <c r="BG86" s="14"/>
      <c r="BH86" s="14"/>
      <c r="BI86" s="14"/>
      <c r="BJ86" s="14"/>
      <c r="BK86" s="14"/>
      <c r="BL86" s="14"/>
    </row>
    <row r="87" spans="1:64" ht="25.5" customHeight="1" x14ac:dyDescent="0.2">
      <c r="A87" s="15">
        <v>0</v>
      </c>
      <c r="B87" s="15"/>
      <c r="C87" s="15"/>
      <c r="D87" s="15"/>
      <c r="E87" s="15"/>
      <c r="F87" s="15"/>
      <c r="G87" s="16" t="s">
        <v>105</v>
      </c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8"/>
      <c r="Z87" s="15" t="s">
        <v>42</v>
      </c>
      <c r="AA87" s="15"/>
      <c r="AB87" s="15"/>
      <c r="AC87" s="15"/>
      <c r="AD87" s="15"/>
      <c r="AE87" s="16" t="s">
        <v>48</v>
      </c>
      <c r="AF87" s="17"/>
      <c r="AG87" s="17"/>
      <c r="AH87" s="17"/>
      <c r="AI87" s="17"/>
      <c r="AJ87" s="17"/>
      <c r="AK87" s="17"/>
      <c r="AL87" s="17"/>
      <c r="AM87" s="17"/>
      <c r="AN87" s="18"/>
      <c r="AO87" s="14">
        <v>18</v>
      </c>
      <c r="AP87" s="14"/>
      <c r="AQ87" s="14"/>
      <c r="AR87" s="14"/>
      <c r="AS87" s="14"/>
      <c r="AT87" s="14"/>
      <c r="AU87" s="14"/>
      <c r="AV87" s="14"/>
      <c r="AW87" s="14">
        <v>0</v>
      </c>
      <c r="AX87" s="14"/>
      <c r="AY87" s="14"/>
      <c r="AZ87" s="14"/>
      <c r="BA87" s="14"/>
      <c r="BB87" s="14"/>
      <c r="BC87" s="14"/>
      <c r="BD87" s="14"/>
      <c r="BE87" s="14">
        <f t="shared" si="3"/>
        <v>18</v>
      </c>
      <c r="BF87" s="14"/>
      <c r="BG87" s="14"/>
      <c r="BH87" s="14"/>
      <c r="BI87" s="14"/>
      <c r="BJ87" s="14"/>
      <c r="BK87" s="14"/>
      <c r="BL87" s="14"/>
    </row>
    <row r="88" spans="1:64" ht="17.25" customHeight="1" x14ac:dyDescent="0.2">
      <c r="A88" s="15">
        <v>0</v>
      </c>
      <c r="B88" s="15"/>
      <c r="C88" s="15"/>
      <c r="D88" s="15"/>
      <c r="E88" s="15"/>
      <c r="F88" s="15"/>
      <c r="G88" s="16" t="s">
        <v>108</v>
      </c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8"/>
      <c r="Z88" s="15" t="s">
        <v>42</v>
      </c>
      <c r="AA88" s="15"/>
      <c r="AB88" s="15"/>
      <c r="AC88" s="15"/>
      <c r="AD88" s="15"/>
      <c r="AE88" s="16" t="s">
        <v>109</v>
      </c>
      <c r="AF88" s="17"/>
      <c r="AG88" s="17"/>
      <c r="AH88" s="17"/>
      <c r="AI88" s="17"/>
      <c r="AJ88" s="17"/>
      <c r="AK88" s="17"/>
      <c r="AL88" s="17"/>
      <c r="AM88" s="17"/>
      <c r="AN88" s="18"/>
      <c r="AO88" s="14">
        <v>100</v>
      </c>
      <c r="AP88" s="14"/>
      <c r="AQ88" s="14"/>
      <c r="AR88" s="14"/>
      <c r="AS88" s="14"/>
      <c r="AT88" s="14"/>
      <c r="AU88" s="14"/>
      <c r="AV88" s="14"/>
      <c r="AW88" s="14">
        <v>6</v>
      </c>
      <c r="AX88" s="14"/>
      <c r="AY88" s="14"/>
      <c r="AZ88" s="14"/>
      <c r="BA88" s="14"/>
      <c r="BB88" s="14"/>
      <c r="BC88" s="14"/>
      <c r="BD88" s="14"/>
      <c r="BE88" s="14">
        <f t="shared" si="3"/>
        <v>106</v>
      </c>
      <c r="BF88" s="14"/>
      <c r="BG88" s="14"/>
      <c r="BH88" s="14"/>
      <c r="BI88" s="14"/>
      <c r="BJ88" s="14"/>
      <c r="BK88" s="14"/>
      <c r="BL88" s="14"/>
    </row>
    <row r="89" spans="1:64" ht="12.75" customHeight="1" x14ac:dyDescent="0.2">
      <c r="A89" s="20"/>
      <c r="B89" s="20"/>
      <c r="C89" s="20"/>
      <c r="D89" s="20"/>
      <c r="E89" s="20"/>
      <c r="F89" s="20"/>
      <c r="G89" s="21" t="s">
        <v>49</v>
      </c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3"/>
      <c r="Z89" s="20"/>
      <c r="AA89" s="20"/>
      <c r="AB89" s="20"/>
      <c r="AC89" s="20"/>
      <c r="AD89" s="20"/>
      <c r="AE89" s="21"/>
      <c r="AF89" s="22"/>
      <c r="AG89" s="22"/>
      <c r="AH89" s="22"/>
      <c r="AI89" s="22"/>
      <c r="AJ89" s="22"/>
      <c r="AK89" s="22"/>
      <c r="AL89" s="22"/>
      <c r="AM89" s="22"/>
      <c r="AN89" s="2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>
        <f t="shared" si="3"/>
        <v>0</v>
      </c>
      <c r="BF89" s="13"/>
      <c r="BG89" s="13"/>
      <c r="BH89" s="13"/>
      <c r="BI89" s="13"/>
      <c r="BJ89" s="13"/>
      <c r="BK89" s="13"/>
      <c r="BL89" s="13"/>
    </row>
    <row r="90" spans="1:64" s="12" customFormat="1" ht="12.75" customHeight="1" x14ac:dyDescent="0.2">
      <c r="A90" s="15">
        <v>0</v>
      </c>
      <c r="B90" s="15"/>
      <c r="C90" s="15"/>
      <c r="D90" s="15"/>
      <c r="E90" s="15"/>
      <c r="F90" s="15"/>
      <c r="G90" s="16" t="s">
        <v>81</v>
      </c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8"/>
      <c r="Z90" s="15" t="s">
        <v>39</v>
      </c>
      <c r="AA90" s="15"/>
      <c r="AB90" s="15"/>
      <c r="AC90" s="15"/>
      <c r="AD90" s="15"/>
      <c r="AE90" s="16" t="s">
        <v>48</v>
      </c>
      <c r="AF90" s="17"/>
      <c r="AG90" s="17"/>
      <c r="AH90" s="17"/>
      <c r="AI90" s="17"/>
      <c r="AJ90" s="17"/>
      <c r="AK90" s="17"/>
      <c r="AL90" s="17"/>
      <c r="AM90" s="17"/>
      <c r="AN90" s="18"/>
      <c r="AO90" s="14">
        <v>23.2</v>
      </c>
      <c r="AP90" s="14"/>
      <c r="AQ90" s="14"/>
      <c r="AR90" s="14"/>
      <c r="AS90" s="14"/>
      <c r="AT90" s="14"/>
      <c r="AU90" s="14"/>
      <c r="AV90" s="14"/>
      <c r="AW90" s="14">
        <v>0</v>
      </c>
      <c r="AX90" s="14"/>
      <c r="AY90" s="14"/>
      <c r="AZ90" s="14"/>
      <c r="BA90" s="14"/>
      <c r="BB90" s="14"/>
      <c r="BC90" s="14"/>
      <c r="BD90" s="14"/>
      <c r="BE90" s="14">
        <f t="shared" si="3"/>
        <v>23.2</v>
      </c>
      <c r="BF90" s="14"/>
      <c r="BG90" s="14"/>
      <c r="BH90" s="14"/>
      <c r="BI90" s="14"/>
      <c r="BJ90" s="14"/>
      <c r="BK90" s="14"/>
      <c r="BL90" s="14"/>
    </row>
    <row r="91" spans="1:64" s="12" customFormat="1" ht="25.5" customHeight="1" x14ac:dyDescent="0.2">
      <c r="A91" s="15">
        <v>0</v>
      </c>
      <c r="B91" s="15"/>
      <c r="C91" s="15"/>
      <c r="D91" s="15"/>
      <c r="E91" s="15"/>
      <c r="F91" s="15"/>
      <c r="G91" s="16" t="s">
        <v>88</v>
      </c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8"/>
      <c r="Z91" s="15" t="s">
        <v>39</v>
      </c>
      <c r="AA91" s="15"/>
      <c r="AB91" s="15"/>
      <c r="AC91" s="15"/>
      <c r="AD91" s="15"/>
      <c r="AE91" s="16" t="s">
        <v>48</v>
      </c>
      <c r="AF91" s="17"/>
      <c r="AG91" s="17"/>
      <c r="AH91" s="17"/>
      <c r="AI91" s="17"/>
      <c r="AJ91" s="17"/>
      <c r="AK91" s="17"/>
      <c r="AL91" s="17"/>
      <c r="AM91" s="17"/>
      <c r="AN91" s="18"/>
      <c r="AO91" s="14">
        <v>2.9299999999999999E-3</v>
      </c>
      <c r="AP91" s="14"/>
      <c r="AQ91" s="14"/>
      <c r="AR91" s="14"/>
      <c r="AS91" s="14"/>
      <c r="AT91" s="14"/>
      <c r="AU91" s="14"/>
      <c r="AV91" s="14"/>
      <c r="AW91" s="14">
        <v>0</v>
      </c>
      <c r="AX91" s="14"/>
      <c r="AY91" s="14"/>
      <c r="AZ91" s="14"/>
      <c r="BA91" s="14"/>
      <c r="BB91" s="14"/>
      <c r="BC91" s="14"/>
      <c r="BD91" s="14"/>
      <c r="BE91" s="14">
        <f t="shared" si="3"/>
        <v>2.9299999999999999E-3</v>
      </c>
      <c r="BF91" s="14"/>
      <c r="BG91" s="14"/>
      <c r="BH91" s="14"/>
      <c r="BI91" s="14"/>
      <c r="BJ91" s="14"/>
      <c r="BK91" s="14"/>
      <c r="BL91" s="14"/>
    </row>
    <row r="92" spans="1:64" s="12" customFormat="1" ht="38.25" customHeight="1" x14ac:dyDescent="0.2">
      <c r="A92" s="15">
        <v>0</v>
      </c>
      <c r="B92" s="15"/>
      <c r="C92" s="15"/>
      <c r="D92" s="15"/>
      <c r="E92" s="15"/>
      <c r="F92" s="15"/>
      <c r="G92" s="16" t="s">
        <v>92</v>
      </c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8"/>
      <c r="Z92" s="15" t="s">
        <v>39</v>
      </c>
      <c r="AA92" s="15"/>
      <c r="AB92" s="15"/>
      <c r="AC92" s="15"/>
      <c r="AD92" s="15"/>
      <c r="AE92" s="16" t="s">
        <v>48</v>
      </c>
      <c r="AF92" s="17"/>
      <c r="AG92" s="17"/>
      <c r="AH92" s="17"/>
      <c r="AI92" s="17"/>
      <c r="AJ92" s="17"/>
      <c r="AK92" s="17"/>
      <c r="AL92" s="17"/>
      <c r="AM92" s="17"/>
      <c r="AN92" s="18"/>
      <c r="AO92" s="14">
        <v>0.56000000000000005</v>
      </c>
      <c r="AP92" s="14"/>
      <c r="AQ92" s="14"/>
      <c r="AR92" s="14"/>
      <c r="AS92" s="14"/>
      <c r="AT92" s="14"/>
      <c r="AU92" s="14"/>
      <c r="AV92" s="14"/>
      <c r="AW92" s="14">
        <v>0</v>
      </c>
      <c r="AX92" s="14"/>
      <c r="AY92" s="14"/>
      <c r="AZ92" s="14"/>
      <c r="BA92" s="14"/>
      <c r="BB92" s="14"/>
      <c r="BC92" s="14"/>
      <c r="BD92" s="14"/>
      <c r="BE92" s="14">
        <f t="shared" si="3"/>
        <v>0.56000000000000005</v>
      </c>
      <c r="BF92" s="14"/>
      <c r="BG92" s="14"/>
      <c r="BH92" s="14"/>
      <c r="BI92" s="14"/>
      <c r="BJ92" s="14"/>
      <c r="BK92" s="14"/>
      <c r="BL92" s="14"/>
    </row>
    <row r="93" spans="1:64" s="12" customFormat="1" ht="12.75" customHeight="1" x14ac:dyDescent="0.2">
      <c r="A93" s="15">
        <v>0</v>
      </c>
      <c r="B93" s="15"/>
      <c r="C93" s="15"/>
      <c r="D93" s="15"/>
      <c r="E93" s="15"/>
      <c r="F93" s="15"/>
      <c r="G93" s="16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8"/>
      <c r="Z93" s="15"/>
      <c r="AA93" s="15"/>
      <c r="AB93" s="15"/>
      <c r="AC93" s="15"/>
      <c r="AD93" s="15"/>
      <c r="AE93" s="16"/>
      <c r="AF93" s="17"/>
      <c r="AG93" s="17"/>
      <c r="AH93" s="17"/>
      <c r="AI93" s="17"/>
      <c r="AJ93" s="17"/>
      <c r="AK93" s="17"/>
      <c r="AL93" s="17"/>
      <c r="AM93" s="17"/>
      <c r="AN93" s="18"/>
      <c r="AO93" s="14"/>
      <c r="AP93" s="14"/>
      <c r="AQ93" s="14"/>
      <c r="AR93" s="14"/>
      <c r="AS93" s="14"/>
      <c r="AT93" s="14"/>
      <c r="AU93" s="14"/>
      <c r="AV93" s="14"/>
      <c r="AW93" s="14"/>
      <c r="AX93" s="14"/>
      <c r="AY93" s="14"/>
      <c r="AZ93" s="14"/>
      <c r="BA93" s="14"/>
      <c r="BB93" s="14"/>
      <c r="BC93" s="14"/>
      <c r="BD93" s="14"/>
      <c r="BE93" s="14"/>
      <c r="BF93" s="14"/>
      <c r="BG93" s="14"/>
      <c r="BH93" s="14"/>
      <c r="BI93" s="14"/>
      <c r="BJ93" s="14"/>
      <c r="BK93" s="14"/>
      <c r="BL93" s="14"/>
    </row>
    <row r="94" spans="1:64" s="3" customFormat="1" ht="12.75" customHeight="1" x14ac:dyDescent="0.2">
      <c r="A94" s="15">
        <v>0</v>
      </c>
      <c r="B94" s="15"/>
      <c r="C94" s="15"/>
      <c r="D94" s="15"/>
      <c r="E94" s="15"/>
      <c r="F94" s="15"/>
      <c r="G94" s="16" t="s">
        <v>50</v>
      </c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8"/>
      <c r="Z94" s="15" t="s">
        <v>39</v>
      </c>
      <c r="AA94" s="15"/>
      <c r="AB94" s="15"/>
      <c r="AC94" s="15"/>
      <c r="AD94" s="15"/>
      <c r="AE94" s="16" t="s">
        <v>48</v>
      </c>
      <c r="AF94" s="17"/>
      <c r="AG94" s="17"/>
      <c r="AH94" s="17"/>
      <c r="AI94" s="17"/>
      <c r="AJ94" s="17"/>
      <c r="AK94" s="17"/>
      <c r="AL94" s="17"/>
      <c r="AM94" s="17"/>
      <c r="AN94" s="18"/>
      <c r="AO94" s="14">
        <v>9.58</v>
      </c>
      <c r="AP94" s="14"/>
      <c r="AQ94" s="14"/>
      <c r="AR94" s="14"/>
      <c r="AS94" s="14"/>
      <c r="AT94" s="14"/>
      <c r="AU94" s="14"/>
      <c r="AV94" s="14"/>
      <c r="AW94" s="14">
        <v>0</v>
      </c>
      <c r="AX94" s="14"/>
      <c r="AY94" s="14"/>
      <c r="AZ94" s="14"/>
      <c r="BA94" s="14"/>
      <c r="BB94" s="14"/>
      <c r="BC94" s="14"/>
      <c r="BD94" s="14"/>
      <c r="BE94" s="14">
        <f t="shared" si="3"/>
        <v>9.58</v>
      </c>
      <c r="BF94" s="14"/>
      <c r="BG94" s="14"/>
      <c r="BH94" s="14"/>
      <c r="BI94" s="14"/>
      <c r="BJ94" s="14"/>
      <c r="BK94" s="14"/>
      <c r="BL94" s="14"/>
    </row>
    <row r="95" spans="1:64" ht="38.25" customHeight="1" x14ac:dyDescent="0.2">
      <c r="A95" s="19">
        <v>0</v>
      </c>
      <c r="B95" s="19"/>
      <c r="C95" s="19"/>
      <c r="D95" s="19"/>
      <c r="E95" s="19"/>
      <c r="F95" s="19"/>
      <c r="G95" s="16" t="s">
        <v>98</v>
      </c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8"/>
      <c r="Z95" s="15" t="s">
        <v>39</v>
      </c>
      <c r="AA95" s="15"/>
      <c r="AB95" s="15"/>
      <c r="AC95" s="15"/>
      <c r="AD95" s="15"/>
      <c r="AE95" s="16" t="s">
        <v>54</v>
      </c>
      <c r="AF95" s="17"/>
      <c r="AG95" s="17"/>
      <c r="AH95" s="17"/>
      <c r="AI95" s="17"/>
      <c r="AJ95" s="17"/>
      <c r="AK95" s="17"/>
      <c r="AL95" s="17"/>
      <c r="AM95" s="17"/>
      <c r="AN95" s="18"/>
      <c r="AO95" s="14">
        <v>3.3000000000000002E-2</v>
      </c>
      <c r="AP95" s="14"/>
      <c r="AQ95" s="14"/>
      <c r="AR95" s="14"/>
      <c r="AS95" s="14"/>
      <c r="AT95" s="14"/>
      <c r="AU95" s="14"/>
      <c r="AV95" s="14"/>
      <c r="AW95" s="14">
        <v>0</v>
      </c>
      <c r="AX95" s="14"/>
      <c r="AY95" s="14"/>
      <c r="AZ95" s="14"/>
      <c r="BA95" s="14"/>
      <c r="BB95" s="14"/>
      <c r="BC95" s="14"/>
      <c r="BD95" s="14"/>
      <c r="BE95" s="14">
        <f t="shared" si="3"/>
        <v>3.3000000000000002E-2</v>
      </c>
      <c r="BF95" s="14"/>
      <c r="BG95" s="14"/>
      <c r="BH95" s="14"/>
      <c r="BI95" s="14"/>
      <c r="BJ95" s="14"/>
      <c r="BK95" s="14"/>
      <c r="BL95" s="14"/>
    </row>
    <row r="96" spans="1:64" ht="25.5" customHeight="1" x14ac:dyDescent="0.2">
      <c r="A96" s="19">
        <v>0</v>
      </c>
      <c r="B96" s="19"/>
      <c r="C96" s="19"/>
      <c r="D96" s="19"/>
      <c r="E96" s="19"/>
      <c r="F96" s="19"/>
      <c r="G96" s="16" t="s">
        <v>103</v>
      </c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8"/>
      <c r="Z96" s="15" t="s">
        <v>39</v>
      </c>
      <c r="AA96" s="15"/>
      <c r="AB96" s="15"/>
      <c r="AC96" s="15"/>
      <c r="AD96" s="15"/>
      <c r="AE96" s="16" t="s">
        <v>48</v>
      </c>
      <c r="AF96" s="17"/>
      <c r="AG96" s="17"/>
      <c r="AH96" s="17"/>
      <c r="AI96" s="17"/>
      <c r="AJ96" s="17"/>
      <c r="AK96" s="17"/>
      <c r="AL96" s="17"/>
      <c r="AM96" s="17"/>
      <c r="AN96" s="18"/>
      <c r="AO96" s="14">
        <v>4.0000000000000001E-3</v>
      </c>
      <c r="AP96" s="14"/>
      <c r="AQ96" s="14"/>
      <c r="AR96" s="14"/>
      <c r="AS96" s="14"/>
      <c r="AT96" s="14"/>
      <c r="AU96" s="14"/>
      <c r="AV96" s="14"/>
      <c r="AW96" s="14">
        <v>0</v>
      </c>
      <c r="AX96" s="14"/>
      <c r="AY96" s="14"/>
      <c r="AZ96" s="14"/>
      <c r="BA96" s="14"/>
      <c r="BB96" s="14"/>
      <c r="BC96" s="14"/>
      <c r="BD96" s="14"/>
      <c r="BE96" s="14">
        <f t="shared" si="3"/>
        <v>4.0000000000000001E-3</v>
      </c>
      <c r="BF96" s="14"/>
      <c r="BG96" s="14"/>
      <c r="BH96" s="14"/>
      <c r="BI96" s="14"/>
      <c r="BJ96" s="14"/>
      <c r="BK96" s="14"/>
      <c r="BL96" s="14"/>
    </row>
    <row r="97" spans="1:64" ht="25.5" customHeight="1" x14ac:dyDescent="0.2">
      <c r="A97" s="19">
        <v>0</v>
      </c>
      <c r="B97" s="19"/>
      <c r="C97" s="19"/>
      <c r="D97" s="19"/>
      <c r="E97" s="19"/>
      <c r="F97" s="19"/>
      <c r="G97" s="16" t="s">
        <v>106</v>
      </c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8"/>
      <c r="Z97" s="15" t="s">
        <v>39</v>
      </c>
      <c r="AA97" s="15"/>
      <c r="AB97" s="15"/>
      <c r="AC97" s="15"/>
      <c r="AD97" s="15"/>
      <c r="AE97" s="16" t="s">
        <v>48</v>
      </c>
      <c r="AF97" s="17"/>
      <c r="AG97" s="17"/>
      <c r="AH97" s="17"/>
      <c r="AI97" s="17"/>
      <c r="AJ97" s="17"/>
      <c r="AK97" s="17"/>
      <c r="AL97" s="17"/>
      <c r="AM97" s="17"/>
      <c r="AN97" s="18"/>
      <c r="AO97" s="14">
        <v>25</v>
      </c>
      <c r="AP97" s="14"/>
      <c r="AQ97" s="14"/>
      <c r="AR97" s="14"/>
      <c r="AS97" s="14"/>
      <c r="AT97" s="14"/>
      <c r="AU97" s="14"/>
      <c r="AV97" s="14"/>
      <c r="AW97" s="14">
        <v>0</v>
      </c>
      <c r="AX97" s="14"/>
      <c r="AY97" s="14"/>
      <c r="AZ97" s="14"/>
      <c r="BA97" s="14"/>
      <c r="BB97" s="14"/>
      <c r="BC97" s="14"/>
      <c r="BD97" s="14"/>
      <c r="BE97" s="14">
        <f t="shared" si="3"/>
        <v>25</v>
      </c>
      <c r="BF97" s="14"/>
      <c r="BG97" s="14"/>
      <c r="BH97" s="14"/>
      <c r="BI97" s="14"/>
      <c r="BJ97" s="14"/>
      <c r="BK97" s="14"/>
      <c r="BL97" s="14"/>
    </row>
    <row r="98" spans="1:64" ht="25.5" customHeight="1" x14ac:dyDescent="0.2">
      <c r="A98" s="19">
        <v>0</v>
      </c>
      <c r="B98" s="19"/>
      <c r="C98" s="19"/>
      <c r="D98" s="19"/>
      <c r="E98" s="19"/>
      <c r="F98" s="19"/>
      <c r="G98" s="16" t="s">
        <v>110</v>
      </c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8"/>
      <c r="Z98" s="15" t="s">
        <v>39</v>
      </c>
      <c r="AA98" s="15"/>
      <c r="AB98" s="15"/>
      <c r="AC98" s="15"/>
      <c r="AD98" s="15"/>
      <c r="AE98" s="16" t="s">
        <v>48</v>
      </c>
      <c r="AF98" s="17"/>
      <c r="AG98" s="17"/>
      <c r="AH98" s="17"/>
      <c r="AI98" s="17"/>
      <c r="AJ98" s="17"/>
      <c r="AK98" s="17"/>
      <c r="AL98" s="17"/>
      <c r="AM98" s="17"/>
      <c r="AN98" s="18"/>
      <c r="AO98" s="14">
        <v>1.73</v>
      </c>
      <c r="AP98" s="14"/>
      <c r="AQ98" s="14"/>
      <c r="AR98" s="14"/>
      <c r="AS98" s="14"/>
      <c r="AT98" s="14"/>
      <c r="AU98" s="14"/>
      <c r="AV98" s="14"/>
      <c r="AW98" s="14">
        <v>20</v>
      </c>
      <c r="AX98" s="14"/>
      <c r="AY98" s="14"/>
      <c r="AZ98" s="14"/>
      <c r="BA98" s="14"/>
      <c r="BB98" s="14"/>
      <c r="BC98" s="14"/>
      <c r="BD98" s="14"/>
      <c r="BE98" s="14">
        <f t="shared" si="3"/>
        <v>21.73</v>
      </c>
      <c r="BF98" s="14"/>
      <c r="BG98" s="14"/>
      <c r="BH98" s="14"/>
      <c r="BI98" s="14"/>
      <c r="BJ98" s="14"/>
      <c r="BK98" s="14"/>
      <c r="BL98" s="14"/>
    </row>
    <row r="99" spans="1:64" s="12" customFormat="1" ht="25.5" customHeight="1" x14ac:dyDescent="0.2">
      <c r="A99" s="20"/>
      <c r="B99" s="20"/>
      <c r="C99" s="20"/>
      <c r="D99" s="20"/>
      <c r="E99" s="20"/>
      <c r="F99" s="20"/>
      <c r="G99" s="21" t="s">
        <v>51</v>
      </c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3"/>
      <c r="Z99" s="20"/>
      <c r="AA99" s="20"/>
      <c r="AB99" s="20"/>
      <c r="AC99" s="20"/>
      <c r="AD99" s="20"/>
      <c r="AE99" s="21"/>
      <c r="AF99" s="22"/>
      <c r="AG99" s="22"/>
      <c r="AH99" s="22"/>
      <c r="AI99" s="22"/>
      <c r="AJ99" s="22"/>
      <c r="AK99" s="22"/>
      <c r="AL99" s="22"/>
      <c r="AM99" s="22"/>
      <c r="AN99" s="2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>
        <f t="shared" si="3"/>
        <v>0</v>
      </c>
      <c r="BF99" s="13"/>
      <c r="BG99" s="13"/>
      <c r="BH99" s="13"/>
      <c r="BI99" s="13"/>
      <c r="BJ99" s="13"/>
      <c r="BK99" s="13"/>
      <c r="BL99" s="13"/>
    </row>
    <row r="100" spans="1:64" s="12" customFormat="1" ht="29.25" customHeight="1" x14ac:dyDescent="0.2">
      <c r="A100" s="15">
        <v>0</v>
      </c>
      <c r="B100" s="15"/>
      <c r="C100" s="15"/>
      <c r="D100" s="15"/>
      <c r="E100" s="15"/>
      <c r="F100" s="15"/>
      <c r="G100" s="16" t="s">
        <v>83</v>
      </c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8"/>
      <c r="Z100" s="15" t="s">
        <v>52</v>
      </c>
      <c r="AA100" s="15"/>
      <c r="AB100" s="15"/>
      <c r="AC100" s="15"/>
      <c r="AD100" s="15"/>
      <c r="AE100" s="16" t="s">
        <v>48</v>
      </c>
      <c r="AF100" s="17"/>
      <c r="AG100" s="17"/>
      <c r="AH100" s="17"/>
      <c r="AI100" s="17"/>
      <c r="AJ100" s="17"/>
      <c r="AK100" s="17"/>
      <c r="AL100" s="17"/>
      <c r="AM100" s="17"/>
      <c r="AN100" s="18"/>
      <c r="AO100" s="14">
        <v>0</v>
      </c>
      <c r="AP100" s="14"/>
      <c r="AQ100" s="14"/>
      <c r="AR100" s="14"/>
      <c r="AS100" s="14"/>
      <c r="AT100" s="14"/>
      <c r="AU100" s="14"/>
      <c r="AV100" s="14"/>
      <c r="AW100" s="14">
        <v>100</v>
      </c>
      <c r="AX100" s="14"/>
      <c r="AY100" s="14"/>
      <c r="AZ100" s="14"/>
      <c r="BA100" s="14"/>
      <c r="BB100" s="14"/>
      <c r="BC100" s="14"/>
      <c r="BD100" s="14"/>
      <c r="BE100" s="14">
        <f t="shared" si="3"/>
        <v>100</v>
      </c>
      <c r="BF100" s="14"/>
      <c r="BG100" s="14"/>
      <c r="BH100" s="14"/>
      <c r="BI100" s="14"/>
      <c r="BJ100" s="14"/>
      <c r="BK100" s="14"/>
      <c r="BL100" s="14"/>
    </row>
    <row r="101" spans="1:64" s="12" customFormat="1" ht="38.25" customHeight="1" x14ac:dyDescent="0.2">
      <c r="A101" s="15">
        <v>0</v>
      </c>
      <c r="B101" s="15"/>
      <c r="C101" s="15"/>
      <c r="D101" s="15"/>
      <c r="E101" s="15"/>
      <c r="F101" s="15"/>
      <c r="G101" s="16" t="s">
        <v>89</v>
      </c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8"/>
      <c r="Z101" s="15" t="s">
        <v>52</v>
      </c>
      <c r="AA101" s="15"/>
      <c r="AB101" s="15"/>
      <c r="AC101" s="15"/>
      <c r="AD101" s="15"/>
      <c r="AE101" s="16" t="s">
        <v>48</v>
      </c>
      <c r="AF101" s="17"/>
      <c r="AG101" s="17"/>
      <c r="AH101" s="17"/>
      <c r="AI101" s="17"/>
      <c r="AJ101" s="17"/>
      <c r="AK101" s="17"/>
      <c r="AL101" s="17"/>
      <c r="AM101" s="17"/>
      <c r="AN101" s="18"/>
      <c r="AO101" s="14">
        <v>100</v>
      </c>
      <c r="AP101" s="14"/>
      <c r="AQ101" s="14"/>
      <c r="AR101" s="14"/>
      <c r="AS101" s="14"/>
      <c r="AT101" s="14"/>
      <c r="AU101" s="14"/>
      <c r="AV101" s="14"/>
      <c r="AW101" s="14">
        <v>0</v>
      </c>
      <c r="AX101" s="14"/>
      <c r="AY101" s="14"/>
      <c r="AZ101" s="14"/>
      <c r="BA101" s="14"/>
      <c r="BB101" s="14"/>
      <c r="BC101" s="14"/>
      <c r="BD101" s="14"/>
      <c r="BE101" s="14">
        <f t="shared" si="3"/>
        <v>100</v>
      </c>
      <c r="BF101" s="14"/>
      <c r="BG101" s="14"/>
      <c r="BH101" s="14"/>
      <c r="BI101" s="14"/>
      <c r="BJ101" s="14"/>
      <c r="BK101" s="14"/>
      <c r="BL101" s="14"/>
    </row>
    <row r="102" spans="1:64" ht="30" customHeight="1" x14ac:dyDescent="0.2">
      <c r="A102" s="15">
        <v>0</v>
      </c>
      <c r="B102" s="15"/>
      <c r="C102" s="15"/>
      <c r="D102" s="15"/>
      <c r="E102" s="15"/>
      <c r="F102" s="15"/>
      <c r="G102" s="16" t="s">
        <v>93</v>
      </c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8"/>
      <c r="Z102" s="15" t="s">
        <v>52</v>
      </c>
      <c r="AA102" s="15"/>
      <c r="AB102" s="15"/>
      <c r="AC102" s="15"/>
      <c r="AD102" s="15"/>
      <c r="AE102" s="16" t="s">
        <v>48</v>
      </c>
      <c r="AF102" s="17"/>
      <c r="AG102" s="17"/>
      <c r="AH102" s="17"/>
      <c r="AI102" s="17"/>
      <c r="AJ102" s="17"/>
      <c r="AK102" s="17"/>
      <c r="AL102" s="17"/>
      <c r="AM102" s="17"/>
      <c r="AN102" s="18"/>
      <c r="AO102" s="14">
        <v>100</v>
      </c>
      <c r="AP102" s="14"/>
      <c r="AQ102" s="14"/>
      <c r="AR102" s="14"/>
      <c r="AS102" s="14"/>
      <c r="AT102" s="14"/>
      <c r="AU102" s="14"/>
      <c r="AV102" s="14"/>
      <c r="AW102" s="14">
        <v>0</v>
      </c>
      <c r="AX102" s="14"/>
      <c r="AY102" s="14"/>
      <c r="AZ102" s="14"/>
      <c r="BA102" s="14"/>
      <c r="BB102" s="14"/>
      <c r="BC102" s="14"/>
      <c r="BD102" s="14"/>
      <c r="BE102" s="14">
        <f t="shared" si="3"/>
        <v>100</v>
      </c>
      <c r="BF102" s="14"/>
      <c r="BG102" s="14"/>
      <c r="BH102" s="14"/>
      <c r="BI102" s="14"/>
      <c r="BJ102" s="14"/>
      <c r="BK102" s="14"/>
      <c r="BL102" s="14"/>
    </row>
    <row r="103" spans="1:64" ht="6" hidden="1" customHeight="1" x14ac:dyDescent="0.2">
      <c r="A103" s="15">
        <v>0</v>
      </c>
      <c r="B103" s="15"/>
      <c r="C103" s="15"/>
      <c r="D103" s="15"/>
      <c r="E103" s="15"/>
      <c r="F103" s="15"/>
      <c r="G103" s="16" t="s">
        <v>53</v>
      </c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8"/>
      <c r="Z103" s="15" t="s">
        <v>52</v>
      </c>
      <c r="AA103" s="15"/>
      <c r="AB103" s="15"/>
      <c r="AC103" s="15"/>
      <c r="AD103" s="15"/>
      <c r="AE103" s="16" t="s">
        <v>48</v>
      </c>
      <c r="AF103" s="17"/>
      <c r="AG103" s="17"/>
      <c r="AH103" s="17"/>
      <c r="AI103" s="17"/>
      <c r="AJ103" s="17"/>
      <c r="AK103" s="17"/>
      <c r="AL103" s="17"/>
      <c r="AM103" s="17"/>
      <c r="AN103" s="18"/>
      <c r="AO103" s="14">
        <v>100</v>
      </c>
      <c r="AP103" s="14"/>
      <c r="AQ103" s="14"/>
      <c r="AR103" s="14"/>
      <c r="AS103" s="14"/>
      <c r="AT103" s="14"/>
      <c r="AU103" s="14"/>
      <c r="AV103" s="14"/>
      <c r="AW103" s="14">
        <v>0</v>
      </c>
      <c r="AX103" s="14"/>
      <c r="AY103" s="14"/>
      <c r="AZ103" s="14"/>
      <c r="BA103" s="14"/>
      <c r="BB103" s="14"/>
      <c r="BC103" s="14"/>
      <c r="BD103" s="14"/>
      <c r="BE103" s="14">
        <f t="shared" si="3"/>
        <v>100</v>
      </c>
      <c r="BF103" s="14"/>
      <c r="BG103" s="14"/>
      <c r="BH103" s="14"/>
      <c r="BI103" s="14"/>
      <c r="BJ103" s="14"/>
      <c r="BK103" s="14"/>
      <c r="BL103" s="14"/>
    </row>
    <row r="104" spans="1:64" ht="18.75" customHeight="1" x14ac:dyDescent="0.2">
      <c r="A104" s="19">
        <v>0</v>
      </c>
      <c r="B104" s="19"/>
      <c r="C104" s="19"/>
      <c r="D104" s="19"/>
      <c r="E104" s="19"/>
      <c r="F104" s="19"/>
      <c r="G104" s="16" t="s">
        <v>99</v>
      </c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8"/>
      <c r="Z104" s="15" t="s">
        <v>52</v>
      </c>
      <c r="AA104" s="15"/>
      <c r="AB104" s="15"/>
      <c r="AC104" s="15"/>
      <c r="AD104" s="15"/>
      <c r="AE104" s="16" t="s">
        <v>48</v>
      </c>
      <c r="AF104" s="17"/>
      <c r="AG104" s="17"/>
      <c r="AH104" s="17"/>
      <c r="AI104" s="17"/>
      <c r="AJ104" s="17"/>
      <c r="AK104" s="17"/>
      <c r="AL104" s="17"/>
      <c r="AM104" s="17"/>
      <c r="AN104" s="18"/>
      <c r="AO104" s="14">
        <v>100</v>
      </c>
      <c r="AP104" s="14"/>
      <c r="AQ104" s="14"/>
      <c r="AR104" s="14"/>
      <c r="AS104" s="14"/>
      <c r="AT104" s="14"/>
      <c r="AU104" s="14"/>
      <c r="AV104" s="14"/>
      <c r="AW104" s="14">
        <v>0</v>
      </c>
      <c r="AX104" s="14"/>
      <c r="AY104" s="14"/>
      <c r="AZ104" s="14"/>
      <c r="BA104" s="14"/>
      <c r="BB104" s="14"/>
      <c r="BC104" s="14"/>
      <c r="BD104" s="14"/>
      <c r="BE104" s="14">
        <f t="shared" si="3"/>
        <v>100</v>
      </c>
      <c r="BF104" s="14"/>
      <c r="BG104" s="14"/>
      <c r="BH104" s="14"/>
      <c r="BI104" s="14"/>
      <c r="BJ104" s="14"/>
      <c r="BK104" s="14"/>
      <c r="BL104" s="14"/>
    </row>
    <row r="105" spans="1:64" ht="15.75" customHeight="1" x14ac:dyDescent="0.2">
      <c r="A105" s="19">
        <v>0</v>
      </c>
      <c r="B105" s="19"/>
      <c r="C105" s="19"/>
      <c r="D105" s="19"/>
      <c r="E105" s="19"/>
      <c r="F105" s="19"/>
      <c r="G105" s="16" t="s">
        <v>104</v>
      </c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8"/>
      <c r="Z105" s="15" t="s">
        <v>52</v>
      </c>
      <c r="AA105" s="15"/>
      <c r="AB105" s="15"/>
      <c r="AC105" s="15"/>
      <c r="AD105" s="15"/>
      <c r="AE105" s="16" t="s">
        <v>54</v>
      </c>
      <c r="AF105" s="17"/>
      <c r="AG105" s="17"/>
      <c r="AH105" s="17"/>
      <c r="AI105" s="17"/>
      <c r="AJ105" s="17"/>
      <c r="AK105" s="17"/>
      <c r="AL105" s="17"/>
      <c r="AM105" s="17"/>
      <c r="AN105" s="18"/>
      <c r="AO105" s="14">
        <v>100</v>
      </c>
      <c r="AP105" s="14"/>
      <c r="AQ105" s="14"/>
      <c r="AR105" s="14"/>
      <c r="AS105" s="14"/>
      <c r="AT105" s="14"/>
      <c r="AU105" s="14"/>
      <c r="AV105" s="14"/>
      <c r="AW105" s="14">
        <v>0</v>
      </c>
      <c r="AX105" s="14"/>
      <c r="AY105" s="14"/>
      <c r="AZ105" s="14"/>
      <c r="BA105" s="14"/>
      <c r="BB105" s="14"/>
      <c r="BC105" s="14"/>
      <c r="BD105" s="14"/>
      <c r="BE105" s="14">
        <f t="shared" si="3"/>
        <v>100</v>
      </c>
      <c r="BF105" s="14"/>
      <c r="BG105" s="14"/>
      <c r="BH105" s="14"/>
      <c r="BI105" s="14"/>
      <c r="BJ105" s="14"/>
      <c r="BK105" s="14"/>
      <c r="BL105" s="14"/>
    </row>
    <row r="106" spans="1:64" ht="34.5" customHeight="1" x14ac:dyDescent="0.2">
      <c r="A106" s="19">
        <v>0</v>
      </c>
      <c r="B106" s="19"/>
      <c r="C106" s="19"/>
      <c r="D106" s="19"/>
      <c r="E106" s="19"/>
      <c r="F106" s="19"/>
      <c r="G106" s="16" t="s">
        <v>59</v>
      </c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8"/>
      <c r="Z106" s="15" t="s">
        <v>52</v>
      </c>
      <c r="AA106" s="15"/>
      <c r="AB106" s="15"/>
      <c r="AC106" s="15"/>
      <c r="AD106" s="15"/>
      <c r="AE106" s="16" t="s">
        <v>54</v>
      </c>
      <c r="AF106" s="17"/>
      <c r="AG106" s="17"/>
      <c r="AH106" s="17"/>
      <c r="AI106" s="17"/>
      <c r="AJ106" s="17"/>
      <c r="AK106" s="17"/>
      <c r="AL106" s="17"/>
      <c r="AM106" s="17"/>
      <c r="AN106" s="18"/>
      <c r="AO106" s="14">
        <v>100</v>
      </c>
      <c r="AP106" s="14"/>
      <c r="AQ106" s="14"/>
      <c r="AR106" s="14"/>
      <c r="AS106" s="14"/>
      <c r="AT106" s="14"/>
      <c r="AU106" s="14"/>
      <c r="AV106" s="14"/>
      <c r="AW106" s="14">
        <v>0</v>
      </c>
      <c r="AX106" s="14"/>
      <c r="AY106" s="14"/>
      <c r="AZ106" s="14"/>
      <c r="BA106" s="14"/>
      <c r="BB106" s="14"/>
      <c r="BC106" s="14"/>
      <c r="BD106" s="14"/>
      <c r="BE106" s="14">
        <f>AO106+AW106</f>
        <v>100</v>
      </c>
      <c r="BF106" s="14"/>
      <c r="BG106" s="14"/>
      <c r="BH106" s="14"/>
      <c r="BI106" s="14"/>
      <c r="BJ106" s="14"/>
      <c r="BK106" s="14"/>
      <c r="BL106" s="14"/>
    </row>
    <row r="107" spans="1:64" x14ac:dyDescent="0.2">
      <c r="A107" s="15">
        <v>0</v>
      </c>
      <c r="B107" s="15"/>
      <c r="C107" s="15"/>
      <c r="D107" s="15"/>
      <c r="E107" s="15"/>
      <c r="F107" s="15"/>
      <c r="G107" s="16" t="s">
        <v>111</v>
      </c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8"/>
      <c r="Z107" s="15" t="s">
        <v>52</v>
      </c>
      <c r="AA107" s="15"/>
      <c r="AB107" s="15"/>
      <c r="AC107" s="15"/>
      <c r="AD107" s="15"/>
      <c r="AE107" s="16" t="s">
        <v>54</v>
      </c>
      <c r="AF107" s="17"/>
      <c r="AG107" s="17"/>
      <c r="AH107" s="17"/>
      <c r="AI107" s="17"/>
      <c r="AJ107" s="17"/>
      <c r="AK107" s="17"/>
      <c r="AL107" s="17"/>
      <c r="AM107" s="17"/>
      <c r="AN107" s="18"/>
      <c r="AO107" s="14">
        <v>100</v>
      </c>
      <c r="AP107" s="14"/>
      <c r="AQ107" s="14"/>
      <c r="AR107" s="14"/>
      <c r="AS107" s="14"/>
      <c r="AT107" s="14"/>
      <c r="AU107" s="14"/>
      <c r="AV107" s="14"/>
      <c r="AW107" s="14">
        <v>100</v>
      </c>
      <c r="AX107" s="14"/>
      <c r="AY107" s="14"/>
      <c r="AZ107" s="14"/>
      <c r="BA107" s="14"/>
      <c r="BB107" s="14"/>
      <c r="BC107" s="14"/>
      <c r="BD107" s="14"/>
      <c r="BE107" s="14">
        <f>AO107+AW107</f>
        <v>200</v>
      </c>
      <c r="BF107" s="14"/>
      <c r="BG107" s="14"/>
      <c r="BH107" s="14"/>
      <c r="BI107" s="14"/>
      <c r="BJ107" s="14"/>
      <c r="BK107" s="14"/>
      <c r="BL107" s="14"/>
    </row>
    <row r="108" spans="1:64" ht="15.75" customHeight="1" x14ac:dyDescent="0.2">
      <c r="A108" s="15">
        <v>0</v>
      </c>
      <c r="B108" s="15"/>
      <c r="C108" s="15"/>
      <c r="D108" s="15"/>
      <c r="E108" s="15"/>
      <c r="F108" s="15"/>
      <c r="G108" s="16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8"/>
      <c r="Z108" s="15"/>
      <c r="AA108" s="15"/>
      <c r="AB108" s="15"/>
      <c r="AC108" s="15"/>
      <c r="AD108" s="15"/>
      <c r="AE108" s="16"/>
      <c r="AF108" s="17"/>
      <c r="AG108" s="17"/>
      <c r="AH108" s="17"/>
      <c r="AI108" s="17"/>
      <c r="AJ108" s="17"/>
      <c r="AK108" s="17"/>
      <c r="AL108" s="17"/>
      <c r="AM108" s="17"/>
      <c r="AN108" s="18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  <c r="BA108" s="14"/>
      <c r="BB108" s="14"/>
      <c r="BC108" s="14"/>
      <c r="BD108" s="14"/>
      <c r="BE108" s="14"/>
      <c r="BF108" s="14"/>
      <c r="BG108" s="14"/>
      <c r="BH108" s="14"/>
      <c r="BI108" s="14"/>
      <c r="BJ108" s="14"/>
      <c r="BK108" s="14"/>
      <c r="BL108" s="14"/>
    </row>
    <row r="109" spans="1:64" x14ac:dyDescent="0.2"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  <c r="BA109" s="11"/>
      <c r="BB109" s="11"/>
      <c r="BC109" s="11"/>
      <c r="BD109" s="11"/>
      <c r="BE109" s="11"/>
      <c r="BF109" s="11"/>
      <c r="BG109" s="11"/>
      <c r="BH109" s="11"/>
      <c r="BI109" s="11"/>
      <c r="BJ109" s="11"/>
      <c r="BK109" s="11"/>
      <c r="BL109" s="11"/>
    </row>
    <row r="111" spans="1:64" x14ac:dyDescent="0.2">
      <c r="A111" s="70" t="s">
        <v>60</v>
      </c>
      <c r="B111" s="71"/>
      <c r="C111" s="71"/>
      <c r="D111" s="71"/>
      <c r="E111" s="71"/>
      <c r="F111" s="71"/>
      <c r="G111" s="71"/>
      <c r="H111" s="71"/>
      <c r="I111" s="71"/>
      <c r="J111" s="71"/>
      <c r="K111" s="71"/>
      <c r="L111" s="71"/>
      <c r="M111" s="71"/>
      <c r="N111" s="71"/>
      <c r="O111" s="71"/>
      <c r="P111" s="71"/>
      <c r="Q111" s="71"/>
      <c r="R111" s="71"/>
      <c r="S111" s="71"/>
      <c r="T111" s="71"/>
      <c r="U111" s="71"/>
      <c r="V111" s="71"/>
      <c r="W111" s="72"/>
      <c r="X111" s="72"/>
      <c r="Y111" s="72"/>
      <c r="Z111" s="72"/>
      <c r="AA111" s="72"/>
      <c r="AB111" s="72"/>
      <c r="AC111" s="72"/>
      <c r="AD111" s="72"/>
      <c r="AE111" s="72"/>
      <c r="AF111" s="72"/>
      <c r="AG111" s="72"/>
      <c r="AH111" s="72"/>
      <c r="AI111" s="72"/>
      <c r="AJ111" s="72"/>
      <c r="AK111" s="72"/>
      <c r="AL111" s="72"/>
      <c r="AM111" s="72"/>
      <c r="AN111" s="4"/>
      <c r="AO111" s="73" t="s">
        <v>61</v>
      </c>
      <c r="AP111" s="60"/>
      <c r="AQ111" s="60"/>
      <c r="AR111" s="60"/>
      <c r="AS111" s="60"/>
      <c r="AT111" s="60"/>
      <c r="AU111" s="60"/>
      <c r="AV111" s="60"/>
      <c r="AW111" s="60"/>
      <c r="AX111" s="60"/>
      <c r="AY111" s="60"/>
      <c r="AZ111" s="60"/>
      <c r="BA111" s="60"/>
      <c r="BB111" s="60"/>
      <c r="BC111" s="60"/>
      <c r="BD111" s="60"/>
      <c r="BE111" s="60"/>
      <c r="BF111" s="60"/>
      <c r="BG111" s="60"/>
    </row>
    <row r="112" spans="1:64" x14ac:dyDescent="0.2">
      <c r="W112" s="61" t="s">
        <v>10</v>
      </c>
      <c r="X112" s="61"/>
      <c r="Y112" s="61"/>
      <c r="Z112" s="61"/>
      <c r="AA112" s="61"/>
      <c r="AB112" s="61"/>
      <c r="AC112" s="61"/>
      <c r="AD112" s="61"/>
      <c r="AE112" s="61"/>
      <c r="AF112" s="61"/>
      <c r="AG112" s="61"/>
      <c r="AH112" s="61"/>
      <c r="AI112" s="61"/>
      <c r="AJ112" s="61"/>
      <c r="AK112" s="61"/>
      <c r="AL112" s="61"/>
      <c r="AM112" s="61"/>
      <c r="AO112" s="61" t="s">
        <v>11</v>
      </c>
      <c r="AP112" s="61"/>
      <c r="AQ112" s="61"/>
      <c r="AR112" s="61"/>
      <c r="AS112" s="61"/>
      <c r="AT112" s="61"/>
      <c r="AU112" s="61"/>
      <c r="AV112" s="61"/>
      <c r="AW112" s="61"/>
      <c r="AX112" s="61"/>
      <c r="AY112" s="61"/>
      <c r="AZ112" s="61"/>
      <c r="BA112" s="61"/>
      <c r="BB112" s="61"/>
      <c r="BC112" s="61"/>
      <c r="BD112" s="61"/>
      <c r="BE112" s="61"/>
      <c r="BF112" s="61"/>
      <c r="BG112" s="61"/>
    </row>
    <row r="113" spans="1:59" ht="15.75" x14ac:dyDescent="0.2">
      <c r="A113" s="37" t="s">
        <v>7</v>
      </c>
      <c r="B113" s="37"/>
      <c r="C113" s="37"/>
      <c r="D113" s="37"/>
      <c r="E113" s="37"/>
      <c r="F113" s="37"/>
    </row>
    <row r="115" spans="1:59" x14ac:dyDescent="0.2">
      <c r="A115" s="70" t="s">
        <v>115</v>
      </c>
      <c r="B115" s="71"/>
      <c r="C115" s="71"/>
      <c r="D115" s="71"/>
      <c r="E115" s="71"/>
      <c r="F115" s="71"/>
      <c r="G115" s="71"/>
      <c r="H115" s="71"/>
      <c r="I115" s="71"/>
      <c r="J115" s="71"/>
      <c r="K115" s="71"/>
      <c r="L115" s="71"/>
      <c r="M115" s="71"/>
      <c r="N115" s="71"/>
      <c r="O115" s="71"/>
      <c r="P115" s="71"/>
      <c r="Q115" s="71"/>
      <c r="R115" s="71"/>
      <c r="S115" s="71"/>
      <c r="T115" s="71"/>
      <c r="U115" s="71"/>
      <c r="V115" s="71"/>
      <c r="W115" s="72"/>
      <c r="X115" s="72"/>
      <c r="Y115" s="72"/>
      <c r="Z115" s="72"/>
      <c r="AA115" s="72"/>
      <c r="AB115" s="72"/>
      <c r="AC115" s="72"/>
      <c r="AD115" s="72"/>
      <c r="AE115" s="72"/>
      <c r="AF115" s="72"/>
      <c r="AG115" s="72"/>
      <c r="AH115" s="72"/>
      <c r="AI115" s="72"/>
      <c r="AJ115" s="72"/>
      <c r="AK115" s="72"/>
      <c r="AL115" s="72"/>
      <c r="AM115" s="72"/>
      <c r="AN115" s="4"/>
      <c r="AO115" s="73" t="s">
        <v>66</v>
      </c>
      <c r="AP115" s="60"/>
      <c r="AQ115" s="60"/>
      <c r="AR115" s="60"/>
      <c r="AS115" s="60"/>
      <c r="AT115" s="60"/>
      <c r="AU115" s="60"/>
      <c r="AV115" s="60"/>
      <c r="AW115" s="60"/>
      <c r="AX115" s="60"/>
      <c r="AY115" s="60"/>
      <c r="AZ115" s="60"/>
      <c r="BA115" s="60"/>
      <c r="BB115" s="60"/>
      <c r="BC115" s="60"/>
      <c r="BD115" s="60"/>
      <c r="BE115" s="60"/>
      <c r="BF115" s="60"/>
      <c r="BG115" s="60"/>
    </row>
    <row r="116" spans="1:59" x14ac:dyDescent="0.2">
      <c r="W116" s="61" t="s">
        <v>10</v>
      </c>
      <c r="X116" s="61"/>
      <c r="Y116" s="61"/>
      <c r="Z116" s="61"/>
      <c r="AA116" s="61"/>
      <c r="AB116" s="61"/>
      <c r="AC116" s="61"/>
      <c r="AD116" s="61"/>
      <c r="AE116" s="61"/>
      <c r="AF116" s="61"/>
      <c r="AG116" s="61"/>
      <c r="AH116" s="61"/>
      <c r="AI116" s="61"/>
      <c r="AJ116" s="61"/>
      <c r="AK116" s="61"/>
      <c r="AL116" s="61"/>
      <c r="AM116" s="61"/>
      <c r="AO116" s="61" t="s">
        <v>11</v>
      </c>
      <c r="AP116" s="61"/>
      <c r="AQ116" s="61"/>
      <c r="AR116" s="61"/>
      <c r="AS116" s="61"/>
      <c r="AT116" s="61"/>
      <c r="AU116" s="61"/>
      <c r="AV116" s="61"/>
      <c r="AW116" s="61"/>
      <c r="AX116" s="61"/>
      <c r="AY116" s="61"/>
      <c r="AZ116" s="61"/>
      <c r="BA116" s="61"/>
      <c r="BB116" s="61"/>
      <c r="BC116" s="61"/>
      <c r="BD116" s="61"/>
      <c r="BE116" s="61"/>
      <c r="BF116" s="61"/>
      <c r="BG116" s="61"/>
    </row>
  </sheetData>
  <mergeCells count="488">
    <mergeCell ref="A54:C54"/>
    <mergeCell ref="D54:AB54"/>
    <mergeCell ref="AC54:AJ54"/>
    <mergeCell ref="AK54:AR54"/>
    <mergeCell ref="AS54:AZ54"/>
    <mergeCell ref="BA54:BH54"/>
    <mergeCell ref="A61:X61"/>
    <mergeCell ref="AO66:AV66"/>
    <mergeCell ref="AE66:AN66"/>
    <mergeCell ref="AO63:AV63"/>
    <mergeCell ref="G66:Y66"/>
    <mergeCell ref="D10:J10"/>
    <mergeCell ref="BA42:BH43"/>
    <mergeCell ref="L10:BL10"/>
    <mergeCell ref="BE66:BL66"/>
    <mergeCell ref="AO67:AV67"/>
    <mergeCell ref="AW67:BD67"/>
    <mergeCell ref="BE67:BL67"/>
    <mergeCell ref="A17:H17"/>
    <mergeCell ref="I17:S17"/>
    <mergeCell ref="A31:F31"/>
    <mergeCell ref="AC45:AJ45"/>
    <mergeCell ref="AC42:AJ43"/>
    <mergeCell ref="AK42:AR43"/>
    <mergeCell ref="A41:BH41"/>
    <mergeCell ref="D42:AB43"/>
    <mergeCell ref="D44:AB44"/>
    <mergeCell ref="A57:AV57"/>
    <mergeCell ref="AS42:AZ43"/>
    <mergeCell ref="Z66:AD66"/>
    <mergeCell ref="A65:BL65"/>
    <mergeCell ref="A66:F66"/>
    <mergeCell ref="Y61:AF61"/>
    <mergeCell ref="AG61:AN61"/>
    <mergeCell ref="A25:BL25"/>
    <mergeCell ref="AO1:BL1"/>
    <mergeCell ref="A56:BL56"/>
    <mergeCell ref="A45:C45"/>
    <mergeCell ref="U16:AD16"/>
    <mergeCell ref="AE16:AR16"/>
    <mergeCell ref="AK45:AR45"/>
    <mergeCell ref="AS45:AZ45"/>
    <mergeCell ref="D14:J14"/>
    <mergeCell ref="D15:J15"/>
    <mergeCell ref="AO2:BL2"/>
    <mergeCell ref="AO3:BL3"/>
    <mergeCell ref="AO4:BL4"/>
    <mergeCell ref="AO5:BL5"/>
    <mergeCell ref="BA45:BH45"/>
    <mergeCell ref="A28:BL28"/>
    <mergeCell ref="A29:F29"/>
    <mergeCell ref="G29:BL29"/>
    <mergeCell ref="A30:F30"/>
    <mergeCell ref="G30:BL30"/>
    <mergeCell ref="A10:B10"/>
    <mergeCell ref="BD16:BL16"/>
    <mergeCell ref="L13:BL13"/>
    <mergeCell ref="D13:J13"/>
    <mergeCell ref="A20:BL20"/>
    <mergeCell ref="BE69:BL69"/>
    <mergeCell ref="A115:V115"/>
    <mergeCell ref="W115:AM115"/>
    <mergeCell ref="AO115:BG115"/>
    <mergeCell ref="A68:F68"/>
    <mergeCell ref="Z68:AD68"/>
    <mergeCell ref="AE68:AN68"/>
    <mergeCell ref="BE68:BL68"/>
    <mergeCell ref="A113:F113"/>
    <mergeCell ref="W112:AM112"/>
    <mergeCell ref="AO71:AV71"/>
    <mergeCell ref="A111:V111"/>
    <mergeCell ref="W111:AM111"/>
    <mergeCell ref="AO111:BG111"/>
    <mergeCell ref="A70:F70"/>
    <mergeCell ref="G70:Y70"/>
    <mergeCell ref="Z70:AD70"/>
    <mergeCell ref="AE70:AN70"/>
    <mergeCell ref="AO70:AV70"/>
    <mergeCell ref="AW70:BD70"/>
    <mergeCell ref="Z73:AD73"/>
    <mergeCell ref="AE73:AN73"/>
    <mergeCell ref="A71:F71"/>
    <mergeCell ref="BE70:BL70"/>
    <mergeCell ref="A22:F22"/>
    <mergeCell ref="G22:BL22"/>
    <mergeCell ref="G36:BL36"/>
    <mergeCell ref="T17:W17"/>
    <mergeCell ref="A35:F35"/>
    <mergeCell ref="G35:BL35"/>
    <mergeCell ref="G31:BL31"/>
    <mergeCell ref="A18:BL18"/>
    <mergeCell ref="A19:BL19"/>
    <mergeCell ref="A26:K26"/>
    <mergeCell ref="L26:BL26"/>
    <mergeCell ref="A32:F32"/>
    <mergeCell ref="A38:F38"/>
    <mergeCell ref="W116:AM116"/>
    <mergeCell ref="AO116:BG116"/>
    <mergeCell ref="AG60:AN60"/>
    <mergeCell ref="Y60:AF60"/>
    <mergeCell ref="AO60:AV60"/>
    <mergeCell ref="AO112:BG112"/>
    <mergeCell ref="A62:X62"/>
    <mergeCell ref="Y62:AF62"/>
    <mergeCell ref="G68:Y68"/>
    <mergeCell ref="A67:F67"/>
    <mergeCell ref="AG64:AN64"/>
    <mergeCell ref="AO64:AV64"/>
    <mergeCell ref="AG62:AN62"/>
    <mergeCell ref="AO62:AV62"/>
    <mergeCell ref="Z67:AD67"/>
    <mergeCell ref="A64:X64"/>
    <mergeCell ref="BE72:BL72"/>
    <mergeCell ref="A73:F73"/>
    <mergeCell ref="G73:Y73"/>
    <mergeCell ref="AO68:AV68"/>
    <mergeCell ref="G67:Y67"/>
    <mergeCell ref="AW71:BD71"/>
    <mergeCell ref="BE71:BL71"/>
    <mergeCell ref="AO73:AV73"/>
    <mergeCell ref="AW73:BD73"/>
    <mergeCell ref="BE73:BL73"/>
    <mergeCell ref="AO6:BF6"/>
    <mergeCell ref="A8:BL8"/>
    <mergeCell ref="A9:BL9"/>
    <mergeCell ref="AS44:AZ44"/>
    <mergeCell ref="AK44:AR44"/>
    <mergeCell ref="A34:F34"/>
    <mergeCell ref="G34:BL34"/>
    <mergeCell ref="A33:F33"/>
    <mergeCell ref="G33:BL33"/>
    <mergeCell ref="AC15:BL15"/>
    <mergeCell ref="A16:T16"/>
    <mergeCell ref="AS16:BC16"/>
    <mergeCell ref="A14:B14"/>
    <mergeCell ref="L14:AB14"/>
    <mergeCell ref="AC14:BL14"/>
    <mergeCell ref="BA44:BH44"/>
    <mergeCell ref="G32:BL32"/>
    <mergeCell ref="A36:F36"/>
    <mergeCell ref="L11:BL11"/>
    <mergeCell ref="A12:B12"/>
    <mergeCell ref="L12:BL12"/>
    <mergeCell ref="D11:J11"/>
    <mergeCell ref="D12:J12"/>
    <mergeCell ref="L15:AB15"/>
    <mergeCell ref="G38:BL38"/>
    <mergeCell ref="A44:C44"/>
    <mergeCell ref="A46:C46"/>
    <mergeCell ref="D46:AB46"/>
    <mergeCell ref="AC46:AJ46"/>
    <mergeCell ref="AK46:AR46"/>
    <mergeCell ref="D45:AB45"/>
    <mergeCell ref="AC44:AJ44"/>
    <mergeCell ref="A39:BL39"/>
    <mergeCell ref="A42:C43"/>
    <mergeCell ref="A27:BL27"/>
    <mergeCell ref="A40:BL40"/>
    <mergeCell ref="G23:BL23"/>
    <mergeCell ref="A21:F21"/>
    <mergeCell ref="G21:BL21"/>
    <mergeCell ref="A23:F23"/>
    <mergeCell ref="A24:BL24"/>
    <mergeCell ref="AS46:AZ46"/>
    <mergeCell ref="BA46:BH46"/>
    <mergeCell ref="A37:F37"/>
    <mergeCell ref="G37:BL37"/>
    <mergeCell ref="AS48:AZ48"/>
    <mergeCell ref="BA48:BH48"/>
    <mergeCell ref="A47:C47"/>
    <mergeCell ref="D47:AB47"/>
    <mergeCell ref="A48:C48"/>
    <mergeCell ref="D48:AB48"/>
    <mergeCell ref="AC48:AJ48"/>
    <mergeCell ref="AK48:AR48"/>
    <mergeCell ref="AC47:AJ47"/>
    <mergeCell ref="AK47:AR47"/>
    <mergeCell ref="BA47:BH47"/>
    <mergeCell ref="AS47:AZ47"/>
    <mergeCell ref="A49:C49"/>
    <mergeCell ref="D49:AB49"/>
    <mergeCell ref="AC49:AJ49"/>
    <mergeCell ref="AK49:AR49"/>
    <mergeCell ref="AS49:AZ49"/>
    <mergeCell ref="BA49:BH49"/>
    <mergeCell ref="A55:C55"/>
    <mergeCell ref="D55:AB55"/>
    <mergeCell ref="AC55:AJ55"/>
    <mergeCell ref="AK55:AR55"/>
    <mergeCell ref="AS50:AZ50"/>
    <mergeCell ref="BA50:BH50"/>
    <mergeCell ref="A50:C50"/>
    <mergeCell ref="D50:AB50"/>
    <mergeCell ref="AC50:AJ50"/>
    <mergeCell ref="AK50:AR50"/>
    <mergeCell ref="BA52:BH52"/>
    <mergeCell ref="AS55:AZ55"/>
    <mergeCell ref="BA55:BH55"/>
    <mergeCell ref="A51:C51"/>
    <mergeCell ref="D51:AB51"/>
    <mergeCell ref="AC51:AJ51"/>
    <mergeCell ref="AK51:AR51"/>
    <mergeCell ref="AS51:AZ51"/>
    <mergeCell ref="BA51:BH51"/>
    <mergeCell ref="A52:C52"/>
    <mergeCell ref="D53:AB53"/>
    <mergeCell ref="AC53:AJ53"/>
    <mergeCell ref="AK53:AR53"/>
    <mergeCell ref="AC52:AJ52"/>
    <mergeCell ref="AK52:AR52"/>
    <mergeCell ref="AS52:AZ52"/>
    <mergeCell ref="D52:AB52"/>
    <mergeCell ref="AS53:AZ53"/>
    <mergeCell ref="BA53:BH53"/>
    <mergeCell ref="A53:C53"/>
    <mergeCell ref="A72:F72"/>
    <mergeCell ref="G72:Y72"/>
    <mergeCell ref="Z72:AD72"/>
    <mergeCell ref="AE72:AN72"/>
    <mergeCell ref="AO72:AV72"/>
    <mergeCell ref="AW72:BD72"/>
    <mergeCell ref="AG58:AN59"/>
    <mergeCell ref="A60:X60"/>
    <mergeCell ref="AO58:AV59"/>
    <mergeCell ref="A58:X59"/>
    <mergeCell ref="AW68:BD68"/>
    <mergeCell ref="G71:Y71"/>
    <mergeCell ref="Z71:AD71"/>
    <mergeCell ref="AE71:AN71"/>
    <mergeCell ref="AO61:AV61"/>
    <mergeCell ref="Y58:AF59"/>
    <mergeCell ref="Y64:AF64"/>
    <mergeCell ref="AE67:AN67"/>
    <mergeCell ref="A63:X63"/>
    <mergeCell ref="Y63:AF63"/>
    <mergeCell ref="AG63:AN63"/>
    <mergeCell ref="AE69:AN69"/>
    <mergeCell ref="AO69:AV69"/>
    <mergeCell ref="AW69:BD69"/>
    <mergeCell ref="A69:F69"/>
    <mergeCell ref="G69:Y69"/>
    <mergeCell ref="Z69:AD69"/>
    <mergeCell ref="AW66:BD66"/>
    <mergeCell ref="AW77:BD77"/>
    <mergeCell ref="BE77:BL77"/>
    <mergeCell ref="A76:F76"/>
    <mergeCell ref="G76:Y76"/>
    <mergeCell ref="A77:F77"/>
    <mergeCell ref="G77:Y77"/>
    <mergeCell ref="Z77:AD77"/>
    <mergeCell ref="AE77:AN77"/>
    <mergeCell ref="AO77:AV77"/>
    <mergeCell ref="Z74:AD74"/>
    <mergeCell ref="AE74:AN74"/>
    <mergeCell ref="AO74:AV74"/>
    <mergeCell ref="AW74:BD74"/>
    <mergeCell ref="BE74:BL74"/>
    <mergeCell ref="A75:F75"/>
    <mergeCell ref="Z76:AD76"/>
    <mergeCell ref="AE76:AN76"/>
    <mergeCell ref="AO76:AV76"/>
    <mergeCell ref="AW76:BD76"/>
    <mergeCell ref="BE76:BL76"/>
    <mergeCell ref="A74:F74"/>
    <mergeCell ref="G74:Y74"/>
    <mergeCell ref="G75:Y75"/>
    <mergeCell ref="Z75:AD75"/>
    <mergeCell ref="AE75:AN75"/>
    <mergeCell ref="AO75:AV75"/>
    <mergeCell ref="AW75:BD75"/>
    <mergeCell ref="BE75:BL75"/>
    <mergeCell ref="Z78:AD78"/>
    <mergeCell ref="AE78:AN78"/>
    <mergeCell ref="A78:F78"/>
    <mergeCell ref="G78:Y78"/>
    <mergeCell ref="AO82:AV82"/>
    <mergeCell ref="AO78:AV78"/>
    <mergeCell ref="AW78:BD78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W82:BD82"/>
    <mergeCell ref="BE82:BL82"/>
    <mergeCell ref="BE80:BL80"/>
    <mergeCell ref="AO81:AV81"/>
    <mergeCell ref="AW81:BD81"/>
    <mergeCell ref="BE81:BL81"/>
    <mergeCell ref="AO80:AV80"/>
    <mergeCell ref="AW80:BD80"/>
    <mergeCell ref="A80:F80"/>
    <mergeCell ref="G80:Y80"/>
    <mergeCell ref="Z80:AD80"/>
    <mergeCell ref="AE80:AN80"/>
    <mergeCell ref="A81:F81"/>
    <mergeCell ref="G81:Y81"/>
    <mergeCell ref="Z81:AD81"/>
    <mergeCell ref="AE81:AN81"/>
    <mergeCell ref="A82:F82"/>
    <mergeCell ref="G82:Y82"/>
    <mergeCell ref="Z82:AD82"/>
    <mergeCell ref="AE82:AN82"/>
    <mergeCell ref="A87:F87"/>
    <mergeCell ref="G87:Y87"/>
    <mergeCell ref="A88:F88"/>
    <mergeCell ref="G88:Y88"/>
    <mergeCell ref="Z88:AD88"/>
    <mergeCell ref="AE88:AN88"/>
    <mergeCell ref="AO88:AV88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A92:F92"/>
    <mergeCell ref="G92:Y92"/>
    <mergeCell ref="Z89:AD89"/>
    <mergeCell ref="AE89:AN89"/>
    <mergeCell ref="AO89:AV89"/>
    <mergeCell ref="G93:Y93"/>
    <mergeCell ref="Z93:AD93"/>
    <mergeCell ref="AE93:AN93"/>
    <mergeCell ref="AO93:AV93"/>
    <mergeCell ref="A91:F91"/>
    <mergeCell ref="G91:Y91"/>
    <mergeCell ref="Z91:AD91"/>
    <mergeCell ref="AE91:AN91"/>
    <mergeCell ref="AO91:AV91"/>
    <mergeCell ref="Z92:AD92"/>
    <mergeCell ref="AE92:AN92"/>
    <mergeCell ref="AO92:AV92"/>
    <mergeCell ref="A90:F90"/>
    <mergeCell ref="G90:Y90"/>
    <mergeCell ref="Z90:AD90"/>
    <mergeCell ref="AE90:AN90"/>
    <mergeCell ref="AO90:AV90"/>
    <mergeCell ref="A89:F89"/>
    <mergeCell ref="G89:Y89"/>
    <mergeCell ref="A93:F93"/>
    <mergeCell ref="Z94:AD94"/>
    <mergeCell ref="AE94:AN94"/>
    <mergeCell ref="AO94:AV94"/>
    <mergeCell ref="AW94:BD94"/>
    <mergeCell ref="BE94:BL94"/>
    <mergeCell ref="AW93:BD93"/>
    <mergeCell ref="BE93:BL93"/>
    <mergeCell ref="A95:F95"/>
    <mergeCell ref="G95:Y95"/>
    <mergeCell ref="Z95:AD95"/>
    <mergeCell ref="AE95:AN95"/>
    <mergeCell ref="AO95:AV95"/>
    <mergeCell ref="A94:F94"/>
    <mergeCell ref="G94:Y94"/>
    <mergeCell ref="AW95:BD95"/>
    <mergeCell ref="BE95:BL95"/>
    <mergeCell ref="G98:Y98"/>
    <mergeCell ref="BE97:BL97"/>
    <mergeCell ref="BE96:BL96"/>
    <mergeCell ref="AO96:AV96"/>
    <mergeCell ref="AW96:BD96"/>
    <mergeCell ref="A97:F97"/>
    <mergeCell ref="G97:Y97"/>
    <mergeCell ref="Z97:AD97"/>
    <mergeCell ref="AE97:AN97"/>
    <mergeCell ref="A96:F96"/>
    <mergeCell ref="G96:Y96"/>
    <mergeCell ref="Z96:AD96"/>
    <mergeCell ref="AE96:AN96"/>
    <mergeCell ref="AO97:AV97"/>
    <mergeCell ref="AW97:BD97"/>
    <mergeCell ref="G104:Y104"/>
    <mergeCell ref="Z104:AD104"/>
    <mergeCell ref="AE104:AN104"/>
    <mergeCell ref="AO104:AV104"/>
    <mergeCell ref="A101:F101"/>
    <mergeCell ref="G101:Y101"/>
    <mergeCell ref="Z98:AD98"/>
    <mergeCell ref="AE98:AN98"/>
    <mergeCell ref="AO98:AV98"/>
    <mergeCell ref="G102:Y102"/>
    <mergeCell ref="Z102:AD102"/>
    <mergeCell ref="AE102:AN102"/>
    <mergeCell ref="AO102:AV102"/>
    <mergeCell ref="A100:F100"/>
    <mergeCell ref="G100:Y100"/>
    <mergeCell ref="Z100:AD100"/>
    <mergeCell ref="AE100:AN100"/>
    <mergeCell ref="AO100:AV100"/>
    <mergeCell ref="A99:F99"/>
    <mergeCell ref="G99:Y99"/>
    <mergeCell ref="Z99:AD99"/>
    <mergeCell ref="AE99:AN99"/>
    <mergeCell ref="AO99:AV99"/>
    <mergeCell ref="A98:F98"/>
    <mergeCell ref="AW108:BD108"/>
    <mergeCell ref="BE108:BL108"/>
    <mergeCell ref="A107:F107"/>
    <mergeCell ref="G107:Y107"/>
    <mergeCell ref="A105:F105"/>
    <mergeCell ref="G105:Y105"/>
    <mergeCell ref="Z105:AD105"/>
    <mergeCell ref="AE105:AN105"/>
    <mergeCell ref="AO106:AV106"/>
    <mergeCell ref="AW106:BD106"/>
    <mergeCell ref="Z107:AD107"/>
    <mergeCell ref="AE107:AN107"/>
    <mergeCell ref="AO107:AV107"/>
    <mergeCell ref="AW107:BD107"/>
    <mergeCell ref="BE107:BL107"/>
    <mergeCell ref="A108:F108"/>
    <mergeCell ref="G108:Y108"/>
    <mergeCell ref="Z108:AD108"/>
    <mergeCell ref="AE108:AN108"/>
    <mergeCell ref="AO108:AV108"/>
    <mergeCell ref="BE106:BL106"/>
    <mergeCell ref="BE105:BL105"/>
    <mergeCell ref="AO105:AV105"/>
    <mergeCell ref="AW105:BD105"/>
    <mergeCell ref="AW92:BD92"/>
    <mergeCell ref="BE92:BL92"/>
    <mergeCell ref="BE89:BL89"/>
    <mergeCell ref="AW90:BD90"/>
    <mergeCell ref="BE90:BL90"/>
    <mergeCell ref="A106:F106"/>
    <mergeCell ref="G106:Y106"/>
    <mergeCell ref="Z106:AD106"/>
    <mergeCell ref="AE106:AN106"/>
    <mergeCell ref="A103:F103"/>
    <mergeCell ref="G103:Y103"/>
    <mergeCell ref="Z101:AD101"/>
    <mergeCell ref="AE101:AN101"/>
    <mergeCell ref="AO101:AV101"/>
    <mergeCell ref="AW101:BD101"/>
    <mergeCell ref="BE101:BL101"/>
    <mergeCell ref="A102:F102"/>
    <mergeCell ref="Z103:AD103"/>
    <mergeCell ref="AE103:AN103"/>
    <mergeCell ref="AO103:AV103"/>
    <mergeCell ref="AW103:BD103"/>
    <mergeCell ref="BE103:BL103"/>
    <mergeCell ref="AW102:BD102"/>
    <mergeCell ref="A104:F104"/>
    <mergeCell ref="BE102:BL102"/>
    <mergeCell ref="AW104:BD104"/>
    <mergeCell ref="BE104:BL104"/>
    <mergeCell ref="AW98:BD98"/>
    <mergeCell ref="BE100:BL100"/>
    <mergeCell ref="AW100:BD100"/>
    <mergeCell ref="BE98:BL98"/>
    <mergeCell ref="AW99:BD99"/>
    <mergeCell ref="BE99:BL99"/>
    <mergeCell ref="AW89:BD89"/>
    <mergeCell ref="BE91:BL91"/>
    <mergeCell ref="AW91:BD91"/>
    <mergeCell ref="Z85:AD85"/>
    <mergeCell ref="AE85:AN85"/>
    <mergeCell ref="AO85:AV85"/>
    <mergeCell ref="AW85:BD85"/>
    <mergeCell ref="BE85:BL85"/>
    <mergeCell ref="A86:F86"/>
    <mergeCell ref="Z87:AD87"/>
    <mergeCell ref="AE87:AN87"/>
    <mergeCell ref="AO87:AV87"/>
    <mergeCell ref="AW87:BD87"/>
    <mergeCell ref="BE87:BL87"/>
    <mergeCell ref="A85:F85"/>
    <mergeCell ref="G85:Y85"/>
    <mergeCell ref="G86:Y86"/>
    <mergeCell ref="Z86:AD86"/>
    <mergeCell ref="AE86:AN86"/>
    <mergeCell ref="AO86:AV86"/>
    <mergeCell ref="AW86:BD86"/>
    <mergeCell ref="BE86:BL86"/>
    <mergeCell ref="AW88:BD88"/>
    <mergeCell ref="BE88:BL88"/>
  </mergeCells>
  <phoneticPr fontId="0" type="noConversion"/>
  <conditionalFormatting sqref="G68:L68">
    <cfRule type="cellIs" dxfId="51" priority="73" stopIfTrue="1" operator="equal">
      <formula>#REF!</formula>
    </cfRule>
  </conditionalFormatting>
  <conditionalFormatting sqref="D45">
    <cfRule type="cellIs" dxfId="50" priority="74" stopIfTrue="1" operator="equal">
      <formula>#REF!</formula>
    </cfRule>
  </conditionalFormatting>
  <conditionalFormatting sqref="D46">
    <cfRule type="cellIs" dxfId="49" priority="72" stopIfTrue="1" operator="equal">
      <formula>$D45</formula>
    </cfRule>
  </conditionalFormatting>
  <conditionalFormatting sqref="D47">
    <cfRule type="cellIs" dxfId="48" priority="71" stopIfTrue="1" operator="equal">
      <formula>$D46</formula>
    </cfRule>
  </conditionalFormatting>
  <conditionalFormatting sqref="D48">
    <cfRule type="cellIs" dxfId="47" priority="70" stopIfTrue="1" operator="equal">
      <formula>$D47</formula>
    </cfRule>
  </conditionalFormatting>
  <conditionalFormatting sqref="D49">
    <cfRule type="cellIs" dxfId="46" priority="62" stopIfTrue="1" operator="equal">
      <formula>#REF!</formula>
    </cfRule>
  </conditionalFormatting>
  <conditionalFormatting sqref="D50">
    <cfRule type="cellIs" dxfId="45" priority="61" stopIfTrue="1" operator="equal">
      <formula>$D49</formula>
    </cfRule>
  </conditionalFormatting>
  <conditionalFormatting sqref="D51:D54">
    <cfRule type="cellIs" dxfId="44" priority="60" stopIfTrue="1" operator="equal">
      <formula>$D50</formula>
    </cfRule>
  </conditionalFormatting>
  <conditionalFormatting sqref="D55">
    <cfRule type="cellIs" dxfId="43" priority="58" stopIfTrue="1" operator="equal">
      <formula>#REF!</formula>
    </cfRule>
  </conditionalFormatting>
  <conditionalFormatting sqref="G69">
    <cfRule type="cellIs" dxfId="42" priority="56" stopIfTrue="1" operator="equal">
      <formula>$G68</formula>
    </cfRule>
  </conditionalFormatting>
  <conditionalFormatting sqref="G70">
    <cfRule type="cellIs" dxfId="41" priority="55" stopIfTrue="1" operator="equal">
      <formula>$G69</formula>
    </cfRule>
  </conditionalFormatting>
  <conditionalFormatting sqref="G71">
    <cfRule type="cellIs" dxfId="40" priority="53" stopIfTrue="1" operator="equal">
      <formula>#REF!</formula>
    </cfRule>
  </conditionalFormatting>
  <conditionalFormatting sqref="G72">
    <cfRule type="cellIs" dxfId="39" priority="52" stopIfTrue="1" operator="equal">
      <formula>$G71</formula>
    </cfRule>
  </conditionalFormatting>
  <conditionalFormatting sqref="G73">
    <cfRule type="cellIs" dxfId="38" priority="51" stopIfTrue="1" operator="equal">
      <formula>$G72</formula>
    </cfRule>
  </conditionalFormatting>
  <conditionalFormatting sqref="G74">
    <cfRule type="cellIs" dxfId="37" priority="50" stopIfTrue="1" operator="equal">
      <formula>$G73</formula>
    </cfRule>
  </conditionalFormatting>
  <conditionalFormatting sqref="G75">
    <cfRule type="cellIs" dxfId="36" priority="49" stopIfTrue="1" operator="equal">
      <formula>$G74</formula>
    </cfRule>
  </conditionalFormatting>
  <conditionalFormatting sqref="G76">
    <cfRule type="cellIs" dxfId="35" priority="46" stopIfTrue="1" operator="equal">
      <formula>#REF!</formula>
    </cfRule>
  </conditionalFormatting>
  <conditionalFormatting sqref="G77">
    <cfRule type="cellIs" dxfId="34" priority="45" stopIfTrue="1" operator="equal">
      <formula>$G76</formula>
    </cfRule>
  </conditionalFormatting>
  <conditionalFormatting sqref="G78">
    <cfRule type="cellIs" dxfId="33" priority="44" stopIfTrue="1" operator="equal">
      <formula>$G77</formula>
    </cfRule>
  </conditionalFormatting>
  <conditionalFormatting sqref="G79">
    <cfRule type="cellIs" dxfId="32" priority="43" stopIfTrue="1" operator="equal">
      <formula>$G78</formula>
    </cfRule>
  </conditionalFormatting>
  <conditionalFormatting sqref="G80">
    <cfRule type="cellIs" dxfId="31" priority="42" stopIfTrue="1" operator="equal">
      <formula>$G79</formula>
    </cfRule>
  </conditionalFormatting>
  <conditionalFormatting sqref="G81">
    <cfRule type="cellIs" dxfId="30" priority="41" stopIfTrue="1" operator="equal">
      <formula>$G80</formula>
    </cfRule>
  </conditionalFormatting>
  <conditionalFormatting sqref="G82">
    <cfRule type="cellIs" dxfId="29" priority="39" stopIfTrue="1" operator="equal">
      <formula>#REF!</formula>
    </cfRule>
  </conditionalFormatting>
  <conditionalFormatting sqref="G83">
    <cfRule type="cellIs" dxfId="28" priority="38" stopIfTrue="1" operator="equal">
      <formula>$G82</formula>
    </cfRule>
  </conditionalFormatting>
  <conditionalFormatting sqref="G84">
    <cfRule type="cellIs" dxfId="27" priority="37" stopIfTrue="1" operator="equal">
      <formula>$G83</formula>
    </cfRule>
  </conditionalFormatting>
  <conditionalFormatting sqref="G85">
    <cfRule type="cellIs" dxfId="26" priority="36" stopIfTrue="1" operator="equal">
      <formula>$G84</formula>
    </cfRule>
  </conditionalFormatting>
  <conditionalFormatting sqref="G86">
    <cfRule type="cellIs" dxfId="25" priority="35" stopIfTrue="1" operator="equal">
      <formula>$G85</formula>
    </cfRule>
  </conditionalFormatting>
  <conditionalFormatting sqref="G87">
    <cfRule type="cellIs" dxfId="24" priority="32" stopIfTrue="1" operator="equal">
      <formula>#REF!</formula>
    </cfRule>
  </conditionalFormatting>
  <conditionalFormatting sqref="G88">
    <cfRule type="cellIs" dxfId="23" priority="31" stopIfTrue="1" operator="equal">
      <formula>$G87</formula>
    </cfRule>
  </conditionalFormatting>
  <conditionalFormatting sqref="G89">
    <cfRule type="cellIs" dxfId="22" priority="30" stopIfTrue="1" operator="equal">
      <formula>$G88</formula>
    </cfRule>
  </conditionalFormatting>
  <conditionalFormatting sqref="G90">
    <cfRule type="cellIs" dxfId="21" priority="29" stopIfTrue="1" operator="equal">
      <formula>$G89</formula>
    </cfRule>
  </conditionalFormatting>
  <conditionalFormatting sqref="G91">
    <cfRule type="cellIs" dxfId="20" priority="28" stopIfTrue="1" operator="equal">
      <formula>$G90</formula>
    </cfRule>
  </conditionalFormatting>
  <conditionalFormatting sqref="G92">
    <cfRule type="cellIs" dxfId="19" priority="26" stopIfTrue="1" operator="equal">
      <formula>#REF!</formula>
    </cfRule>
  </conditionalFormatting>
  <conditionalFormatting sqref="G93">
    <cfRule type="cellIs" dxfId="18" priority="25" stopIfTrue="1" operator="equal">
      <formula>$G92</formula>
    </cfRule>
  </conditionalFormatting>
  <conditionalFormatting sqref="G94">
    <cfRule type="cellIs" dxfId="17" priority="24" stopIfTrue="1" operator="equal">
      <formula>$G93</formula>
    </cfRule>
  </conditionalFormatting>
  <conditionalFormatting sqref="G95">
    <cfRule type="cellIs" dxfId="16" priority="23" stopIfTrue="1" operator="equal">
      <formula>$G94</formula>
    </cfRule>
  </conditionalFormatting>
  <conditionalFormatting sqref="G96">
    <cfRule type="cellIs" dxfId="15" priority="22" stopIfTrue="1" operator="equal">
      <formula>$G95</formula>
    </cfRule>
  </conditionalFormatting>
  <conditionalFormatting sqref="G97">
    <cfRule type="cellIs" dxfId="14" priority="19" stopIfTrue="1" operator="equal">
      <formula>#REF!</formula>
    </cfRule>
  </conditionalFormatting>
  <conditionalFormatting sqref="G98">
    <cfRule type="cellIs" dxfId="13" priority="18" stopIfTrue="1" operator="equal">
      <formula>$G97</formula>
    </cfRule>
  </conditionalFormatting>
  <conditionalFormatting sqref="G99">
    <cfRule type="cellIs" dxfId="12" priority="17" stopIfTrue="1" operator="equal">
      <formula>$G98</formula>
    </cfRule>
  </conditionalFormatting>
  <conditionalFormatting sqref="G100">
    <cfRule type="cellIs" dxfId="11" priority="16" stopIfTrue="1" operator="equal">
      <formula>$G99</formula>
    </cfRule>
  </conditionalFormatting>
  <conditionalFormatting sqref="G101">
    <cfRule type="cellIs" dxfId="10" priority="14" stopIfTrue="1" operator="equal">
      <formula>#REF!</formula>
    </cfRule>
  </conditionalFormatting>
  <conditionalFormatting sqref="G102">
    <cfRule type="cellIs" dxfId="9" priority="13" stopIfTrue="1" operator="equal">
      <formula>$G101</formula>
    </cfRule>
  </conditionalFormatting>
  <conditionalFormatting sqref="G103">
    <cfRule type="cellIs" dxfId="8" priority="12" stopIfTrue="1" operator="equal">
      <formula>$G102</formula>
    </cfRule>
  </conditionalFormatting>
  <conditionalFormatting sqref="G104">
    <cfRule type="cellIs" dxfId="7" priority="11" stopIfTrue="1" operator="equal">
      <formula>$G103</formula>
    </cfRule>
  </conditionalFormatting>
  <conditionalFormatting sqref="G105">
    <cfRule type="cellIs" dxfId="6" priority="10" stopIfTrue="1" operator="equal">
      <formula>$G104</formula>
    </cfRule>
  </conditionalFormatting>
  <conditionalFormatting sqref="G106">
    <cfRule type="cellIs" dxfId="5" priority="7" stopIfTrue="1" operator="equal">
      <formula>#REF!</formula>
    </cfRule>
  </conditionalFormatting>
  <conditionalFormatting sqref="G107">
    <cfRule type="cellIs" dxfId="4" priority="6" stopIfTrue="1" operator="equal">
      <formula>$G106</formula>
    </cfRule>
  </conditionalFormatting>
  <conditionalFormatting sqref="G108">
    <cfRule type="cellIs" dxfId="3" priority="5" stopIfTrue="1" operator="equal">
      <formula>$G107</formula>
    </cfRule>
  </conditionalFormatting>
  <conditionalFormatting sqref="G105">
    <cfRule type="cellIs" dxfId="2" priority="3" stopIfTrue="1" operator="equal">
      <formula>$G104</formula>
    </cfRule>
  </conditionalFormatting>
  <conditionalFormatting sqref="G107">
    <cfRule type="cellIs" dxfId="1" priority="2" stopIfTrue="1" operator="equal">
      <formula>#REF!</formula>
    </cfRule>
  </conditionalFormatting>
  <conditionalFormatting sqref="D55">
    <cfRule type="cellIs" dxfId="0" priority="1" stopIfTrue="1" operator="equal">
      <formula>$D52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КПК1216030</vt:lpstr>
      <vt:lpstr>КПК1216030!Область_печати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</cp:lastModifiedBy>
  <cp:lastPrinted>2019-07-19T06:44:55Z</cp:lastPrinted>
  <dcterms:created xsi:type="dcterms:W3CDTF">2016-08-15T09:54:21Z</dcterms:created>
  <dcterms:modified xsi:type="dcterms:W3CDTF">2019-07-19T06:45:06Z</dcterms:modified>
</cp:coreProperties>
</file>