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22.05.2020\"/>
    </mc:Choice>
  </mc:AlternateContent>
  <xr:revisionPtr revIDLastSave="0" documentId="13_ncr:1_{CF7CF6A3-5875-42EC-9F01-B9C1764C59CB}" xr6:coauthVersionLast="45" xr6:coauthVersionMax="45" xr10:uidLastSave="{00000000-0000-0000-0000-000000000000}"/>
  <bookViews>
    <workbookView xWindow="3975" yWindow="3975" windowWidth="21600" windowHeight="11385" xr2:uid="{00000000-000D-0000-FFFF-FFFF00000000}"/>
  </bookViews>
  <sheets>
    <sheet name="КПК3116030" sheetId="2" r:id="rId1"/>
  </sheets>
  <definedNames>
    <definedName name="_xlnm.Print_Area" localSheetId="0">КПК3116030!$A$1:$BM$105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W74" i="2" l="1"/>
  <c r="AK50" i="2"/>
  <c r="AK53" i="2" s="1"/>
  <c r="BE76" i="2"/>
  <c r="AO75" i="2"/>
  <c r="AO74" i="2"/>
  <c r="AO71" i="2"/>
  <c r="AO72" i="2"/>
  <c r="AO59" i="2"/>
  <c r="AS53" i="2"/>
  <c r="BA52" i="2"/>
  <c r="AS16" i="2"/>
  <c r="AC50" i="2"/>
  <c r="AC51" i="2"/>
  <c r="AC48" i="2"/>
  <c r="AC49" i="2"/>
  <c r="I17" i="2"/>
  <c r="BE86" i="2" l="1"/>
  <c r="BE75" i="2" l="1"/>
  <c r="AC47" i="2"/>
  <c r="AC53" i="2" s="1"/>
  <c r="Y60" i="2" s="1"/>
  <c r="Y62" i="2" s="1"/>
  <c r="AG60" i="2" l="1"/>
  <c r="AG62" i="2" s="1"/>
  <c r="U16" i="2" l="1"/>
  <c r="BA51" i="2" l="1"/>
  <c r="BA50" i="2"/>
  <c r="BE95" i="2"/>
  <c r="BE94" i="2"/>
  <c r="BE93" i="2"/>
  <c r="BE92" i="2"/>
  <c r="BE91" i="2"/>
  <c r="BE90" i="2"/>
  <c r="BE89" i="2"/>
  <c r="BE88" i="2"/>
  <c r="BE87" i="2"/>
  <c r="BE85" i="2"/>
  <c r="BE84" i="2"/>
  <c r="BE83" i="2"/>
  <c r="BE82" i="2"/>
  <c r="BE81" i="2"/>
  <c r="BE80" i="2"/>
  <c r="BE79" i="2"/>
  <c r="BE78" i="2"/>
  <c r="BE77" i="2"/>
  <c r="BE74" i="2"/>
  <c r="BE73" i="2"/>
  <c r="BE72" i="2"/>
  <c r="BE71" i="2"/>
  <c r="BE70" i="2"/>
  <c r="BE69" i="2"/>
  <c r="BE68" i="2"/>
  <c r="BE67" i="2"/>
  <c r="BE66" i="2"/>
  <c r="AO60" i="2"/>
  <c r="AO62" i="2" s="1"/>
  <c r="BA49" i="2"/>
  <c r="BA48" i="2"/>
  <c r="BA47" i="2"/>
  <c r="BA46" i="2"/>
  <c r="BA45" i="2"/>
  <c r="BA53" i="2" l="1"/>
</calcChain>
</file>

<file path=xl/sharedStrings.xml><?xml version="1.0" encoding="utf-8"?>
<sst xmlns="http://schemas.openxmlformats.org/spreadsheetml/2006/main" count="178" uniqueCount="121">
  <si>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</si>
  <si>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</si>
  <si>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</si>
  <si>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</si>
  <si>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</si>
  <si>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</si>
  <si>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</si>
  <si>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</si>
  <si>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</si>
  <si>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</si>
  <si>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</si>
  <si>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</si>
  <si>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</si>
  <si>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</si>
  <si>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</si>
  <si>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</si>
  <si>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</si>
  <si>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</si>
  <si>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</si>
  <si>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</si>
  <si>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</si>
  <si>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</si>
  <si>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</si>
  <si>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</si>
  <si>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</si>
  <si>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</si>
  <si>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</si>
  <si>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</si>
  <si>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</si>
  <si>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</si>
  <si>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</si>
  <si>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</si>
  <si>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</si>
  <si>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</si>
  <si>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</si>
  <si>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</si>
  <si>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Утримання, поточний ремонт об'єктів благоустрою.</t>
  </si>
  <si>
    <t>затрат</t>
  </si>
  <si>
    <t>тис.грн.</t>
  </si>
  <si>
    <t>Рішення сесії. Програма. Кошторис.</t>
  </si>
  <si>
    <t>Сума кошторисних призначень для благоустрою кладовищ.</t>
  </si>
  <si>
    <t>од.</t>
  </si>
  <si>
    <t>продукту</t>
  </si>
  <si>
    <t>Розрахунок.</t>
  </si>
  <si>
    <t>ефективності</t>
  </si>
  <si>
    <t>якості</t>
  </si>
  <si>
    <t>відс.</t>
  </si>
  <si>
    <t>Питома вага площі кладовищ, благоустрій яких планується здійснювати, у загальній площі кладовищ</t>
  </si>
  <si>
    <t>Розрахунок</t>
  </si>
  <si>
    <t>(грн)</t>
  </si>
  <si>
    <t>Організація благоустрою населених пунктів</t>
  </si>
  <si>
    <t>0620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</si>
  <si>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</si>
  <si>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</si>
  <si>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</si>
  <si>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</si>
  <si>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</si>
  <si>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3116030</t>
  </si>
  <si>
    <t>Л.М.Дахно</t>
  </si>
  <si>
    <t>Забезпечення утримання кладовищ .</t>
  </si>
  <si>
    <t>Санітарне утримання території .</t>
  </si>
  <si>
    <t>Підвищення рівня благоустрою населених пунктів ОТГ.</t>
  </si>
  <si>
    <t>Забезпечення функціонування мереж зовнішнього освітлення</t>
  </si>
  <si>
    <t>Утримання обєктів вуличного освітлення</t>
  </si>
  <si>
    <t>Прибирання вулично-шляхової мережі від снігу  із залученням сторонніх організацій при складних погодних умовах.</t>
  </si>
  <si>
    <t>Заходи з утримання обєктів вуличного освітлення.</t>
  </si>
  <si>
    <t xml:space="preserve"> Функціонування мереж зовнішнього освітлення</t>
  </si>
  <si>
    <t>Забезпечення утримання в належному технічному стані обєктів дорожнього господарства</t>
  </si>
  <si>
    <t>Зміцнення матеріально-технічної бази</t>
  </si>
  <si>
    <t>Заходи з проведення розчистки снігу  з вулиць населених пунктів .</t>
  </si>
  <si>
    <t>Сума кошторисних призначень для прибирання вулично-шляхової мережі від снігу  із залученням сторонніх організацій при складних погодних умовах.</t>
  </si>
  <si>
    <t>Площа вулично-шляхової мережі прибирання якої від снігу  планується проводити із залученням сторонніх організацій при складних погодних умовах.</t>
  </si>
  <si>
    <t>облікові дані</t>
  </si>
  <si>
    <t>Відсоток освоєння коштів на прибирання вулично-шляхової мережі від снігу</t>
  </si>
  <si>
    <t>Сума кошторисних призначень для Забезпечення функціонування мереж зовнішнього освітлення</t>
  </si>
  <si>
    <t>Обсяг електроенергії, необхідної для зовнішнього освітлення</t>
  </si>
  <si>
    <t>кВт/год</t>
  </si>
  <si>
    <t>ліміт використання</t>
  </si>
  <si>
    <t>Середня ціна на споживання електроенергії для зовнішнього освітлення</t>
  </si>
  <si>
    <t>Сума кошторисних призначень на утримання обєктів вуличного освітлення</t>
  </si>
  <si>
    <t>Сума кошторисних призначень на санітарне утримання території .</t>
  </si>
  <si>
    <t>Кількість відходів, які плануються до збору та вивезення .</t>
  </si>
  <si>
    <t>розрахунок</t>
  </si>
  <si>
    <t>м куб</t>
  </si>
  <si>
    <t>Середні витрати на вивезення 1 м.куб. сміття.</t>
  </si>
  <si>
    <t>Сума кошторисних призначень на утримання в належному сані обєктів дорожнього господарства.</t>
  </si>
  <si>
    <t xml:space="preserve"> Дефектні акти.</t>
  </si>
  <si>
    <t>Відсоток освоєння коштів на належне утримання вулиць, доріг та тротуарів</t>
  </si>
  <si>
    <t>Сума кошторисних призначень для зміцнення матеріально-технічної бази</t>
  </si>
  <si>
    <t>Організація робіт з благоустрою</t>
  </si>
  <si>
    <t>всього</t>
  </si>
  <si>
    <t xml:space="preserve">Начальник фінансового  відділу Машівської селищної ради  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</si>
  <si>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</si>
  <si>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</si>
  <si>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</si>
  <si>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</si>
  <si>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</si>
  <si>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</si>
  <si>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</si>
  <si>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</si>
  <si>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Забезпечення утримання в належному стані обєктів благоустрою населених пунктів</t>
  </si>
  <si>
    <t>бюджетної програми місцевого бюджету на 2020  рік</t>
  </si>
  <si>
    <t>Програма "Благоустрій" на 2020 рік</t>
  </si>
  <si>
    <t>Сума кошторисних призначень на організацію робіт з благоустрою</t>
  </si>
  <si>
    <t>км.</t>
  </si>
  <si>
    <t>Площа  тротуарів, що потребують утримання в належному стані.</t>
  </si>
  <si>
    <t>м кв</t>
  </si>
  <si>
    <t>Кількість обєктів вуличного освітлення( КТП)</t>
  </si>
  <si>
    <t>Середні видатки на 1 км. площі вулично-шляхової мережі від снігу  із залученням сторонніх організацій при складних погодних умовах.</t>
  </si>
  <si>
    <t>Сума кошторисних призначень на поводження з ТПВ.</t>
  </si>
  <si>
    <t>Середня вартість утримання 1 КТП .</t>
  </si>
  <si>
    <t>тис .грн</t>
  </si>
  <si>
    <t>Середня вартість утримання 1  м.кв. вулиць, доріг та тротуарів .</t>
  </si>
  <si>
    <t>Рівень освоєння коштів забезпечення функціонування мереж зовнішнього освітлення</t>
  </si>
  <si>
    <t>Рівень освоєння коштів  утримання обєктів вуличного освітлення</t>
  </si>
  <si>
    <t>Відсотокосвоєння коштів по  зібраних та вивезених відходах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</si>
  <si>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Рішення 25 сесії 7 скликання Машівської селищної ради від 17.12.2019р. Рішення 27 сесії 7 скликання Машівської селищної ради від 27.02.2020р.Рішення 28 сесії 7 скликання Машівської селищної ради від 21.05.2020р</t>
  </si>
  <si>
    <t>Фінансова підтримка Машівського ЖКГ</t>
  </si>
  <si>
    <t>програма фінансова підтримка Машівського ЖКГ</t>
  </si>
  <si>
    <t>фінансова підтримка Машівського ЖКГ</t>
  </si>
  <si>
    <t xml:space="preserve"> від 22.05.2020 р  № 01-03/03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</si>
</sst>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5" fontId="14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4"/>
  <sheetViews>
    <sheetView tabSelected="1" view="pageBreakPreview" topLeftCell="A32" zoomScale="90" zoomScaleNormal="100" zoomScaleSheetLayoutView="90" workbookViewId="0">
      <selection activeCell="A8" sqref="A8:BL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90" t="s">
        <v>99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65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65" ht="7.5" customHeight="1" x14ac:dyDescent="0.2"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5" ht="27" customHeight="1" x14ac:dyDescent="0.2">
      <c r="AO4" s="92" t="s">
        <v>54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65" x14ac:dyDescent="0.2">
      <c r="AO5" s="93" t="s">
        <v>19</v>
      </c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</row>
    <row r="6" spans="1:65" ht="17.25" customHeight="1" x14ac:dyDescent="0.2">
      <c r="AO6" s="67" t="s">
        <v>120</v>
      </c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M6" s="2"/>
    </row>
    <row r="8" spans="1:65" ht="15.75" x14ac:dyDescent="0.2">
      <c r="A8" s="68" t="s">
        <v>20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</row>
    <row r="9" spans="1:65" ht="15.75" customHeight="1" x14ac:dyDescent="0.2">
      <c r="A9" s="68" t="s">
        <v>101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</row>
    <row r="10" spans="1:65" ht="15.75" x14ac:dyDescent="0.2">
      <c r="A10" s="71">
        <v>1</v>
      </c>
      <c r="B10" s="71"/>
      <c r="C10" s="10"/>
      <c r="D10" s="50" t="s">
        <v>55</v>
      </c>
      <c r="E10" s="51"/>
      <c r="F10" s="51"/>
      <c r="G10" s="51"/>
      <c r="H10" s="51"/>
      <c r="I10" s="51"/>
      <c r="J10" s="51"/>
      <c r="K10" s="10"/>
      <c r="L10" s="72" t="s">
        <v>54</v>
      </c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5" ht="15.95" customHeight="1" x14ac:dyDescent="0.2">
      <c r="A11" s="6"/>
      <c r="B11" s="6"/>
      <c r="C11" s="6"/>
      <c r="D11" s="49" t="s">
        <v>21</v>
      </c>
      <c r="E11" s="49"/>
      <c r="F11" s="49"/>
      <c r="G11" s="49"/>
      <c r="H11" s="49"/>
      <c r="I11" s="49"/>
      <c r="J11" s="49"/>
      <c r="K11" s="6"/>
      <c r="L11" s="49" t="s">
        <v>1</v>
      </c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65" ht="28.5" customHeight="1" x14ac:dyDescent="0.2">
      <c r="A12" s="71" t="s">
        <v>8</v>
      </c>
      <c r="B12" s="71"/>
      <c r="C12" s="10"/>
      <c r="D12" s="50" t="s">
        <v>56</v>
      </c>
      <c r="E12" s="51"/>
      <c r="F12" s="51"/>
      <c r="G12" s="51"/>
      <c r="H12" s="51"/>
      <c r="I12" s="51"/>
      <c r="J12" s="51"/>
      <c r="K12" s="10"/>
      <c r="L12" s="72" t="s">
        <v>54</v>
      </c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5" ht="15.75" x14ac:dyDescent="0.2">
      <c r="A13" s="6"/>
      <c r="B13" s="6"/>
      <c r="C13" s="6"/>
      <c r="D13" s="49" t="s">
        <v>21</v>
      </c>
      <c r="E13" s="49"/>
      <c r="F13" s="49"/>
      <c r="G13" s="49"/>
      <c r="H13" s="49"/>
      <c r="I13" s="49"/>
      <c r="J13" s="49"/>
      <c r="K13" s="6"/>
      <c r="L13" s="49" t="s">
        <v>2</v>
      </c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</row>
    <row r="14" spans="1:65" ht="27.75" customHeight="1" x14ac:dyDescent="0.2">
      <c r="A14" s="71">
        <v>3</v>
      </c>
      <c r="B14" s="71"/>
      <c r="C14" s="10"/>
      <c r="D14" s="50" t="s">
        <v>57</v>
      </c>
      <c r="E14" s="51"/>
      <c r="F14" s="51"/>
      <c r="G14" s="51"/>
      <c r="H14" s="51"/>
      <c r="I14" s="51"/>
      <c r="J14" s="51"/>
      <c r="K14" s="10"/>
      <c r="L14" s="50" t="s">
        <v>51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72" t="s">
        <v>50</v>
      </c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5" ht="15.75" x14ac:dyDescent="0.2">
      <c r="A15" s="6"/>
      <c r="B15" s="6"/>
      <c r="C15" s="6"/>
      <c r="D15" s="39" t="s">
        <v>21</v>
      </c>
      <c r="E15" s="39"/>
      <c r="F15" s="39"/>
      <c r="G15" s="39"/>
      <c r="H15" s="39"/>
      <c r="I15" s="39"/>
      <c r="J15" s="39"/>
      <c r="K15" s="6"/>
      <c r="L15" s="49" t="s">
        <v>22</v>
      </c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 t="s">
        <v>3</v>
      </c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</row>
    <row r="16" spans="1:65" ht="24.75" customHeight="1" x14ac:dyDescent="0.2">
      <c r="A16" s="69" t="s">
        <v>4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70">
        <f>AS16+I17</f>
        <v>5659739</v>
      </c>
      <c r="V16" s="70"/>
      <c r="W16" s="70"/>
      <c r="X16" s="70"/>
      <c r="Y16" s="70"/>
      <c r="Z16" s="70"/>
      <c r="AA16" s="70"/>
      <c r="AB16" s="70"/>
      <c r="AC16" s="70"/>
      <c r="AD16" s="70"/>
      <c r="AE16" s="91" t="s">
        <v>25</v>
      </c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70">
        <f>4828239+200000+421220+34500</f>
        <v>5483959</v>
      </c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61" t="s">
        <v>24</v>
      </c>
      <c r="BE16" s="61"/>
      <c r="BF16" s="61"/>
      <c r="BG16" s="61"/>
      <c r="BH16" s="61"/>
      <c r="BI16" s="61"/>
      <c r="BJ16" s="61"/>
      <c r="BK16" s="61"/>
      <c r="BL16" s="61"/>
    </row>
    <row r="17" spans="1:79" ht="31.5" customHeight="1" x14ac:dyDescent="0.2">
      <c r="A17" s="61" t="s">
        <v>23</v>
      </c>
      <c r="B17" s="61"/>
      <c r="C17" s="61"/>
      <c r="D17" s="61"/>
      <c r="E17" s="61"/>
      <c r="F17" s="61"/>
      <c r="G17" s="61"/>
      <c r="H17" s="61"/>
      <c r="I17" s="70">
        <f>40000+135780</f>
        <v>175780</v>
      </c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61" t="s">
        <v>27</v>
      </c>
      <c r="U17" s="61"/>
      <c r="V17" s="61"/>
      <c r="W17" s="61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74" t="s">
        <v>26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</row>
    <row r="19" spans="1:79" ht="69.75" customHeight="1" x14ac:dyDescent="0.2">
      <c r="A19" s="75" t="s">
        <v>116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</row>
    <row r="20" spans="1:79" ht="23.25" customHeight="1" x14ac:dyDescent="0.2">
      <c r="A20" s="78" t="s">
        <v>97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2.5" customHeight="1" x14ac:dyDescent="0.2">
      <c r="A21" s="58" t="s">
        <v>32</v>
      </c>
      <c r="B21" s="59"/>
      <c r="C21" s="59"/>
      <c r="D21" s="59"/>
      <c r="E21" s="59"/>
      <c r="F21" s="60"/>
      <c r="G21" s="58" t="s">
        <v>98</v>
      </c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60"/>
    </row>
    <row r="22" spans="1:79" ht="15.95" customHeight="1" x14ac:dyDescent="0.2">
      <c r="A22" s="34">
        <v>1</v>
      </c>
      <c r="B22" s="34"/>
      <c r="C22" s="34"/>
      <c r="D22" s="34"/>
      <c r="E22" s="34"/>
      <c r="F22" s="34"/>
      <c r="G22" s="58">
        <v>2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60"/>
    </row>
    <row r="23" spans="1:79" ht="15" customHeight="1" x14ac:dyDescent="0.2">
      <c r="A23" s="24">
        <v>1</v>
      </c>
      <c r="B23" s="24"/>
      <c r="C23" s="24"/>
      <c r="D23" s="24"/>
      <c r="E23" s="24"/>
      <c r="F23" s="24"/>
      <c r="G23" s="52" t="s">
        <v>100</v>
      </c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7"/>
    </row>
    <row r="24" spans="1:79" ht="15" customHeight="1" x14ac:dyDescent="0.2">
      <c r="A24" s="78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</row>
    <row r="25" spans="1:79" ht="10.5" hidden="1" customHeight="1" x14ac:dyDescent="0.2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CA25" s="1" t="s">
        <v>12</v>
      </c>
    </row>
    <row r="26" spans="1:79" ht="22.5" customHeight="1" x14ac:dyDescent="0.2">
      <c r="A26" s="61" t="s">
        <v>92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77" t="s">
        <v>61</v>
      </c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CA26" s="1" t="s">
        <v>13</v>
      </c>
    </row>
    <row r="27" spans="1:79" ht="12.75" customHeight="1" x14ac:dyDescent="0.2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</row>
    <row r="28" spans="1:79" ht="12.75" customHeight="1" x14ac:dyDescent="0.2">
      <c r="A28" s="94" t="s">
        <v>93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</row>
    <row r="29" spans="1:79" ht="12.75" customHeight="1" x14ac:dyDescent="0.2">
      <c r="A29" s="58" t="s">
        <v>32</v>
      </c>
      <c r="B29" s="59"/>
      <c r="C29" s="59"/>
      <c r="D29" s="59"/>
      <c r="E29" s="59"/>
      <c r="F29" s="60"/>
      <c r="G29" s="58" t="s">
        <v>28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2.75" customHeight="1" x14ac:dyDescent="0.2">
      <c r="A30" s="34">
        <v>1</v>
      </c>
      <c r="B30" s="34"/>
      <c r="C30" s="34"/>
      <c r="D30" s="34"/>
      <c r="E30" s="34"/>
      <c r="F30" s="34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2.75" customHeight="1" x14ac:dyDescent="0.2">
      <c r="A31" s="24">
        <v>1</v>
      </c>
      <c r="B31" s="24"/>
      <c r="C31" s="24"/>
      <c r="D31" s="24"/>
      <c r="E31" s="24"/>
      <c r="F31" s="24"/>
      <c r="G31" s="52" t="s">
        <v>64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</row>
    <row r="32" spans="1:79" ht="12.75" customHeight="1" x14ac:dyDescent="0.2">
      <c r="A32" s="24">
        <v>2</v>
      </c>
      <c r="B32" s="24"/>
      <c r="C32" s="24"/>
      <c r="D32" s="24"/>
      <c r="E32" s="24"/>
      <c r="F32" s="24"/>
      <c r="G32" s="52" t="s">
        <v>62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</row>
    <row r="33" spans="1:79" ht="12.75" customHeight="1" x14ac:dyDescent="0.2">
      <c r="A33" s="24">
        <v>3</v>
      </c>
      <c r="B33" s="24"/>
      <c r="C33" s="24"/>
      <c r="D33" s="24"/>
      <c r="E33" s="24"/>
      <c r="F33" s="24"/>
      <c r="G33" s="52" t="s">
        <v>63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7"/>
    </row>
    <row r="34" spans="1:79" ht="15.75" customHeight="1" x14ac:dyDescent="0.2">
      <c r="A34" s="24">
        <v>4</v>
      </c>
      <c r="B34" s="24"/>
      <c r="C34" s="24"/>
      <c r="D34" s="24"/>
      <c r="E34" s="24"/>
      <c r="F34" s="24"/>
      <c r="G34" s="52" t="s">
        <v>59</v>
      </c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7"/>
    </row>
    <row r="35" spans="1:79" ht="15" customHeight="1" x14ac:dyDescent="0.2">
      <c r="A35" s="24">
        <v>5</v>
      </c>
      <c r="B35" s="24"/>
      <c r="C35" s="24"/>
      <c r="D35" s="24"/>
      <c r="E35" s="24"/>
      <c r="F35" s="24"/>
      <c r="G35" s="52" t="s">
        <v>60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7"/>
    </row>
    <row r="36" spans="1:79" ht="15.95" customHeight="1" x14ac:dyDescent="0.2">
      <c r="A36" s="24">
        <v>6</v>
      </c>
      <c r="B36" s="24"/>
      <c r="C36" s="24"/>
      <c r="D36" s="24"/>
      <c r="E36" s="24"/>
      <c r="F36" s="24"/>
      <c r="G36" s="52" t="s">
        <v>67</v>
      </c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7"/>
    </row>
    <row r="37" spans="1:79" ht="29.1" customHeight="1" x14ac:dyDescent="0.2">
      <c r="A37" s="16">
        <v>8</v>
      </c>
      <c r="B37" s="17"/>
      <c r="C37" s="17"/>
      <c r="D37" s="17"/>
      <c r="E37" s="17"/>
      <c r="F37" s="18"/>
      <c r="G37" s="52" t="s">
        <v>68</v>
      </c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4"/>
    </row>
    <row r="38" spans="1:79" x14ac:dyDescent="0.2">
      <c r="A38" s="16">
        <v>9</v>
      </c>
      <c r="B38" s="17"/>
      <c r="C38" s="17"/>
      <c r="D38" s="17"/>
      <c r="E38" s="17"/>
      <c r="F38" s="18"/>
      <c r="G38" s="52" t="s">
        <v>89</v>
      </c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4"/>
    </row>
    <row r="39" spans="1:79" s="3" customFormat="1" ht="15.75" hidden="1" x14ac:dyDescent="0.2">
      <c r="A39" s="55" t="s">
        <v>94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CA39" s="3" t="s">
        <v>14</v>
      </c>
    </row>
    <row r="40" spans="1:79" s="3" customFormat="1" ht="15.75" x14ac:dyDescent="0.2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</row>
    <row r="41" spans="1:79" ht="16.5" customHeight="1" x14ac:dyDescent="0.2">
      <c r="A41" s="95" t="s">
        <v>49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5"/>
      <c r="BJ41" s="5"/>
      <c r="BK41" s="5"/>
      <c r="BL41" s="5"/>
      <c r="CA41" s="1" t="s">
        <v>15</v>
      </c>
    </row>
    <row r="42" spans="1:79" ht="12.75" customHeight="1" x14ac:dyDescent="0.2">
      <c r="A42" s="34" t="s">
        <v>32</v>
      </c>
      <c r="B42" s="34"/>
      <c r="C42" s="34"/>
      <c r="D42" s="38" t="s">
        <v>29</v>
      </c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40"/>
      <c r="AC42" s="34" t="s">
        <v>33</v>
      </c>
      <c r="AD42" s="34"/>
      <c r="AE42" s="34"/>
      <c r="AF42" s="34"/>
      <c r="AG42" s="34"/>
      <c r="AH42" s="34"/>
      <c r="AI42" s="34"/>
      <c r="AJ42" s="34"/>
      <c r="AK42" s="34" t="s">
        <v>34</v>
      </c>
      <c r="AL42" s="34"/>
      <c r="AM42" s="34"/>
      <c r="AN42" s="34"/>
      <c r="AO42" s="34"/>
      <c r="AP42" s="34"/>
      <c r="AQ42" s="34"/>
      <c r="AR42" s="34"/>
      <c r="AS42" s="34" t="s">
        <v>30</v>
      </c>
      <c r="AT42" s="34"/>
      <c r="AU42" s="34"/>
      <c r="AV42" s="34"/>
      <c r="AW42" s="34"/>
      <c r="AX42" s="34"/>
      <c r="AY42" s="34"/>
      <c r="AZ42" s="34"/>
      <c r="BA42" s="34" t="s">
        <v>31</v>
      </c>
      <c r="BB42" s="34"/>
      <c r="BC42" s="34"/>
      <c r="BD42" s="34"/>
      <c r="BE42" s="34"/>
      <c r="BF42" s="34"/>
      <c r="BG42" s="34"/>
      <c r="BH42" s="34"/>
    </row>
    <row r="43" spans="1:79" ht="12.75" customHeight="1" x14ac:dyDescent="0.2">
      <c r="A43" s="34"/>
      <c r="B43" s="34"/>
      <c r="C43" s="34"/>
      <c r="D43" s="41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3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79" ht="12.75" customHeight="1" x14ac:dyDescent="0.2">
      <c r="A44" s="34">
        <v>1</v>
      </c>
      <c r="B44" s="34"/>
      <c r="C44" s="34"/>
      <c r="D44" s="35">
        <v>2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7"/>
      <c r="AC44" s="34">
        <v>3</v>
      </c>
      <c r="AD44" s="34"/>
      <c r="AE44" s="34"/>
      <c r="AF44" s="34"/>
      <c r="AG44" s="34"/>
      <c r="AH44" s="34"/>
      <c r="AI44" s="34"/>
      <c r="AJ44" s="34"/>
      <c r="AK44" s="34">
        <v>4</v>
      </c>
      <c r="AL44" s="34"/>
      <c r="AM44" s="34"/>
      <c r="AN44" s="34"/>
      <c r="AO44" s="34"/>
      <c r="AP44" s="34"/>
      <c r="AQ44" s="34"/>
      <c r="AR44" s="34"/>
      <c r="AS44" s="34">
        <v>5</v>
      </c>
      <c r="AT44" s="34"/>
      <c r="AU44" s="34"/>
      <c r="AV44" s="34"/>
      <c r="AW44" s="34"/>
      <c r="AX44" s="34"/>
      <c r="AY44" s="34"/>
      <c r="AZ44" s="34"/>
      <c r="BA44" s="34">
        <v>6</v>
      </c>
      <c r="BB44" s="34"/>
      <c r="BC44" s="34"/>
      <c r="BD44" s="34"/>
      <c r="BE44" s="34"/>
      <c r="BF44" s="34"/>
      <c r="BG44" s="34"/>
      <c r="BH44" s="34"/>
    </row>
    <row r="45" spans="1:79" ht="12.75" customHeight="1" x14ac:dyDescent="0.2">
      <c r="A45" s="24">
        <v>1</v>
      </c>
      <c r="B45" s="24"/>
      <c r="C45" s="24"/>
      <c r="D45" s="13" t="s">
        <v>69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6"/>
      <c r="AC45" s="48">
        <v>600000</v>
      </c>
      <c r="AD45" s="48"/>
      <c r="AE45" s="48"/>
      <c r="AF45" s="48"/>
      <c r="AG45" s="48"/>
      <c r="AH45" s="48"/>
      <c r="AI45" s="48"/>
      <c r="AJ45" s="48"/>
      <c r="AK45" s="48">
        <v>0</v>
      </c>
      <c r="AL45" s="48"/>
      <c r="AM45" s="48"/>
      <c r="AN45" s="48"/>
      <c r="AO45" s="48"/>
      <c r="AP45" s="48"/>
      <c r="AQ45" s="48"/>
      <c r="AR45" s="48"/>
      <c r="AS45" s="48">
        <v>0</v>
      </c>
      <c r="AT45" s="48"/>
      <c r="AU45" s="48"/>
      <c r="AV45" s="48"/>
      <c r="AW45" s="48"/>
      <c r="AX45" s="48"/>
      <c r="AY45" s="48"/>
      <c r="AZ45" s="48"/>
      <c r="BA45" s="48">
        <f t="shared" ref="BA45:BA49" si="0">AC45+AK45</f>
        <v>600000</v>
      </c>
      <c r="BB45" s="48"/>
      <c r="BC45" s="48"/>
      <c r="BD45" s="48"/>
      <c r="BE45" s="48"/>
      <c r="BF45" s="48"/>
      <c r="BG45" s="48"/>
      <c r="BH45" s="48"/>
    </row>
    <row r="46" spans="1:79" ht="12.75" customHeight="1" x14ac:dyDescent="0.2">
      <c r="A46" s="24">
        <v>2</v>
      </c>
      <c r="B46" s="24"/>
      <c r="C46" s="24"/>
      <c r="D46" s="13" t="s">
        <v>66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6"/>
      <c r="AC46" s="48">
        <v>400000</v>
      </c>
      <c r="AD46" s="48"/>
      <c r="AE46" s="48"/>
      <c r="AF46" s="48"/>
      <c r="AG46" s="48"/>
      <c r="AH46" s="48"/>
      <c r="AI46" s="48"/>
      <c r="AJ46" s="48"/>
      <c r="AK46" s="48">
        <v>0</v>
      </c>
      <c r="AL46" s="48"/>
      <c r="AM46" s="48"/>
      <c r="AN46" s="48"/>
      <c r="AO46" s="48"/>
      <c r="AP46" s="48"/>
      <c r="AQ46" s="48"/>
      <c r="AR46" s="48"/>
      <c r="AS46" s="48">
        <v>0</v>
      </c>
      <c r="AT46" s="48"/>
      <c r="AU46" s="48"/>
      <c r="AV46" s="48"/>
      <c r="AW46" s="48"/>
      <c r="AX46" s="48"/>
      <c r="AY46" s="48"/>
      <c r="AZ46" s="48"/>
      <c r="BA46" s="48">
        <f t="shared" si="0"/>
        <v>400000</v>
      </c>
      <c r="BB46" s="48"/>
      <c r="BC46" s="48"/>
      <c r="BD46" s="48"/>
      <c r="BE46" s="48"/>
      <c r="BF46" s="48"/>
      <c r="BG46" s="48"/>
      <c r="BH46" s="48"/>
    </row>
    <row r="47" spans="1:79" ht="12.75" customHeight="1" x14ac:dyDescent="0.2">
      <c r="A47" s="24">
        <v>3</v>
      </c>
      <c r="B47" s="24"/>
      <c r="C47" s="24"/>
      <c r="D47" s="13" t="s">
        <v>65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6"/>
      <c r="AC47" s="48">
        <f>80000+90000</f>
        <v>170000</v>
      </c>
      <c r="AD47" s="48"/>
      <c r="AE47" s="48"/>
      <c r="AF47" s="48"/>
      <c r="AG47" s="48"/>
      <c r="AH47" s="48"/>
      <c r="AI47" s="48"/>
      <c r="AJ47" s="48"/>
      <c r="AK47" s="48">
        <v>0</v>
      </c>
      <c r="AL47" s="48"/>
      <c r="AM47" s="48"/>
      <c r="AN47" s="48"/>
      <c r="AO47" s="48"/>
      <c r="AP47" s="48"/>
      <c r="AQ47" s="48"/>
      <c r="AR47" s="48"/>
      <c r="AS47" s="48">
        <v>0</v>
      </c>
      <c r="AT47" s="48"/>
      <c r="AU47" s="48"/>
      <c r="AV47" s="48"/>
      <c r="AW47" s="48"/>
      <c r="AX47" s="48"/>
      <c r="AY47" s="48"/>
      <c r="AZ47" s="48"/>
      <c r="BA47" s="48">
        <f t="shared" si="0"/>
        <v>170000</v>
      </c>
      <c r="BB47" s="48"/>
      <c r="BC47" s="48"/>
      <c r="BD47" s="48"/>
      <c r="BE47" s="48"/>
      <c r="BF47" s="48"/>
      <c r="BG47" s="48"/>
      <c r="BH47" s="48"/>
    </row>
    <row r="48" spans="1:79" s="3" customFormat="1" ht="12.75" customHeight="1" x14ac:dyDescent="0.2">
      <c r="A48" s="24">
        <v>5</v>
      </c>
      <c r="B48" s="24"/>
      <c r="C48" s="24"/>
      <c r="D48" s="13" t="s">
        <v>60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6"/>
      <c r="AC48" s="48">
        <f>180000+65000+50000+5000+10000+450000+100000</f>
        <v>860000</v>
      </c>
      <c r="AD48" s="48"/>
      <c r="AE48" s="48"/>
      <c r="AF48" s="48"/>
      <c r="AG48" s="48"/>
      <c r="AH48" s="48"/>
      <c r="AI48" s="48"/>
      <c r="AJ48" s="48"/>
      <c r="AK48" s="48">
        <v>0</v>
      </c>
      <c r="AL48" s="48"/>
      <c r="AM48" s="48"/>
      <c r="AN48" s="48"/>
      <c r="AO48" s="48"/>
      <c r="AP48" s="48"/>
      <c r="AQ48" s="48"/>
      <c r="AR48" s="48"/>
      <c r="AS48" s="48">
        <v>0</v>
      </c>
      <c r="AT48" s="48"/>
      <c r="AU48" s="48"/>
      <c r="AV48" s="48"/>
      <c r="AW48" s="48"/>
      <c r="AX48" s="48"/>
      <c r="AY48" s="48"/>
      <c r="AZ48" s="48"/>
      <c r="BA48" s="48">
        <f t="shared" si="0"/>
        <v>860000</v>
      </c>
      <c r="BB48" s="48"/>
      <c r="BC48" s="48"/>
      <c r="BD48" s="48"/>
      <c r="BE48" s="48"/>
      <c r="BF48" s="48"/>
      <c r="BG48" s="48"/>
      <c r="BH48" s="48"/>
      <c r="BI48" s="1"/>
      <c r="BJ48" s="1"/>
      <c r="BK48" s="1"/>
      <c r="BL48" s="1"/>
    </row>
    <row r="49" spans="1:79" ht="15" customHeight="1" x14ac:dyDescent="0.2">
      <c r="A49" s="24">
        <v>7</v>
      </c>
      <c r="B49" s="24"/>
      <c r="C49" s="24"/>
      <c r="D49" s="13" t="s">
        <v>36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6"/>
      <c r="AC49" s="48">
        <f>799000+200000+200000</f>
        <v>1199000</v>
      </c>
      <c r="AD49" s="48"/>
      <c r="AE49" s="48"/>
      <c r="AF49" s="48"/>
      <c r="AG49" s="48"/>
      <c r="AH49" s="48"/>
      <c r="AI49" s="48"/>
      <c r="AJ49" s="48"/>
      <c r="AK49" s="48">
        <v>0</v>
      </c>
      <c r="AL49" s="48"/>
      <c r="AM49" s="48"/>
      <c r="AN49" s="48"/>
      <c r="AO49" s="48"/>
      <c r="AP49" s="48"/>
      <c r="AQ49" s="48"/>
      <c r="AR49" s="48"/>
      <c r="AS49" s="48">
        <v>0</v>
      </c>
      <c r="AT49" s="48"/>
      <c r="AU49" s="48"/>
      <c r="AV49" s="48"/>
      <c r="AW49" s="48"/>
      <c r="AX49" s="48"/>
      <c r="AY49" s="48"/>
      <c r="AZ49" s="48"/>
      <c r="BA49" s="48">
        <f t="shared" si="0"/>
        <v>1199000</v>
      </c>
      <c r="BB49" s="48"/>
      <c r="BC49" s="48"/>
      <c r="BD49" s="48"/>
      <c r="BE49" s="48"/>
      <c r="BF49" s="48"/>
      <c r="BG49" s="48"/>
      <c r="BH49" s="48"/>
    </row>
    <row r="50" spans="1:79" x14ac:dyDescent="0.2">
      <c r="A50" s="24">
        <v>8</v>
      </c>
      <c r="B50" s="24"/>
      <c r="C50" s="24"/>
      <c r="D50" s="13" t="s">
        <v>68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6"/>
      <c r="AC50" s="48">
        <f>300000+64220+17000</f>
        <v>381220</v>
      </c>
      <c r="AD50" s="48"/>
      <c r="AE50" s="48"/>
      <c r="AF50" s="48"/>
      <c r="AG50" s="48"/>
      <c r="AH50" s="48"/>
      <c r="AI50" s="48"/>
      <c r="AJ50" s="48"/>
      <c r="AK50" s="48">
        <f>40000+135780</f>
        <v>175780</v>
      </c>
      <c r="AL50" s="48"/>
      <c r="AM50" s="48"/>
      <c r="AN50" s="48"/>
      <c r="AO50" s="48"/>
      <c r="AP50" s="48"/>
      <c r="AQ50" s="48"/>
      <c r="AR50" s="48"/>
      <c r="AS50" s="48">
        <v>0</v>
      </c>
      <c r="AT50" s="48"/>
      <c r="AU50" s="48"/>
      <c r="AV50" s="48"/>
      <c r="AW50" s="48"/>
      <c r="AX50" s="48"/>
      <c r="AY50" s="48"/>
      <c r="AZ50" s="48"/>
      <c r="BA50" s="48">
        <f>AC50+AK50</f>
        <v>557000</v>
      </c>
      <c r="BB50" s="48"/>
      <c r="BC50" s="48"/>
      <c r="BD50" s="48"/>
      <c r="BE50" s="48"/>
      <c r="BF50" s="48"/>
      <c r="BG50" s="48"/>
      <c r="BH50" s="48"/>
    </row>
    <row r="51" spans="1:79" x14ac:dyDescent="0.2">
      <c r="A51" s="24">
        <v>9</v>
      </c>
      <c r="B51" s="24"/>
      <c r="C51" s="24"/>
      <c r="D51" s="13" t="s">
        <v>89</v>
      </c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6"/>
      <c r="AC51" s="48">
        <f>2202239-450000+47000+40000</f>
        <v>1839239</v>
      </c>
      <c r="AD51" s="48"/>
      <c r="AE51" s="48"/>
      <c r="AF51" s="48"/>
      <c r="AG51" s="48"/>
      <c r="AH51" s="48"/>
      <c r="AI51" s="48"/>
      <c r="AJ51" s="48"/>
      <c r="AK51" s="48">
        <v>0</v>
      </c>
      <c r="AL51" s="48"/>
      <c r="AM51" s="48"/>
      <c r="AN51" s="48"/>
      <c r="AO51" s="48"/>
      <c r="AP51" s="48"/>
      <c r="AQ51" s="48"/>
      <c r="AR51" s="48"/>
      <c r="AS51" s="48">
        <v>0</v>
      </c>
      <c r="AT51" s="48"/>
      <c r="AU51" s="48"/>
      <c r="AV51" s="48"/>
      <c r="AW51" s="48"/>
      <c r="AX51" s="48"/>
      <c r="AY51" s="48"/>
      <c r="AZ51" s="48"/>
      <c r="BA51" s="48">
        <f>AC51+AK51</f>
        <v>1839239</v>
      </c>
      <c r="BB51" s="48"/>
      <c r="BC51" s="48"/>
      <c r="BD51" s="48"/>
      <c r="BE51" s="48"/>
      <c r="BF51" s="48"/>
      <c r="BG51" s="48"/>
      <c r="BH51" s="48"/>
    </row>
    <row r="52" spans="1:79" x14ac:dyDescent="0.2">
      <c r="A52" s="16">
        <v>10</v>
      </c>
      <c r="B52" s="17"/>
      <c r="C52" s="18"/>
      <c r="D52" s="13" t="s">
        <v>117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5"/>
      <c r="AC52" s="44">
        <v>34500</v>
      </c>
      <c r="AD52" s="45"/>
      <c r="AE52" s="45"/>
      <c r="AF52" s="45"/>
      <c r="AG52" s="45"/>
      <c r="AH52" s="45"/>
      <c r="AI52" s="45"/>
      <c r="AJ52" s="46"/>
      <c r="AK52" s="44"/>
      <c r="AL52" s="45"/>
      <c r="AM52" s="45"/>
      <c r="AN52" s="45"/>
      <c r="AO52" s="45"/>
      <c r="AP52" s="45"/>
      <c r="AQ52" s="45"/>
      <c r="AR52" s="46"/>
      <c r="AS52" s="44"/>
      <c r="AT52" s="45"/>
      <c r="AU52" s="45"/>
      <c r="AV52" s="45"/>
      <c r="AW52" s="45"/>
      <c r="AX52" s="45"/>
      <c r="AY52" s="45"/>
      <c r="AZ52" s="46"/>
      <c r="BA52" s="48">
        <f>AC52+AK52</f>
        <v>34500</v>
      </c>
      <c r="BB52" s="48"/>
      <c r="BC52" s="48"/>
      <c r="BD52" s="48"/>
      <c r="BE52" s="48"/>
      <c r="BF52" s="48"/>
      <c r="BG52" s="48"/>
      <c r="BH52" s="48"/>
    </row>
    <row r="53" spans="1:79" x14ac:dyDescent="0.2">
      <c r="A53" s="28">
        <v>11</v>
      </c>
      <c r="B53" s="28"/>
      <c r="C53" s="28"/>
      <c r="D53" s="29" t="s">
        <v>90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47">
        <f>SUM(AC45:AC52)</f>
        <v>5483959</v>
      </c>
      <c r="AD53" s="47"/>
      <c r="AE53" s="47"/>
      <c r="AF53" s="47"/>
      <c r="AG53" s="47"/>
      <c r="AH53" s="47"/>
      <c r="AI53" s="47"/>
      <c r="AJ53" s="47"/>
      <c r="AK53" s="47">
        <f t="shared" ref="AK53" si="1">SUM(AK45:AK52)</f>
        <v>175780</v>
      </c>
      <c r="AL53" s="47"/>
      <c r="AM53" s="47"/>
      <c r="AN53" s="47"/>
      <c r="AO53" s="47"/>
      <c r="AP53" s="47"/>
      <c r="AQ53" s="47"/>
      <c r="AR53" s="47"/>
      <c r="AS53" s="47">
        <f t="shared" ref="AS53" si="2">SUM(AS45:AS52)</f>
        <v>0</v>
      </c>
      <c r="AT53" s="47"/>
      <c r="AU53" s="47"/>
      <c r="AV53" s="47"/>
      <c r="AW53" s="47"/>
      <c r="AX53" s="47"/>
      <c r="AY53" s="47"/>
      <c r="AZ53" s="47"/>
      <c r="BA53" s="47">
        <f t="shared" ref="BA53" si="3">SUM(BA45:BA52)</f>
        <v>5659739</v>
      </c>
      <c r="BB53" s="47"/>
      <c r="BC53" s="47"/>
      <c r="BD53" s="47"/>
      <c r="BE53" s="47"/>
      <c r="BF53" s="47"/>
      <c r="BG53" s="47"/>
      <c r="BH53" s="47"/>
      <c r="BI53" s="3"/>
      <c r="BJ53" s="3"/>
      <c r="BK53" s="3"/>
      <c r="BL53" s="3"/>
    </row>
    <row r="54" spans="1:79" ht="20.25" customHeight="1" x14ac:dyDescent="0.2">
      <c r="A54" s="74" t="s">
        <v>95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CA54" s="1" t="s">
        <v>16</v>
      </c>
    </row>
    <row r="55" spans="1:79" ht="21.75" customHeight="1" x14ac:dyDescent="0.2">
      <c r="A55" s="88" t="s">
        <v>49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79" ht="38.25" hidden="1" customHeight="1" x14ac:dyDescent="0.2">
      <c r="A56" s="38" t="s">
        <v>9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40"/>
      <c r="Y56" s="34" t="s">
        <v>33</v>
      </c>
      <c r="Z56" s="34"/>
      <c r="AA56" s="34"/>
      <c r="AB56" s="34"/>
      <c r="AC56" s="34"/>
      <c r="AD56" s="34"/>
      <c r="AE56" s="34"/>
      <c r="AF56" s="34"/>
      <c r="AG56" s="34" t="s">
        <v>34</v>
      </c>
      <c r="AH56" s="34"/>
      <c r="AI56" s="34"/>
      <c r="AJ56" s="34"/>
      <c r="AK56" s="34"/>
      <c r="AL56" s="34"/>
      <c r="AM56" s="34"/>
      <c r="AN56" s="34"/>
      <c r="AO56" s="34" t="s">
        <v>31</v>
      </c>
      <c r="AP56" s="34"/>
      <c r="AQ56" s="34"/>
      <c r="AR56" s="34"/>
      <c r="AS56" s="34"/>
      <c r="AT56" s="34"/>
      <c r="AU56" s="34"/>
      <c r="AV56" s="34"/>
    </row>
    <row r="57" spans="1:79" s="3" customFormat="1" ht="12.75" customHeight="1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3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</row>
    <row r="58" spans="1:79" ht="15.75" customHeight="1" x14ac:dyDescent="0.2">
      <c r="A58" s="35">
        <v>1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7"/>
      <c r="Y58" s="34">
        <v>2</v>
      </c>
      <c r="Z58" s="34"/>
      <c r="AA58" s="34"/>
      <c r="AB58" s="34"/>
      <c r="AC58" s="34"/>
      <c r="AD58" s="34"/>
      <c r="AE58" s="34"/>
      <c r="AF58" s="34"/>
      <c r="AG58" s="34">
        <v>3</v>
      </c>
      <c r="AH58" s="34"/>
      <c r="AI58" s="34"/>
      <c r="AJ58" s="34"/>
      <c r="AK58" s="34"/>
      <c r="AL58" s="34"/>
      <c r="AM58" s="34"/>
      <c r="AN58" s="34"/>
      <c r="AO58" s="34">
        <v>4</v>
      </c>
      <c r="AP58" s="34"/>
      <c r="AQ58" s="34"/>
      <c r="AR58" s="34"/>
      <c r="AS58" s="34"/>
      <c r="AT58" s="34"/>
      <c r="AU58" s="34"/>
      <c r="AV58" s="34"/>
    </row>
    <row r="59" spans="1:79" x14ac:dyDescent="0.2">
      <c r="A59" s="62" t="s">
        <v>118</v>
      </c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4"/>
      <c r="Y59" s="48">
        <v>34500</v>
      </c>
      <c r="Z59" s="48"/>
      <c r="AA59" s="48"/>
      <c r="AB59" s="48"/>
      <c r="AC59" s="48"/>
      <c r="AD59" s="48"/>
      <c r="AE59" s="48"/>
      <c r="AF59" s="48"/>
      <c r="AG59" s="89"/>
      <c r="AH59" s="89"/>
      <c r="AI59" s="89"/>
      <c r="AJ59" s="89"/>
      <c r="AK59" s="89"/>
      <c r="AL59" s="89"/>
      <c r="AM59" s="89"/>
      <c r="AN59" s="89"/>
      <c r="AO59" s="48">
        <f>Y59+AG59</f>
        <v>34500</v>
      </c>
      <c r="AP59" s="48"/>
      <c r="AQ59" s="48"/>
      <c r="AR59" s="48"/>
      <c r="AS59" s="48"/>
      <c r="AT59" s="48"/>
      <c r="AU59" s="48"/>
      <c r="AV59" s="48"/>
    </row>
    <row r="60" spans="1:79" ht="15.75" customHeight="1" x14ac:dyDescent="0.2">
      <c r="A60" s="13" t="s">
        <v>102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6"/>
      <c r="Y60" s="48">
        <f>AC53-Y59</f>
        <v>5449459</v>
      </c>
      <c r="Z60" s="48"/>
      <c r="AA60" s="48"/>
      <c r="AB60" s="48"/>
      <c r="AC60" s="48"/>
      <c r="AD60" s="48"/>
      <c r="AE60" s="48"/>
      <c r="AF60" s="48"/>
      <c r="AG60" s="48">
        <f>AK53</f>
        <v>175780</v>
      </c>
      <c r="AH60" s="48"/>
      <c r="AI60" s="48"/>
      <c r="AJ60" s="48"/>
      <c r="AK60" s="48"/>
      <c r="AL60" s="48"/>
      <c r="AM60" s="48"/>
      <c r="AN60" s="48"/>
      <c r="AO60" s="48">
        <f>Y60+AG60</f>
        <v>5625239</v>
      </c>
      <c r="AP60" s="48"/>
      <c r="AQ60" s="48"/>
      <c r="AR60" s="48"/>
      <c r="AS60" s="48"/>
      <c r="AT60" s="48"/>
      <c r="AU60" s="48"/>
      <c r="AV60" s="48"/>
    </row>
    <row r="61" spans="1:79" ht="12.75" hidden="1" customHeight="1" x14ac:dyDescent="0.2">
      <c r="A61" s="13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6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CA61" s="1" t="s">
        <v>17</v>
      </c>
    </row>
    <row r="62" spans="1:79" s="3" customFormat="1" ht="12.75" customHeight="1" x14ac:dyDescent="0.2">
      <c r="A62" s="29" t="s">
        <v>31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1"/>
      <c r="Y62" s="47">
        <f>SUM(Y59:Y61)</f>
        <v>5483959</v>
      </c>
      <c r="Z62" s="47"/>
      <c r="AA62" s="47"/>
      <c r="AB62" s="47"/>
      <c r="AC62" s="47"/>
      <c r="AD62" s="47"/>
      <c r="AE62" s="47"/>
      <c r="AF62" s="47"/>
      <c r="AG62" s="47">
        <f t="shared" ref="AG62" si="4">SUM(AG59:AG61)</f>
        <v>175780</v>
      </c>
      <c r="AH62" s="47"/>
      <c r="AI62" s="47"/>
      <c r="AJ62" s="47"/>
      <c r="AK62" s="47"/>
      <c r="AL62" s="47"/>
      <c r="AM62" s="47"/>
      <c r="AN62" s="47"/>
      <c r="AO62" s="47">
        <f t="shared" ref="AO62" si="5">SUM(AO59:AO61)</f>
        <v>5659739</v>
      </c>
      <c r="AP62" s="47"/>
      <c r="AQ62" s="47"/>
      <c r="AR62" s="47"/>
      <c r="AS62" s="47"/>
      <c r="AT62" s="47"/>
      <c r="AU62" s="47"/>
      <c r="AV62" s="47"/>
      <c r="CA62" s="3" t="s">
        <v>18</v>
      </c>
    </row>
    <row r="63" spans="1:79" ht="38.25" customHeight="1" x14ac:dyDescent="0.2">
      <c r="A63" s="61" t="s">
        <v>96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38.25" customHeight="1" x14ac:dyDescent="0.2">
      <c r="A64" s="34" t="s">
        <v>32</v>
      </c>
      <c r="B64" s="34"/>
      <c r="C64" s="34"/>
      <c r="D64" s="34"/>
      <c r="E64" s="34"/>
      <c r="F64" s="34"/>
      <c r="G64" s="35" t="s">
        <v>35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7"/>
      <c r="Z64" s="34" t="s">
        <v>6</v>
      </c>
      <c r="AA64" s="34"/>
      <c r="AB64" s="34"/>
      <c r="AC64" s="34"/>
      <c r="AD64" s="34"/>
      <c r="AE64" s="34" t="s">
        <v>5</v>
      </c>
      <c r="AF64" s="34"/>
      <c r="AG64" s="34"/>
      <c r="AH64" s="34"/>
      <c r="AI64" s="34"/>
      <c r="AJ64" s="34"/>
      <c r="AK64" s="34"/>
      <c r="AL64" s="34"/>
      <c r="AM64" s="34"/>
      <c r="AN64" s="34"/>
      <c r="AO64" s="35" t="s">
        <v>33</v>
      </c>
      <c r="AP64" s="36"/>
      <c r="AQ64" s="36"/>
      <c r="AR64" s="36"/>
      <c r="AS64" s="36"/>
      <c r="AT64" s="36"/>
      <c r="AU64" s="36"/>
      <c r="AV64" s="37"/>
      <c r="AW64" s="35" t="s">
        <v>34</v>
      </c>
      <c r="AX64" s="36"/>
      <c r="AY64" s="36"/>
      <c r="AZ64" s="36"/>
      <c r="BA64" s="36"/>
      <c r="BB64" s="36"/>
      <c r="BC64" s="36"/>
      <c r="BD64" s="37"/>
      <c r="BE64" s="35" t="s">
        <v>31</v>
      </c>
      <c r="BF64" s="36"/>
      <c r="BG64" s="36"/>
      <c r="BH64" s="36"/>
      <c r="BI64" s="36"/>
      <c r="BJ64" s="36"/>
      <c r="BK64" s="36"/>
      <c r="BL64" s="37"/>
    </row>
    <row r="65" spans="1:64" ht="25.5" customHeight="1" x14ac:dyDescent="0.2">
      <c r="A65" s="34">
        <v>1</v>
      </c>
      <c r="B65" s="34"/>
      <c r="C65" s="34"/>
      <c r="D65" s="34"/>
      <c r="E65" s="34"/>
      <c r="F65" s="34"/>
      <c r="G65" s="35">
        <v>2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7"/>
      <c r="Z65" s="34">
        <v>3</v>
      </c>
      <c r="AA65" s="34"/>
      <c r="AB65" s="34"/>
      <c r="AC65" s="34"/>
      <c r="AD65" s="34"/>
      <c r="AE65" s="34">
        <v>4</v>
      </c>
      <c r="AF65" s="34"/>
      <c r="AG65" s="34"/>
      <c r="AH65" s="34"/>
      <c r="AI65" s="34"/>
      <c r="AJ65" s="34"/>
      <c r="AK65" s="34"/>
      <c r="AL65" s="34"/>
      <c r="AM65" s="34"/>
      <c r="AN65" s="34"/>
      <c r="AO65" s="34">
        <v>5</v>
      </c>
      <c r="AP65" s="34"/>
      <c r="AQ65" s="34"/>
      <c r="AR65" s="34"/>
      <c r="AS65" s="34"/>
      <c r="AT65" s="34"/>
      <c r="AU65" s="34"/>
      <c r="AV65" s="34"/>
      <c r="AW65" s="34">
        <v>6</v>
      </c>
      <c r="AX65" s="34"/>
      <c r="AY65" s="34"/>
      <c r="AZ65" s="34"/>
      <c r="BA65" s="34"/>
      <c r="BB65" s="34"/>
      <c r="BC65" s="34"/>
      <c r="BD65" s="34"/>
      <c r="BE65" s="34">
        <v>7</v>
      </c>
      <c r="BF65" s="34"/>
      <c r="BG65" s="34"/>
      <c r="BH65" s="34"/>
      <c r="BI65" s="34"/>
      <c r="BJ65" s="34"/>
      <c r="BK65" s="34"/>
      <c r="BL65" s="34"/>
    </row>
    <row r="66" spans="1:64" ht="25.5" customHeight="1" x14ac:dyDescent="0.2">
      <c r="A66" s="28"/>
      <c r="B66" s="28"/>
      <c r="C66" s="28"/>
      <c r="D66" s="28"/>
      <c r="E66" s="28"/>
      <c r="F66" s="28"/>
      <c r="G66" s="81" t="s">
        <v>37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28"/>
      <c r="AA66" s="28"/>
      <c r="AB66" s="28"/>
      <c r="AC66" s="28"/>
      <c r="AD66" s="28"/>
      <c r="AE66" s="86"/>
      <c r="AF66" s="86"/>
      <c r="AG66" s="86"/>
      <c r="AH66" s="86"/>
      <c r="AI66" s="86"/>
      <c r="AJ66" s="86"/>
      <c r="AK66" s="86"/>
      <c r="AL66" s="86"/>
      <c r="AM66" s="86"/>
      <c r="AN66" s="8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>
        <f t="shared" ref="BE66:BE95" si="6">AO66+AW66</f>
        <v>0</v>
      </c>
      <c r="BF66" s="47"/>
      <c r="BG66" s="47"/>
      <c r="BH66" s="47"/>
      <c r="BI66" s="47"/>
      <c r="BJ66" s="47"/>
      <c r="BK66" s="47"/>
      <c r="BL66" s="47"/>
    </row>
    <row r="67" spans="1:64" ht="25.5" customHeight="1" x14ac:dyDescent="0.2">
      <c r="A67" s="24">
        <v>0</v>
      </c>
      <c r="B67" s="24"/>
      <c r="C67" s="24"/>
      <c r="D67" s="24"/>
      <c r="E67" s="24"/>
      <c r="F67" s="24"/>
      <c r="G67" s="13" t="s">
        <v>70</v>
      </c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6"/>
      <c r="Z67" s="24" t="s">
        <v>38</v>
      </c>
      <c r="AA67" s="24"/>
      <c r="AB67" s="24"/>
      <c r="AC67" s="24"/>
      <c r="AD67" s="24"/>
      <c r="AE67" s="13" t="s">
        <v>39</v>
      </c>
      <c r="AF67" s="25"/>
      <c r="AG67" s="25"/>
      <c r="AH67" s="25"/>
      <c r="AI67" s="25"/>
      <c r="AJ67" s="25"/>
      <c r="AK67" s="25"/>
      <c r="AL67" s="25"/>
      <c r="AM67" s="25"/>
      <c r="AN67" s="26"/>
      <c r="AO67" s="23">
        <v>600</v>
      </c>
      <c r="AP67" s="23"/>
      <c r="AQ67" s="23"/>
      <c r="AR67" s="23"/>
      <c r="AS67" s="23"/>
      <c r="AT67" s="23"/>
      <c r="AU67" s="23"/>
      <c r="AV67" s="23"/>
      <c r="AW67" s="23">
        <v>0</v>
      </c>
      <c r="AX67" s="23"/>
      <c r="AY67" s="23"/>
      <c r="AZ67" s="23"/>
      <c r="BA67" s="23"/>
      <c r="BB67" s="23"/>
      <c r="BC67" s="23"/>
      <c r="BD67" s="23"/>
      <c r="BE67" s="23">
        <f t="shared" si="6"/>
        <v>600</v>
      </c>
      <c r="BF67" s="23"/>
      <c r="BG67" s="23"/>
      <c r="BH67" s="23"/>
      <c r="BI67" s="23"/>
      <c r="BJ67" s="23"/>
      <c r="BK67" s="23"/>
      <c r="BL67" s="23"/>
    </row>
    <row r="68" spans="1:64" s="12" customFormat="1" ht="25.5" customHeight="1" x14ac:dyDescent="0.2">
      <c r="A68" s="24">
        <v>0</v>
      </c>
      <c r="B68" s="24"/>
      <c r="C68" s="24"/>
      <c r="D68" s="24"/>
      <c r="E68" s="24"/>
      <c r="F68" s="24"/>
      <c r="G68" s="13" t="s">
        <v>74</v>
      </c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6"/>
      <c r="Z68" s="24" t="s">
        <v>38</v>
      </c>
      <c r="AA68" s="24"/>
      <c r="AB68" s="24"/>
      <c r="AC68" s="24"/>
      <c r="AD68" s="24"/>
      <c r="AE68" s="13" t="s">
        <v>39</v>
      </c>
      <c r="AF68" s="25"/>
      <c r="AG68" s="25"/>
      <c r="AH68" s="25"/>
      <c r="AI68" s="25"/>
      <c r="AJ68" s="25"/>
      <c r="AK68" s="25"/>
      <c r="AL68" s="25"/>
      <c r="AM68" s="25"/>
      <c r="AN68" s="26"/>
      <c r="AO68" s="23">
        <v>400</v>
      </c>
      <c r="AP68" s="23"/>
      <c r="AQ68" s="23"/>
      <c r="AR68" s="23"/>
      <c r="AS68" s="23"/>
      <c r="AT68" s="23"/>
      <c r="AU68" s="23"/>
      <c r="AV68" s="23"/>
      <c r="AW68" s="23">
        <v>0</v>
      </c>
      <c r="AX68" s="23"/>
      <c r="AY68" s="23"/>
      <c r="AZ68" s="23"/>
      <c r="BA68" s="23"/>
      <c r="BB68" s="23"/>
      <c r="BC68" s="23"/>
      <c r="BD68" s="23"/>
      <c r="BE68" s="23">
        <f t="shared" si="6"/>
        <v>400</v>
      </c>
      <c r="BF68" s="23"/>
      <c r="BG68" s="23"/>
      <c r="BH68" s="23"/>
      <c r="BI68" s="23"/>
      <c r="BJ68" s="23"/>
      <c r="BK68" s="23"/>
      <c r="BL68" s="23"/>
    </row>
    <row r="69" spans="1:64" s="12" customFormat="1" ht="25.5" customHeight="1" x14ac:dyDescent="0.2">
      <c r="A69" s="24">
        <v>0</v>
      </c>
      <c r="B69" s="24"/>
      <c r="C69" s="24"/>
      <c r="D69" s="24"/>
      <c r="E69" s="24"/>
      <c r="F69" s="24"/>
      <c r="G69" s="13" t="s">
        <v>79</v>
      </c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6"/>
      <c r="Z69" s="24" t="s">
        <v>38</v>
      </c>
      <c r="AA69" s="24"/>
      <c r="AB69" s="24"/>
      <c r="AC69" s="24"/>
      <c r="AD69" s="24"/>
      <c r="AE69" s="13" t="s">
        <v>39</v>
      </c>
      <c r="AF69" s="25"/>
      <c r="AG69" s="25"/>
      <c r="AH69" s="25"/>
      <c r="AI69" s="25"/>
      <c r="AJ69" s="25"/>
      <c r="AK69" s="25"/>
      <c r="AL69" s="25"/>
      <c r="AM69" s="25"/>
      <c r="AN69" s="26"/>
      <c r="AO69" s="23">
        <v>170</v>
      </c>
      <c r="AP69" s="23"/>
      <c r="AQ69" s="23"/>
      <c r="AR69" s="23"/>
      <c r="AS69" s="23"/>
      <c r="AT69" s="23"/>
      <c r="AU69" s="23"/>
      <c r="AV69" s="23"/>
      <c r="AW69" s="23">
        <v>0</v>
      </c>
      <c r="AX69" s="23"/>
      <c r="AY69" s="23"/>
      <c r="AZ69" s="23"/>
      <c r="BA69" s="23"/>
      <c r="BB69" s="23"/>
      <c r="BC69" s="23"/>
      <c r="BD69" s="23"/>
      <c r="BE69" s="23">
        <f t="shared" si="6"/>
        <v>170</v>
      </c>
      <c r="BF69" s="23"/>
      <c r="BG69" s="23"/>
      <c r="BH69" s="23"/>
      <c r="BI69" s="23"/>
      <c r="BJ69" s="23"/>
      <c r="BK69" s="23"/>
      <c r="BL69" s="23"/>
    </row>
    <row r="70" spans="1:64" ht="3.75" hidden="1" customHeight="1" x14ac:dyDescent="0.2">
      <c r="A70" s="24">
        <v>0</v>
      </c>
      <c r="B70" s="24"/>
      <c r="C70" s="24"/>
      <c r="D70" s="24"/>
      <c r="E70" s="24"/>
      <c r="F70" s="24"/>
      <c r="G70" s="13" t="s">
        <v>40</v>
      </c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6"/>
      <c r="Z70" s="24" t="s">
        <v>38</v>
      </c>
      <c r="AA70" s="24"/>
      <c r="AB70" s="24"/>
      <c r="AC70" s="24"/>
      <c r="AD70" s="24"/>
      <c r="AE70" s="13" t="s">
        <v>39</v>
      </c>
      <c r="AF70" s="25"/>
      <c r="AG70" s="25"/>
      <c r="AH70" s="25"/>
      <c r="AI70" s="25"/>
      <c r="AJ70" s="25"/>
      <c r="AK70" s="25"/>
      <c r="AL70" s="25"/>
      <c r="AM70" s="25"/>
      <c r="AN70" s="26"/>
      <c r="AO70" s="23">
        <v>115</v>
      </c>
      <c r="AP70" s="23"/>
      <c r="AQ70" s="23"/>
      <c r="AR70" s="23"/>
      <c r="AS70" s="23"/>
      <c r="AT70" s="23"/>
      <c r="AU70" s="23"/>
      <c r="AV70" s="23"/>
      <c r="AW70" s="23">
        <v>0</v>
      </c>
      <c r="AX70" s="23"/>
      <c r="AY70" s="23"/>
      <c r="AZ70" s="23"/>
      <c r="BA70" s="23"/>
      <c r="BB70" s="23"/>
      <c r="BC70" s="23"/>
      <c r="BD70" s="23"/>
      <c r="BE70" s="23">
        <f t="shared" si="6"/>
        <v>115</v>
      </c>
      <c r="BF70" s="23"/>
      <c r="BG70" s="23"/>
      <c r="BH70" s="23"/>
      <c r="BI70" s="23"/>
      <c r="BJ70" s="23"/>
      <c r="BK70" s="23"/>
      <c r="BL70" s="23"/>
    </row>
    <row r="71" spans="1:64" s="3" customFormat="1" ht="12.75" customHeight="1" x14ac:dyDescent="0.2">
      <c r="A71" s="24">
        <v>0</v>
      </c>
      <c r="B71" s="24"/>
      <c r="C71" s="24"/>
      <c r="D71" s="24"/>
      <c r="E71" s="24"/>
      <c r="F71" s="24"/>
      <c r="G71" s="13" t="s">
        <v>80</v>
      </c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6"/>
      <c r="Z71" s="24" t="s">
        <v>38</v>
      </c>
      <c r="AA71" s="24"/>
      <c r="AB71" s="24"/>
      <c r="AC71" s="24"/>
      <c r="AD71" s="24"/>
      <c r="AE71" s="13" t="s">
        <v>39</v>
      </c>
      <c r="AF71" s="25"/>
      <c r="AG71" s="25"/>
      <c r="AH71" s="25"/>
      <c r="AI71" s="25"/>
      <c r="AJ71" s="25"/>
      <c r="AK71" s="25"/>
      <c r="AL71" s="25"/>
      <c r="AM71" s="25"/>
      <c r="AN71" s="26"/>
      <c r="AO71" s="23">
        <f>860-450</f>
        <v>410</v>
      </c>
      <c r="AP71" s="23"/>
      <c r="AQ71" s="23"/>
      <c r="AR71" s="23"/>
      <c r="AS71" s="23"/>
      <c r="AT71" s="23"/>
      <c r="AU71" s="23"/>
      <c r="AV71" s="23"/>
      <c r="AW71" s="23">
        <v>0</v>
      </c>
      <c r="AX71" s="23"/>
      <c r="AY71" s="23"/>
      <c r="AZ71" s="23"/>
      <c r="BA71" s="23"/>
      <c r="BB71" s="23"/>
      <c r="BC71" s="23"/>
      <c r="BD71" s="23"/>
      <c r="BE71" s="23">
        <f t="shared" si="6"/>
        <v>410</v>
      </c>
      <c r="BF71" s="23"/>
      <c r="BG71" s="23"/>
      <c r="BH71" s="23"/>
      <c r="BI71" s="23"/>
      <c r="BJ71" s="23"/>
      <c r="BK71" s="23"/>
      <c r="BL71" s="23"/>
    </row>
    <row r="72" spans="1:64" ht="38.25" customHeight="1" x14ac:dyDescent="0.2">
      <c r="A72" s="24">
        <v>0</v>
      </c>
      <c r="B72" s="24"/>
      <c r="C72" s="24"/>
      <c r="D72" s="24"/>
      <c r="E72" s="24"/>
      <c r="F72" s="24"/>
      <c r="G72" s="13" t="s">
        <v>85</v>
      </c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6"/>
      <c r="Z72" s="24" t="s">
        <v>38</v>
      </c>
      <c r="AA72" s="24"/>
      <c r="AB72" s="24"/>
      <c r="AC72" s="24"/>
      <c r="AD72" s="24"/>
      <c r="AE72" s="13" t="s">
        <v>39</v>
      </c>
      <c r="AF72" s="25"/>
      <c r="AG72" s="25"/>
      <c r="AH72" s="25"/>
      <c r="AI72" s="25"/>
      <c r="AJ72" s="25"/>
      <c r="AK72" s="25"/>
      <c r="AL72" s="25"/>
      <c r="AM72" s="25"/>
      <c r="AN72" s="26"/>
      <c r="AO72" s="23">
        <f>799+200+200</f>
        <v>1199</v>
      </c>
      <c r="AP72" s="23"/>
      <c r="AQ72" s="23"/>
      <c r="AR72" s="23"/>
      <c r="AS72" s="23"/>
      <c r="AT72" s="23"/>
      <c r="AU72" s="23"/>
      <c r="AV72" s="23"/>
      <c r="AW72" s="23">
        <v>0</v>
      </c>
      <c r="AX72" s="23"/>
      <c r="AY72" s="23"/>
      <c r="AZ72" s="23"/>
      <c r="BA72" s="23"/>
      <c r="BB72" s="23"/>
      <c r="BC72" s="23"/>
      <c r="BD72" s="23"/>
      <c r="BE72" s="23">
        <f t="shared" si="6"/>
        <v>1199</v>
      </c>
      <c r="BF72" s="23"/>
      <c r="BG72" s="23"/>
      <c r="BH72" s="23"/>
      <c r="BI72" s="23"/>
      <c r="BJ72" s="23"/>
      <c r="BK72" s="23"/>
      <c r="BL72" s="23"/>
    </row>
    <row r="73" spans="1:64" ht="38.25" customHeight="1" x14ac:dyDescent="0.2">
      <c r="A73" s="24">
        <v>0</v>
      </c>
      <c r="B73" s="24"/>
      <c r="C73" s="24"/>
      <c r="D73" s="24"/>
      <c r="E73" s="24"/>
      <c r="F73" s="24"/>
      <c r="G73" s="13" t="s">
        <v>109</v>
      </c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6"/>
      <c r="Z73" s="24" t="s">
        <v>38</v>
      </c>
      <c r="AA73" s="24"/>
      <c r="AB73" s="24"/>
      <c r="AC73" s="24"/>
      <c r="AD73" s="24"/>
      <c r="AE73" s="13" t="s">
        <v>39</v>
      </c>
      <c r="AF73" s="25"/>
      <c r="AG73" s="25"/>
      <c r="AH73" s="25"/>
      <c r="AI73" s="25"/>
      <c r="AJ73" s="25"/>
      <c r="AK73" s="25"/>
      <c r="AL73" s="25"/>
      <c r="AM73" s="25"/>
      <c r="AN73" s="26"/>
      <c r="AO73" s="23">
        <v>450</v>
      </c>
      <c r="AP73" s="23"/>
      <c r="AQ73" s="23"/>
      <c r="AR73" s="23"/>
      <c r="AS73" s="23"/>
      <c r="AT73" s="23"/>
      <c r="AU73" s="23"/>
      <c r="AV73" s="23"/>
      <c r="AW73" s="23">
        <v>0</v>
      </c>
      <c r="AX73" s="23"/>
      <c r="AY73" s="23"/>
      <c r="AZ73" s="23"/>
      <c r="BA73" s="23"/>
      <c r="BB73" s="23"/>
      <c r="BC73" s="23"/>
      <c r="BD73" s="23"/>
      <c r="BE73" s="23">
        <f t="shared" si="6"/>
        <v>450</v>
      </c>
      <c r="BF73" s="23"/>
      <c r="BG73" s="23"/>
      <c r="BH73" s="23"/>
      <c r="BI73" s="23"/>
      <c r="BJ73" s="23"/>
      <c r="BK73" s="23"/>
      <c r="BL73" s="23"/>
    </row>
    <row r="74" spans="1:64" ht="25.5" customHeight="1" x14ac:dyDescent="0.2">
      <c r="A74" s="24">
        <v>0</v>
      </c>
      <c r="B74" s="24"/>
      <c r="C74" s="24"/>
      <c r="D74" s="24"/>
      <c r="E74" s="24"/>
      <c r="F74" s="24"/>
      <c r="G74" s="13" t="s">
        <v>88</v>
      </c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6"/>
      <c r="Z74" s="24" t="s">
        <v>38</v>
      </c>
      <c r="AA74" s="24"/>
      <c r="AB74" s="24"/>
      <c r="AC74" s="24"/>
      <c r="AD74" s="24"/>
      <c r="AE74" s="13" t="s">
        <v>39</v>
      </c>
      <c r="AF74" s="25"/>
      <c r="AG74" s="25"/>
      <c r="AH74" s="25"/>
      <c r="AI74" s="25"/>
      <c r="AJ74" s="25"/>
      <c r="AK74" s="25"/>
      <c r="AL74" s="25"/>
      <c r="AM74" s="25"/>
      <c r="AN74" s="26"/>
      <c r="AO74" s="23">
        <f>300+64.2+17</f>
        <v>381.2</v>
      </c>
      <c r="AP74" s="23"/>
      <c r="AQ74" s="23"/>
      <c r="AR74" s="23"/>
      <c r="AS74" s="23"/>
      <c r="AT74" s="23"/>
      <c r="AU74" s="23"/>
      <c r="AV74" s="23"/>
      <c r="AW74" s="23">
        <f>40+135.78</f>
        <v>175.78</v>
      </c>
      <c r="AX74" s="23"/>
      <c r="AY74" s="23"/>
      <c r="AZ74" s="23"/>
      <c r="BA74" s="23"/>
      <c r="BB74" s="23"/>
      <c r="BC74" s="23"/>
      <c r="BD74" s="23"/>
      <c r="BE74" s="23">
        <f t="shared" si="6"/>
        <v>556.98</v>
      </c>
      <c r="BF74" s="23"/>
      <c r="BG74" s="23"/>
      <c r="BH74" s="23"/>
      <c r="BI74" s="23"/>
      <c r="BJ74" s="23"/>
      <c r="BK74" s="23"/>
      <c r="BL74" s="23"/>
    </row>
    <row r="75" spans="1:64" ht="29.25" customHeight="1" x14ac:dyDescent="0.2">
      <c r="A75" s="16">
        <v>0</v>
      </c>
      <c r="B75" s="17"/>
      <c r="C75" s="17"/>
      <c r="D75" s="17"/>
      <c r="E75" s="17"/>
      <c r="F75" s="18"/>
      <c r="G75" s="13" t="s">
        <v>103</v>
      </c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5"/>
      <c r="Z75" s="16" t="s">
        <v>38</v>
      </c>
      <c r="AA75" s="17"/>
      <c r="AB75" s="17"/>
      <c r="AC75" s="17"/>
      <c r="AD75" s="18"/>
      <c r="AE75" s="13" t="s">
        <v>39</v>
      </c>
      <c r="AF75" s="14"/>
      <c r="AG75" s="14"/>
      <c r="AH75" s="14"/>
      <c r="AI75" s="14"/>
      <c r="AJ75" s="14"/>
      <c r="AK75" s="14"/>
      <c r="AL75" s="14"/>
      <c r="AM75" s="14"/>
      <c r="AN75" s="15"/>
      <c r="AO75" s="19">
        <f>1799.2+40</f>
        <v>1839.2</v>
      </c>
      <c r="AP75" s="20"/>
      <c r="AQ75" s="20"/>
      <c r="AR75" s="20"/>
      <c r="AS75" s="20"/>
      <c r="AT75" s="20"/>
      <c r="AU75" s="20"/>
      <c r="AV75" s="21"/>
      <c r="AW75" s="19">
        <v>0</v>
      </c>
      <c r="AX75" s="20"/>
      <c r="AY75" s="20"/>
      <c r="AZ75" s="20"/>
      <c r="BA75" s="20"/>
      <c r="BB75" s="20"/>
      <c r="BC75" s="20"/>
      <c r="BD75" s="21"/>
      <c r="BE75" s="19">
        <f t="shared" ref="BE75" si="7">AO75+AW75</f>
        <v>1839.2</v>
      </c>
      <c r="BF75" s="20"/>
      <c r="BG75" s="20"/>
      <c r="BH75" s="20"/>
      <c r="BI75" s="20"/>
      <c r="BJ75" s="20"/>
      <c r="BK75" s="20"/>
      <c r="BL75" s="21"/>
    </row>
    <row r="76" spans="1:64" ht="29.25" customHeight="1" x14ac:dyDescent="0.2">
      <c r="A76" s="16">
        <v>0</v>
      </c>
      <c r="B76" s="17"/>
      <c r="C76" s="17"/>
      <c r="D76" s="17"/>
      <c r="E76" s="17"/>
      <c r="F76" s="18"/>
      <c r="G76" s="13" t="s">
        <v>119</v>
      </c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5"/>
      <c r="Z76" s="16" t="s">
        <v>38</v>
      </c>
      <c r="AA76" s="17"/>
      <c r="AB76" s="17"/>
      <c r="AC76" s="17"/>
      <c r="AD76" s="18"/>
      <c r="AE76" s="13" t="s">
        <v>39</v>
      </c>
      <c r="AF76" s="14"/>
      <c r="AG76" s="14"/>
      <c r="AH76" s="14"/>
      <c r="AI76" s="14"/>
      <c r="AJ76" s="14"/>
      <c r="AK76" s="14"/>
      <c r="AL76" s="14"/>
      <c r="AM76" s="14"/>
      <c r="AN76" s="15"/>
      <c r="AO76" s="19">
        <v>34.5</v>
      </c>
      <c r="AP76" s="20"/>
      <c r="AQ76" s="20"/>
      <c r="AR76" s="20"/>
      <c r="AS76" s="20"/>
      <c r="AT76" s="20"/>
      <c r="AU76" s="20"/>
      <c r="AV76" s="21"/>
      <c r="AW76" s="19"/>
      <c r="AX76" s="20"/>
      <c r="AY76" s="20"/>
      <c r="AZ76" s="20"/>
      <c r="BA76" s="20"/>
      <c r="BB76" s="20"/>
      <c r="BC76" s="20"/>
      <c r="BD76" s="21"/>
      <c r="BE76" s="19">
        <f t="shared" ref="BE76" si="8">AO76+AW76</f>
        <v>34.5</v>
      </c>
      <c r="BF76" s="20"/>
      <c r="BG76" s="20"/>
      <c r="BH76" s="20"/>
      <c r="BI76" s="20"/>
      <c r="BJ76" s="20"/>
      <c r="BK76" s="20"/>
      <c r="BL76" s="21"/>
    </row>
    <row r="77" spans="1:64" ht="38.25" customHeight="1" x14ac:dyDescent="0.2">
      <c r="A77" s="28"/>
      <c r="B77" s="28"/>
      <c r="C77" s="28"/>
      <c r="D77" s="28"/>
      <c r="E77" s="28"/>
      <c r="F77" s="28"/>
      <c r="G77" s="29" t="s">
        <v>42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28"/>
      <c r="AA77" s="28"/>
      <c r="AB77" s="28"/>
      <c r="AC77" s="28"/>
      <c r="AD77" s="28"/>
      <c r="AE77" s="29"/>
      <c r="AF77" s="30"/>
      <c r="AG77" s="30"/>
      <c r="AH77" s="30"/>
      <c r="AI77" s="30"/>
      <c r="AJ77" s="30"/>
      <c r="AK77" s="30"/>
      <c r="AL77" s="30"/>
      <c r="AM77" s="30"/>
      <c r="AN77" s="31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>
        <f t="shared" si="6"/>
        <v>0</v>
      </c>
      <c r="BF77" s="22"/>
      <c r="BG77" s="22"/>
      <c r="BH77" s="22"/>
      <c r="BI77" s="22"/>
      <c r="BJ77" s="22"/>
      <c r="BK77" s="22"/>
      <c r="BL77" s="22"/>
    </row>
    <row r="78" spans="1:64" s="12" customFormat="1" ht="47.25" customHeight="1" x14ac:dyDescent="0.2">
      <c r="A78" s="24">
        <v>0</v>
      </c>
      <c r="B78" s="24"/>
      <c r="C78" s="24"/>
      <c r="D78" s="24"/>
      <c r="E78" s="24"/>
      <c r="F78" s="24"/>
      <c r="G78" s="13" t="s">
        <v>71</v>
      </c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6"/>
      <c r="Z78" s="24" t="s">
        <v>104</v>
      </c>
      <c r="AA78" s="24"/>
      <c r="AB78" s="24"/>
      <c r="AC78" s="24"/>
      <c r="AD78" s="24"/>
      <c r="AE78" s="13" t="s">
        <v>72</v>
      </c>
      <c r="AF78" s="25"/>
      <c r="AG78" s="25"/>
      <c r="AH78" s="25"/>
      <c r="AI78" s="25"/>
      <c r="AJ78" s="25"/>
      <c r="AK78" s="25"/>
      <c r="AL78" s="25"/>
      <c r="AM78" s="25"/>
      <c r="AN78" s="26"/>
      <c r="AO78" s="27">
        <v>170</v>
      </c>
      <c r="AP78" s="27"/>
      <c r="AQ78" s="27"/>
      <c r="AR78" s="27"/>
      <c r="AS78" s="27"/>
      <c r="AT78" s="27"/>
      <c r="AU78" s="27"/>
      <c r="AV78" s="27"/>
      <c r="AW78" s="23">
        <v>0</v>
      </c>
      <c r="AX78" s="23"/>
      <c r="AY78" s="23"/>
      <c r="AZ78" s="23"/>
      <c r="BA78" s="23"/>
      <c r="BB78" s="23"/>
      <c r="BC78" s="23"/>
      <c r="BD78" s="23"/>
      <c r="BE78" s="23">
        <f t="shared" si="6"/>
        <v>170</v>
      </c>
      <c r="BF78" s="23"/>
      <c r="BG78" s="23"/>
      <c r="BH78" s="23"/>
      <c r="BI78" s="23"/>
      <c r="BJ78" s="23"/>
      <c r="BK78" s="23"/>
      <c r="BL78" s="23"/>
    </row>
    <row r="79" spans="1:64" s="12" customFormat="1" ht="25.5" customHeight="1" x14ac:dyDescent="0.2">
      <c r="A79" s="24">
        <v>0</v>
      </c>
      <c r="B79" s="24"/>
      <c r="C79" s="24"/>
      <c r="D79" s="24"/>
      <c r="E79" s="24"/>
      <c r="F79" s="24"/>
      <c r="G79" s="13" t="s">
        <v>75</v>
      </c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6"/>
      <c r="Z79" s="24" t="s">
        <v>76</v>
      </c>
      <c r="AA79" s="24"/>
      <c r="AB79" s="24"/>
      <c r="AC79" s="24"/>
      <c r="AD79" s="24"/>
      <c r="AE79" s="13" t="s">
        <v>77</v>
      </c>
      <c r="AF79" s="25"/>
      <c r="AG79" s="25"/>
      <c r="AH79" s="25"/>
      <c r="AI79" s="25"/>
      <c r="AJ79" s="25"/>
      <c r="AK79" s="25"/>
      <c r="AL79" s="25"/>
      <c r="AM79" s="25"/>
      <c r="AN79" s="26"/>
      <c r="AO79" s="27">
        <v>133022</v>
      </c>
      <c r="AP79" s="27"/>
      <c r="AQ79" s="27"/>
      <c r="AR79" s="27"/>
      <c r="AS79" s="27"/>
      <c r="AT79" s="27"/>
      <c r="AU79" s="27"/>
      <c r="AV79" s="27"/>
      <c r="AW79" s="23">
        <v>0</v>
      </c>
      <c r="AX79" s="23"/>
      <c r="AY79" s="23"/>
      <c r="AZ79" s="23"/>
      <c r="BA79" s="23"/>
      <c r="BB79" s="23"/>
      <c r="BC79" s="23"/>
      <c r="BD79" s="23"/>
      <c r="BE79" s="23">
        <f t="shared" si="6"/>
        <v>133022</v>
      </c>
      <c r="BF79" s="23"/>
      <c r="BG79" s="23"/>
      <c r="BH79" s="23"/>
      <c r="BI79" s="23"/>
      <c r="BJ79" s="23"/>
      <c r="BK79" s="23"/>
      <c r="BL79" s="23"/>
    </row>
    <row r="80" spans="1:64" s="12" customFormat="1" ht="30" customHeight="1" x14ac:dyDescent="0.2">
      <c r="A80" s="24">
        <v>0</v>
      </c>
      <c r="B80" s="24"/>
      <c r="C80" s="24"/>
      <c r="D80" s="24"/>
      <c r="E80" s="24"/>
      <c r="F80" s="24"/>
      <c r="G80" s="13" t="s">
        <v>107</v>
      </c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6"/>
      <c r="Z80" s="24" t="s">
        <v>41</v>
      </c>
      <c r="AA80" s="24"/>
      <c r="AB80" s="24"/>
      <c r="AC80" s="24"/>
      <c r="AD80" s="24"/>
      <c r="AE80" s="13" t="s">
        <v>72</v>
      </c>
      <c r="AF80" s="25"/>
      <c r="AG80" s="25"/>
      <c r="AH80" s="25"/>
      <c r="AI80" s="25"/>
      <c r="AJ80" s="25"/>
      <c r="AK80" s="25"/>
      <c r="AL80" s="25"/>
      <c r="AM80" s="25"/>
      <c r="AN80" s="26"/>
      <c r="AO80" s="33">
        <v>39</v>
      </c>
      <c r="AP80" s="33"/>
      <c r="AQ80" s="33"/>
      <c r="AR80" s="33"/>
      <c r="AS80" s="33"/>
      <c r="AT80" s="33"/>
      <c r="AU80" s="33"/>
      <c r="AV80" s="33"/>
      <c r="AW80" s="23">
        <v>0</v>
      </c>
      <c r="AX80" s="23"/>
      <c r="AY80" s="23"/>
      <c r="AZ80" s="23"/>
      <c r="BA80" s="23"/>
      <c r="BB80" s="23"/>
      <c r="BC80" s="23"/>
      <c r="BD80" s="23"/>
      <c r="BE80" s="23">
        <f t="shared" si="6"/>
        <v>39</v>
      </c>
      <c r="BF80" s="23"/>
      <c r="BG80" s="23"/>
      <c r="BH80" s="23"/>
      <c r="BI80" s="23"/>
      <c r="BJ80" s="23"/>
      <c r="BK80" s="23"/>
      <c r="BL80" s="23"/>
    </row>
    <row r="81" spans="1:64" ht="38.25" customHeight="1" x14ac:dyDescent="0.2">
      <c r="A81" s="24">
        <v>0</v>
      </c>
      <c r="B81" s="24"/>
      <c r="C81" s="24"/>
      <c r="D81" s="24"/>
      <c r="E81" s="24"/>
      <c r="F81" s="24"/>
      <c r="G81" s="13" t="s">
        <v>81</v>
      </c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6"/>
      <c r="Z81" s="24" t="s">
        <v>83</v>
      </c>
      <c r="AA81" s="24"/>
      <c r="AB81" s="24"/>
      <c r="AC81" s="24"/>
      <c r="AD81" s="24"/>
      <c r="AE81" s="13" t="s">
        <v>82</v>
      </c>
      <c r="AF81" s="25"/>
      <c r="AG81" s="25"/>
      <c r="AH81" s="25"/>
      <c r="AI81" s="25"/>
      <c r="AJ81" s="25"/>
      <c r="AK81" s="25"/>
      <c r="AL81" s="25"/>
      <c r="AM81" s="25"/>
      <c r="AN81" s="26"/>
      <c r="AO81" s="27">
        <v>6300</v>
      </c>
      <c r="AP81" s="27"/>
      <c r="AQ81" s="27"/>
      <c r="AR81" s="27"/>
      <c r="AS81" s="27"/>
      <c r="AT81" s="27"/>
      <c r="AU81" s="27"/>
      <c r="AV81" s="27"/>
      <c r="AW81" s="23">
        <v>0</v>
      </c>
      <c r="AX81" s="23"/>
      <c r="AY81" s="23"/>
      <c r="AZ81" s="23"/>
      <c r="BA81" s="23"/>
      <c r="BB81" s="23"/>
      <c r="BC81" s="23"/>
      <c r="BD81" s="23"/>
      <c r="BE81" s="23">
        <f t="shared" si="6"/>
        <v>6300</v>
      </c>
      <c r="BF81" s="23"/>
      <c r="BG81" s="23"/>
      <c r="BH81" s="23"/>
      <c r="BI81" s="23"/>
      <c r="BJ81" s="23"/>
      <c r="BK81" s="23"/>
      <c r="BL81" s="23"/>
    </row>
    <row r="82" spans="1:64" ht="38.25" customHeight="1" x14ac:dyDescent="0.2">
      <c r="A82" s="24">
        <v>0</v>
      </c>
      <c r="B82" s="24"/>
      <c r="C82" s="24"/>
      <c r="D82" s="24"/>
      <c r="E82" s="24"/>
      <c r="F82" s="24"/>
      <c r="G82" s="13" t="s">
        <v>105</v>
      </c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6"/>
      <c r="Z82" s="24" t="s">
        <v>106</v>
      </c>
      <c r="AA82" s="24"/>
      <c r="AB82" s="24"/>
      <c r="AC82" s="24"/>
      <c r="AD82" s="24"/>
      <c r="AE82" s="13" t="s">
        <v>86</v>
      </c>
      <c r="AF82" s="25"/>
      <c r="AG82" s="25"/>
      <c r="AH82" s="25"/>
      <c r="AI82" s="25"/>
      <c r="AJ82" s="25"/>
      <c r="AK82" s="25"/>
      <c r="AL82" s="25"/>
      <c r="AM82" s="25"/>
      <c r="AN82" s="26"/>
      <c r="AO82" s="27">
        <v>1235</v>
      </c>
      <c r="AP82" s="27"/>
      <c r="AQ82" s="27"/>
      <c r="AR82" s="27"/>
      <c r="AS82" s="27"/>
      <c r="AT82" s="27"/>
      <c r="AU82" s="27"/>
      <c r="AV82" s="27"/>
      <c r="AW82" s="23">
        <v>0</v>
      </c>
      <c r="AX82" s="23"/>
      <c r="AY82" s="23"/>
      <c r="AZ82" s="23"/>
      <c r="BA82" s="23"/>
      <c r="BB82" s="23"/>
      <c r="BC82" s="23"/>
      <c r="BD82" s="23"/>
      <c r="BE82" s="23">
        <f t="shared" si="6"/>
        <v>1235</v>
      </c>
      <c r="BF82" s="23"/>
      <c r="BG82" s="23"/>
      <c r="BH82" s="23"/>
      <c r="BI82" s="23"/>
      <c r="BJ82" s="23"/>
      <c r="BK82" s="23"/>
      <c r="BL82" s="23"/>
    </row>
    <row r="83" spans="1:64" ht="12.75" customHeight="1" x14ac:dyDescent="0.2">
      <c r="A83" s="28"/>
      <c r="B83" s="28"/>
      <c r="C83" s="28"/>
      <c r="D83" s="28"/>
      <c r="E83" s="28"/>
      <c r="F83" s="28"/>
      <c r="G83" s="29" t="s">
        <v>44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28"/>
      <c r="AA83" s="28"/>
      <c r="AB83" s="28"/>
      <c r="AC83" s="28"/>
      <c r="AD83" s="28"/>
      <c r="AE83" s="29"/>
      <c r="AF83" s="30"/>
      <c r="AG83" s="30"/>
      <c r="AH83" s="30"/>
      <c r="AI83" s="30"/>
      <c r="AJ83" s="30"/>
      <c r="AK83" s="30"/>
      <c r="AL83" s="30"/>
      <c r="AM83" s="30"/>
      <c r="AN83" s="31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>
        <f t="shared" si="6"/>
        <v>0</v>
      </c>
      <c r="BF83" s="22"/>
      <c r="BG83" s="22"/>
      <c r="BH83" s="22"/>
      <c r="BI83" s="22"/>
      <c r="BJ83" s="22"/>
      <c r="BK83" s="22"/>
      <c r="BL83" s="22"/>
    </row>
    <row r="84" spans="1:64" s="12" customFormat="1" ht="28.5" customHeight="1" x14ac:dyDescent="0.2">
      <c r="A84" s="24">
        <v>0</v>
      </c>
      <c r="B84" s="24"/>
      <c r="C84" s="24"/>
      <c r="D84" s="24"/>
      <c r="E84" s="24"/>
      <c r="F84" s="24"/>
      <c r="G84" s="13" t="s">
        <v>108</v>
      </c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6"/>
      <c r="Z84" s="24" t="s">
        <v>38</v>
      </c>
      <c r="AA84" s="24"/>
      <c r="AB84" s="24"/>
      <c r="AC84" s="24"/>
      <c r="AD84" s="24"/>
      <c r="AE84" s="13" t="s">
        <v>43</v>
      </c>
      <c r="AF84" s="25"/>
      <c r="AG84" s="25"/>
      <c r="AH84" s="25"/>
      <c r="AI84" s="25"/>
      <c r="AJ84" s="25"/>
      <c r="AK84" s="25"/>
      <c r="AL84" s="25"/>
      <c r="AM84" s="25"/>
      <c r="AN84" s="26"/>
      <c r="AO84" s="23">
        <v>3.53</v>
      </c>
      <c r="AP84" s="23"/>
      <c r="AQ84" s="23"/>
      <c r="AR84" s="23"/>
      <c r="AS84" s="23"/>
      <c r="AT84" s="23"/>
      <c r="AU84" s="23"/>
      <c r="AV84" s="23"/>
      <c r="AW84" s="23">
        <v>0</v>
      </c>
      <c r="AX84" s="23"/>
      <c r="AY84" s="23"/>
      <c r="AZ84" s="23"/>
      <c r="BA84" s="23"/>
      <c r="BB84" s="23"/>
      <c r="BC84" s="23"/>
      <c r="BD84" s="23"/>
      <c r="BE84" s="23">
        <f t="shared" si="6"/>
        <v>3.53</v>
      </c>
      <c r="BF84" s="23"/>
      <c r="BG84" s="23"/>
      <c r="BH84" s="23"/>
      <c r="BI84" s="23"/>
      <c r="BJ84" s="23"/>
      <c r="BK84" s="23"/>
      <c r="BL84" s="23"/>
    </row>
    <row r="85" spans="1:64" s="12" customFormat="1" ht="25.5" customHeight="1" x14ac:dyDescent="0.2">
      <c r="A85" s="24">
        <v>0</v>
      </c>
      <c r="B85" s="24"/>
      <c r="C85" s="24"/>
      <c r="D85" s="24"/>
      <c r="E85" s="24"/>
      <c r="F85" s="24"/>
      <c r="G85" s="13" t="s">
        <v>78</v>
      </c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6"/>
      <c r="Z85" s="24" t="s">
        <v>38</v>
      </c>
      <c r="AA85" s="24"/>
      <c r="AB85" s="24"/>
      <c r="AC85" s="24"/>
      <c r="AD85" s="24"/>
      <c r="AE85" s="13" t="s">
        <v>43</v>
      </c>
      <c r="AF85" s="25"/>
      <c r="AG85" s="25"/>
      <c r="AH85" s="25"/>
      <c r="AI85" s="25"/>
      <c r="AJ85" s="25"/>
      <c r="AK85" s="25"/>
      <c r="AL85" s="25"/>
      <c r="AM85" s="25"/>
      <c r="AN85" s="26"/>
      <c r="AO85" s="23">
        <v>2.9299999999999999E-3</v>
      </c>
      <c r="AP85" s="23"/>
      <c r="AQ85" s="23"/>
      <c r="AR85" s="23"/>
      <c r="AS85" s="23"/>
      <c r="AT85" s="23"/>
      <c r="AU85" s="23"/>
      <c r="AV85" s="23"/>
      <c r="AW85" s="23">
        <v>0</v>
      </c>
      <c r="AX85" s="23"/>
      <c r="AY85" s="23"/>
      <c r="AZ85" s="23"/>
      <c r="BA85" s="23"/>
      <c r="BB85" s="23"/>
      <c r="BC85" s="23"/>
      <c r="BD85" s="23"/>
      <c r="BE85" s="23">
        <f t="shared" si="6"/>
        <v>2.9299999999999999E-3</v>
      </c>
      <c r="BF85" s="23"/>
      <c r="BG85" s="23"/>
      <c r="BH85" s="23"/>
      <c r="BI85" s="23"/>
      <c r="BJ85" s="23"/>
      <c r="BK85" s="23"/>
      <c r="BL85" s="23"/>
    </row>
    <row r="86" spans="1:64" s="12" customFormat="1" ht="12.75" customHeight="1" x14ac:dyDescent="0.2">
      <c r="A86" s="24">
        <v>0</v>
      </c>
      <c r="B86" s="24"/>
      <c r="C86" s="24"/>
      <c r="D86" s="24"/>
      <c r="E86" s="24"/>
      <c r="F86" s="24"/>
      <c r="G86" s="13" t="s">
        <v>110</v>
      </c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6"/>
      <c r="Z86" s="24" t="s">
        <v>111</v>
      </c>
      <c r="AA86" s="24"/>
      <c r="AB86" s="24"/>
      <c r="AC86" s="24"/>
      <c r="AD86" s="24"/>
      <c r="AE86" s="13" t="s">
        <v>82</v>
      </c>
      <c r="AF86" s="25"/>
      <c r="AG86" s="25"/>
      <c r="AH86" s="25"/>
      <c r="AI86" s="25"/>
      <c r="AJ86" s="25"/>
      <c r="AK86" s="25"/>
      <c r="AL86" s="25"/>
      <c r="AM86" s="25"/>
      <c r="AN86" s="26"/>
      <c r="AO86" s="23">
        <v>4.3600000000000003</v>
      </c>
      <c r="AP86" s="23"/>
      <c r="AQ86" s="23"/>
      <c r="AR86" s="23"/>
      <c r="AS86" s="23"/>
      <c r="AT86" s="23"/>
      <c r="AU86" s="23"/>
      <c r="AV86" s="23"/>
      <c r="AW86" s="23">
        <v>0</v>
      </c>
      <c r="AX86" s="23"/>
      <c r="AY86" s="23"/>
      <c r="AZ86" s="23"/>
      <c r="BA86" s="23"/>
      <c r="BB86" s="23"/>
      <c r="BC86" s="23"/>
      <c r="BD86" s="23"/>
      <c r="BE86" s="23">
        <f t="shared" ref="BE86" si="9">AO86+AW86</f>
        <v>4.3600000000000003</v>
      </c>
      <c r="BF86" s="23"/>
      <c r="BG86" s="23"/>
      <c r="BH86" s="23"/>
      <c r="BI86" s="23"/>
      <c r="BJ86" s="23"/>
      <c r="BK86" s="23"/>
      <c r="BL86" s="23"/>
    </row>
    <row r="87" spans="1:64" ht="38.25" customHeight="1" x14ac:dyDescent="0.2">
      <c r="A87" s="32">
        <v>0</v>
      </c>
      <c r="B87" s="32"/>
      <c r="C87" s="32"/>
      <c r="D87" s="32"/>
      <c r="E87" s="32"/>
      <c r="F87" s="32"/>
      <c r="G87" s="13" t="s">
        <v>84</v>
      </c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6"/>
      <c r="Z87" s="24" t="s">
        <v>38</v>
      </c>
      <c r="AA87" s="24"/>
      <c r="AB87" s="24"/>
      <c r="AC87" s="24"/>
      <c r="AD87" s="24"/>
      <c r="AE87" s="13" t="s">
        <v>48</v>
      </c>
      <c r="AF87" s="25"/>
      <c r="AG87" s="25"/>
      <c r="AH87" s="25"/>
      <c r="AI87" s="25"/>
      <c r="AJ87" s="25"/>
      <c r="AK87" s="25"/>
      <c r="AL87" s="25"/>
      <c r="AM87" s="25"/>
      <c r="AN87" s="26"/>
      <c r="AO87" s="23">
        <v>7.0000000000000007E-2</v>
      </c>
      <c r="AP87" s="23"/>
      <c r="AQ87" s="23"/>
      <c r="AR87" s="23"/>
      <c r="AS87" s="23"/>
      <c r="AT87" s="23"/>
      <c r="AU87" s="23"/>
      <c r="AV87" s="23"/>
      <c r="AW87" s="23">
        <v>0</v>
      </c>
      <c r="AX87" s="23"/>
      <c r="AY87" s="23"/>
      <c r="AZ87" s="23"/>
      <c r="BA87" s="23"/>
      <c r="BB87" s="23"/>
      <c r="BC87" s="23"/>
      <c r="BD87" s="23"/>
      <c r="BE87" s="23">
        <f t="shared" si="6"/>
        <v>7.0000000000000007E-2</v>
      </c>
      <c r="BF87" s="23"/>
      <c r="BG87" s="23"/>
      <c r="BH87" s="23"/>
      <c r="BI87" s="23"/>
      <c r="BJ87" s="23"/>
      <c r="BK87" s="23"/>
      <c r="BL87" s="23"/>
    </row>
    <row r="88" spans="1:64" ht="25.5" customHeight="1" x14ac:dyDescent="0.2">
      <c r="A88" s="32">
        <v>0</v>
      </c>
      <c r="B88" s="32"/>
      <c r="C88" s="32"/>
      <c r="D88" s="32"/>
      <c r="E88" s="32"/>
      <c r="F88" s="32"/>
      <c r="G88" s="13" t="s">
        <v>112</v>
      </c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6"/>
      <c r="Z88" s="24" t="s">
        <v>38</v>
      </c>
      <c r="AA88" s="24"/>
      <c r="AB88" s="24"/>
      <c r="AC88" s="24"/>
      <c r="AD88" s="24"/>
      <c r="AE88" s="13" t="s">
        <v>43</v>
      </c>
      <c r="AF88" s="25"/>
      <c r="AG88" s="25"/>
      <c r="AH88" s="25"/>
      <c r="AI88" s="25"/>
      <c r="AJ88" s="25"/>
      <c r="AK88" s="25"/>
      <c r="AL88" s="25"/>
      <c r="AM88" s="25"/>
      <c r="AN88" s="26"/>
      <c r="AO88" s="23">
        <v>0.65</v>
      </c>
      <c r="AP88" s="23"/>
      <c r="AQ88" s="23"/>
      <c r="AR88" s="23"/>
      <c r="AS88" s="23"/>
      <c r="AT88" s="23"/>
      <c r="AU88" s="23"/>
      <c r="AV88" s="23"/>
      <c r="AW88" s="23">
        <v>0</v>
      </c>
      <c r="AX88" s="23"/>
      <c r="AY88" s="23"/>
      <c r="AZ88" s="23"/>
      <c r="BA88" s="23"/>
      <c r="BB88" s="23"/>
      <c r="BC88" s="23"/>
      <c r="BD88" s="23"/>
      <c r="BE88" s="23">
        <f t="shared" si="6"/>
        <v>0.65</v>
      </c>
      <c r="BF88" s="23"/>
      <c r="BG88" s="23"/>
      <c r="BH88" s="23"/>
      <c r="BI88" s="23"/>
      <c r="BJ88" s="23"/>
      <c r="BK88" s="23"/>
      <c r="BL88" s="23"/>
    </row>
    <row r="89" spans="1:64" s="12" customFormat="1" ht="25.5" customHeight="1" x14ac:dyDescent="0.2">
      <c r="A89" s="28"/>
      <c r="B89" s="28"/>
      <c r="C89" s="28"/>
      <c r="D89" s="28"/>
      <c r="E89" s="28"/>
      <c r="F89" s="28"/>
      <c r="G89" s="29" t="s">
        <v>45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28"/>
      <c r="AA89" s="28"/>
      <c r="AB89" s="28"/>
      <c r="AC89" s="28"/>
      <c r="AD89" s="28"/>
      <c r="AE89" s="29"/>
      <c r="AF89" s="30"/>
      <c r="AG89" s="30"/>
      <c r="AH89" s="30"/>
      <c r="AI89" s="30"/>
      <c r="AJ89" s="30"/>
      <c r="AK89" s="30"/>
      <c r="AL89" s="30"/>
      <c r="AM89" s="30"/>
      <c r="AN89" s="31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>
        <f t="shared" si="6"/>
        <v>0</v>
      </c>
      <c r="BF89" s="22"/>
      <c r="BG89" s="22"/>
      <c r="BH89" s="22"/>
      <c r="BI89" s="22"/>
      <c r="BJ89" s="22"/>
      <c r="BK89" s="22"/>
      <c r="BL89" s="22"/>
    </row>
    <row r="90" spans="1:64" s="12" customFormat="1" ht="29.25" customHeight="1" x14ac:dyDescent="0.2">
      <c r="A90" s="24">
        <v>0</v>
      </c>
      <c r="B90" s="24"/>
      <c r="C90" s="24"/>
      <c r="D90" s="24"/>
      <c r="E90" s="24"/>
      <c r="F90" s="24"/>
      <c r="G90" s="13" t="s">
        <v>73</v>
      </c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6"/>
      <c r="Z90" s="24" t="s">
        <v>46</v>
      </c>
      <c r="AA90" s="24"/>
      <c r="AB90" s="24"/>
      <c r="AC90" s="24"/>
      <c r="AD90" s="24"/>
      <c r="AE90" s="13" t="s">
        <v>43</v>
      </c>
      <c r="AF90" s="25"/>
      <c r="AG90" s="25"/>
      <c r="AH90" s="25"/>
      <c r="AI90" s="25"/>
      <c r="AJ90" s="25"/>
      <c r="AK90" s="25"/>
      <c r="AL90" s="25"/>
      <c r="AM90" s="25"/>
      <c r="AN90" s="26"/>
      <c r="AO90" s="23">
        <v>100</v>
      </c>
      <c r="AP90" s="23"/>
      <c r="AQ90" s="23"/>
      <c r="AR90" s="23"/>
      <c r="AS90" s="23"/>
      <c r="AT90" s="23"/>
      <c r="AU90" s="23"/>
      <c r="AV90" s="23"/>
      <c r="AW90" s="23">
        <v>0</v>
      </c>
      <c r="AX90" s="23"/>
      <c r="AY90" s="23"/>
      <c r="AZ90" s="23"/>
      <c r="BA90" s="23"/>
      <c r="BB90" s="23"/>
      <c r="BC90" s="23"/>
      <c r="BD90" s="23"/>
      <c r="BE90" s="23">
        <f t="shared" si="6"/>
        <v>100</v>
      </c>
      <c r="BF90" s="23"/>
      <c r="BG90" s="23"/>
      <c r="BH90" s="23"/>
      <c r="BI90" s="23"/>
      <c r="BJ90" s="23"/>
      <c r="BK90" s="23"/>
      <c r="BL90" s="23"/>
    </row>
    <row r="91" spans="1:64" s="12" customFormat="1" ht="38.25" customHeight="1" x14ac:dyDescent="0.2">
      <c r="A91" s="24">
        <v>0</v>
      </c>
      <c r="B91" s="24"/>
      <c r="C91" s="24"/>
      <c r="D91" s="24"/>
      <c r="E91" s="24"/>
      <c r="F91" s="24"/>
      <c r="G91" s="13" t="s">
        <v>113</v>
      </c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6"/>
      <c r="Z91" s="24" t="s">
        <v>46</v>
      </c>
      <c r="AA91" s="24"/>
      <c r="AB91" s="24"/>
      <c r="AC91" s="24"/>
      <c r="AD91" s="24"/>
      <c r="AE91" s="13" t="s">
        <v>43</v>
      </c>
      <c r="AF91" s="25"/>
      <c r="AG91" s="25"/>
      <c r="AH91" s="25"/>
      <c r="AI91" s="25"/>
      <c r="AJ91" s="25"/>
      <c r="AK91" s="25"/>
      <c r="AL91" s="25"/>
      <c r="AM91" s="25"/>
      <c r="AN91" s="26"/>
      <c r="AO91" s="23">
        <v>100</v>
      </c>
      <c r="AP91" s="23"/>
      <c r="AQ91" s="23"/>
      <c r="AR91" s="23"/>
      <c r="AS91" s="23"/>
      <c r="AT91" s="23"/>
      <c r="AU91" s="23"/>
      <c r="AV91" s="23"/>
      <c r="AW91" s="23">
        <v>0</v>
      </c>
      <c r="AX91" s="23"/>
      <c r="AY91" s="23"/>
      <c r="AZ91" s="23"/>
      <c r="BA91" s="23"/>
      <c r="BB91" s="23"/>
      <c r="BC91" s="23"/>
      <c r="BD91" s="23"/>
      <c r="BE91" s="23">
        <f t="shared" si="6"/>
        <v>100</v>
      </c>
      <c r="BF91" s="23"/>
      <c r="BG91" s="23"/>
      <c r="BH91" s="23"/>
      <c r="BI91" s="23"/>
      <c r="BJ91" s="23"/>
      <c r="BK91" s="23"/>
      <c r="BL91" s="23"/>
    </row>
    <row r="92" spans="1:64" ht="30" customHeight="1" x14ac:dyDescent="0.2">
      <c r="A92" s="24">
        <v>0</v>
      </c>
      <c r="B92" s="24"/>
      <c r="C92" s="24"/>
      <c r="D92" s="24"/>
      <c r="E92" s="24"/>
      <c r="F92" s="24"/>
      <c r="G92" s="13" t="s">
        <v>114</v>
      </c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6"/>
      <c r="Z92" s="24" t="s">
        <v>46</v>
      </c>
      <c r="AA92" s="24"/>
      <c r="AB92" s="24"/>
      <c r="AC92" s="24"/>
      <c r="AD92" s="24"/>
      <c r="AE92" s="13" t="s">
        <v>43</v>
      </c>
      <c r="AF92" s="25"/>
      <c r="AG92" s="25"/>
      <c r="AH92" s="25"/>
      <c r="AI92" s="25"/>
      <c r="AJ92" s="25"/>
      <c r="AK92" s="25"/>
      <c r="AL92" s="25"/>
      <c r="AM92" s="25"/>
      <c r="AN92" s="26"/>
      <c r="AO92" s="23">
        <v>100</v>
      </c>
      <c r="AP92" s="23"/>
      <c r="AQ92" s="23"/>
      <c r="AR92" s="23"/>
      <c r="AS92" s="23"/>
      <c r="AT92" s="23"/>
      <c r="AU92" s="23"/>
      <c r="AV92" s="23"/>
      <c r="AW92" s="23">
        <v>0</v>
      </c>
      <c r="AX92" s="23"/>
      <c r="AY92" s="23"/>
      <c r="AZ92" s="23"/>
      <c r="BA92" s="23"/>
      <c r="BB92" s="23"/>
      <c r="BC92" s="23"/>
      <c r="BD92" s="23"/>
      <c r="BE92" s="23">
        <f t="shared" si="6"/>
        <v>100</v>
      </c>
      <c r="BF92" s="23"/>
      <c r="BG92" s="23"/>
      <c r="BH92" s="23"/>
      <c r="BI92" s="23"/>
      <c r="BJ92" s="23"/>
      <c r="BK92" s="23"/>
      <c r="BL92" s="23"/>
    </row>
    <row r="93" spans="1:64" ht="6" hidden="1" customHeight="1" x14ac:dyDescent="0.2">
      <c r="A93" s="24">
        <v>0</v>
      </c>
      <c r="B93" s="24"/>
      <c r="C93" s="24"/>
      <c r="D93" s="24"/>
      <c r="E93" s="24"/>
      <c r="F93" s="24"/>
      <c r="G93" s="13" t="s">
        <v>47</v>
      </c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6"/>
      <c r="Z93" s="24" t="s">
        <v>46</v>
      </c>
      <c r="AA93" s="24"/>
      <c r="AB93" s="24"/>
      <c r="AC93" s="24"/>
      <c r="AD93" s="24"/>
      <c r="AE93" s="13" t="s">
        <v>43</v>
      </c>
      <c r="AF93" s="25"/>
      <c r="AG93" s="25"/>
      <c r="AH93" s="25"/>
      <c r="AI93" s="25"/>
      <c r="AJ93" s="25"/>
      <c r="AK93" s="25"/>
      <c r="AL93" s="25"/>
      <c r="AM93" s="25"/>
      <c r="AN93" s="26"/>
      <c r="AO93" s="23">
        <v>100</v>
      </c>
      <c r="AP93" s="23"/>
      <c r="AQ93" s="23"/>
      <c r="AR93" s="23"/>
      <c r="AS93" s="23"/>
      <c r="AT93" s="23"/>
      <c r="AU93" s="23"/>
      <c r="AV93" s="23"/>
      <c r="AW93" s="23">
        <v>0</v>
      </c>
      <c r="AX93" s="23"/>
      <c r="AY93" s="23"/>
      <c r="AZ93" s="23"/>
      <c r="BA93" s="23"/>
      <c r="BB93" s="23"/>
      <c r="BC93" s="23"/>
      <c r="BD93" s="23"/>
      <c r="BE93" s="23">
        <f t="shared" si="6"/>
        <v>100</v>
      </c>
      <c r="BF93" s="23"/>
      <c r="BG93" s="23"/>
      <c r="BH93" s="23"/>
      <c r="BI93" s="23"/>
      <c r="BJ93" s="23"/>
      <c r="BK93" s="23"/>
      <c r="BL93" s="23"/>
    </row>
    <row r="94" spans="1:64" ht="18.75" customHeight="1" x14ac:dyDescent="0.2">
      <c r="A94" s="32">
        <v>0</v>
      </c>
      <c r="B94" s="32"/>
      <c r="C94" s="32"/>
      <c r="D94" s="32"/>
      <c r="E94" s="32"/>
      <c r="F94" s="32"/>
      <c r="G94" s="13" t="s">
        <v>115</v>
      </c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6"/>
      <c r="Z94" s="24" t="s">
        <v>46</v>
      </c>
      <c r="AA94" s="24"/>
      <c r="AB94" s="24"/>
      <c r="AC94" s="24"/>
      <c r="AD94" s="24"/>
      <c r="AE94" s="13" t="s">
        <v>43</v>
      </c>
      <c r="AF94" s="25"/>
      <c r="AG94" s="25"/>
      <c r="AH94" s="25"/>
      <c r="AI94" s="25"/>
      <c r="AJ94" s="25"/>
      <c r="AK94" s="25"/>
      <c r="AL94" s="25"/>
      <c r="AM94" s="25"/>
      <c r="AN94" s="26"/>
      <c r="AO94" s="23">
        <v>100</v>
      </c>
      <c r="AP94" s="23"/>
      <c r="AQ94" s="23"/>
      <c r="AR94" s="23"/>
      <c r="AS94" s="23"/>
      <c r="AT94" s="23"/>
      <c r="AU94" s="23"/>
      <c r="AV94" s="23"/>
      <c r="AW94" s="23">
        <v>0</v>
      </c>
      <c r="AX94" s="23"/>
      <c r="AY94" s="23"/>
      <c r="AZ94" s="23"/>
      <c r="BA94" s="23"/>
      <c r="BB94" s="23"/>
      <c r="BC94" s="23"/>
      <c r="BD94" s="23"/>
      <c r="BE94" s="23">
        <f t="shared" si="6"/>
        <v>100</v>
      </c>
      <c r="BF94" s="23"/>
      <c r="BG94" s="23"/>
      <c r="BH94" s="23"/>
      <c r="BI94" s="23"/>
      <c r="BJ94" s="23"/>
      <c r="BK94" s="23"/>
      <c r="BL94" s="23"/>
    </row>
    <row r="95" spans="1:64" ht="15.75" customHeight="1" x14ac:dyDescent="0.2">
      <c r="A95" s="32">
        <v>0</v>
      </c>
      <c r="B95" s="32"/>
      <c r="C95" s="32"/>
      <c r="D95" s="32"/>
      <c r="E95" s="32"/>
      <c r="F95" s="32"/>
      <c r="G95" s="13" t="s">
        <v>87</v>
      </c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6"/>
      <c r="Z95" s="24" t="s">
        <v>46</v>
      </c>
      <c r="AA95" s="24"/>
      <c r="AB95" s="24"/>
      <c r="AC95" s="24"/>
      <c r="AD95" s="24"/>
      <c r="AE95" s="13" t="s">
        <v>48</v>
      </c>
      <c r="AF95" s="25"/>
      <c r="AG95" s="25"/>
      <c r="AH95" s="25"/>
      <c r="AI95" s="25"/>
      <c r="AJ95" s="25"/>
      <c r="AK95" s="25"/>
      <c r="AL95" s="25"/>
      <c r="AM95" s="25"/>
      <c r="AN95" s="26"/>
      <c r="AO95" s="23">
        <v>100</v>
      </c>
      <c r="AP95" s="23"/>
      <c r="AQ95" s="23"/>
      <c r="AR95" s="23"/>
      <c r="AS95" s="23"/>
      <c r="AT95" s="23"/>
      <c r="AU95" s="23"/>
      <c r="AV95" s="23"/>
      <c r="AW95" s="23">
        <v>0</v>
      </c>
      <c r="AX95" s="23"/>
      <c r="AY95" s="23"/>
      <c r="AZ95" s="23"/>
      <c r="BA95" s="23"/>
      <c r="BB95" s="23"/>
      <c r="BC95" s="23"/>
      <c r="BD95" s="23"/>
      <c r="BE95" s="23">
        <f t="shared" si="6"/>
        <v>100</v>
      </c>
      <c r="BF95" s="23"/>
      <c r="BG95" s="23"/>
      <c r="BH95" s="23"/>
      <c r="BI95" s="23"/>
      <c r="BJ95" s="23"/>
      <c r="BK95" s="23"/>
      <c r="BL95" s="23"/>
    </row>
    <row r="96" spans="1:64" ht="15.75" customHeight="1" x14ac:dyDescent="0.2">
      <c r="A96" s="24">
        <v>0</v>
      </c>
      <c r="B96" s="24"/>
      <c r="C96" s="24"/>
      <c r="D96" s="24"/>
      <c r="E96" s="24"/>
      <c r="F96" s="24"/>
      <c r="G96" s="13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6"/>
      <c r="Z96" s="24"/>
      <c r="AA96" s="24"/>
      <c r="AB96" s="24"/>
      <c r="AC96" s="24"/>
      <c r="AD96" s="24"/>
      <c r="AE96" s="13"/>
      <c r="AF96" s="25"/>
      <c r="AG96" s="25"/>
      <c r="AH96" s="25"/>
      <c r="AI96" s="25"/>
      <c r="AJ96" s="25"/>
      <c r="AK96" s="25"/>
      <c r="AL96" s="25"/>
      <c r="AM96" s="25"/>
      <c r="AN96" s="26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</row>
    <row r="97" spans="1:64" x14ac:dyDescent="0.2"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</row>
    <row r="99" spans="1:64" x14ac:dyDescent="0.2">
      <c r="A99" s="65" t="s">
        <v>52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4"/>
      <c r="AO99" s="85" t="s">
        <v>53</v>
      </c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</row>
    <row r="100" spans="1:64" x14ac:dyDescent="0.2">
      <c r="W100" s="80" t="s">
        <v>10</v>
      </c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O100" s="80" t="s">
        <v>11</v>
      </c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</row>
    <row r="101" spans="1:64" ht="15.75" x14ac:dyDescent="0.2">
      <c r="A101" s="49" t="s">
        <v>7</v>
      </c>
      <c r="B101" s="49"/>
      <c r="C101" s="49"/>
      <c r="D101" s="49"/>
      <c r="E101" s="49"/>
      <c r="F101" s="49"/>
    </row>
    <row r="103" spans="1:64" x14ac:dyDescent="0.2">
      <c r="A103" s="65" t="s">
        <v>91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4"/>
      <c r="AO103" s="85" t="s">
        <v>58</v>
      </c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</row>
    <row r="104" spans="1:64" x14ac:dyDescent="0.2">
      <c r="W104" s="80" t="s">
        <v>10</v>
      </c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O104" s="80" t="s">
        <v>11</v>
      </c>
      <c r="AP104" s="80"/>
      <c r="AQ104" s="80"/>
      <c r="AR104" s="80"/>
      <c r="AS104" s="80"/>
      <c r="AT104" s="80"/>
      <c r="AU104" s="80"/>
      <c r="AV104" s="80"/>
      <c r="AW104" s="80"/>
      <c r="AX104" s="80"/>
      <c r="AY104" s="80"/>
      <c r="AZ104" s="80"/>
      <c r="BA104" s="80"/>
      <c r="BB104" s="80"/>
      <c r="BC104" s="80"/>
      <c r="BD104" s="80"/>
      <c r="BE104" s="80"/>
      <c r="BF104" s="80"/>
      <c r="BG104" s="80"/>
    </row>
  </sheetData>
  <mergeCells count="406">
    <mergeCell ref="BA52:BH52"/>
    <mergeCell ref="A76:F76"/>
    <mergeCell ref="G76:Y76"/>
    <mergeCell ref="Z76:AD76"/>
    <mergeCell ref="AE76:AN76"/>
    <mergeCell ref="AO76:AV76"/>
    <mergeCell ref="AW76:BD76"/>
    <mergeCell ref="BE76:BL76"/>
    <mergeCell ref="D10:J10"/>
    <mergeCell ref="BA42:BH43"/>
    <mergeCell ref="L10:BL10"/>
    <mergeCell ref="BE64:BL64"/>
    <mergeCell ref="AO65:AV65"/>
    <mergeCell ref="AW65:BD65"/>
    <mergeCell ref="BE65:BL65"/>
    <mergeCell ref="A17:H17"/>
    <mergeCell ref="I17:S17"/>
    <mergeCell ref="A31:F31"/>
    <mergeCell ref="AC45:AJ45"/>
    <mergeCell ref="AC42:AJ43"/>
    <mergeCell ref="AK42:AR43"/>
    <mergeCell ref="A41:BH41"/>
    <mergeCell ref="D42:AB43"/>
    <mergeCell ref="D44:AB44"/>
    <mergeCell ref="A55:AV55"/>
    <mergeCell ref="AS42:AZ43"/>
    <mergeCell ref="Z64:AD64"/>
    <mergeCell ref="A63:BL63"/>
    <mergeCell ref="A64:F64"/>
    <mergeCell ref="Y59:AF59"/>
    <mergeCell ref="AG59:AN59"/>
    <mergeCell ref="A25:BL25"/>
    <mergeCell ref="AO1:BL1"/>
    <mergeCell ref="A54:BL54"/>
    <mergeCell ref="A45:C45"/>
    <mergeCell ref="U16:AD16"/>
    <mergeCell ref="AE16:AR16"/>
    <mergeCell ref="AK45:AR45"/>
    <mergeCell ref="AS45:AZ45"/>
    <mergeCell ref="D14:J14"/>
    <mergeCell ref="D15:J15"/>
    <mergeCell ref="AO2:BL2"/>
    <mergeCell ref="AO3:BL3"/>
    <mergeCell ref="AO4:BL4"/>
    <mergeCell ref="AO5:BL5"/>
    <mergeCell ref="BA45:BH45"/>
    <mergeCell ref="A28:BL28"/>
    <mergeCell ref="A29:F29"/>
    <mergeCell ref="G29:BL29"/>
    <mergeCell ref="A30:F30"/>
    <mergeCell ref="G30:BL30"/>
    <mergeCell ref="A10:B10"/>
    <mergeCell ref="BD16:BL16"/>
    <mergeCell ref="L13:BL13"/>
    <mergeCell ref="D13:J13"/>
    <mergeCell ref="A20:BL20"/>
    <mergeCell ref="W103:AM103"/>
    <mergeCell ref="AO103:BG103"/>
    <mergeCell ref="A66:F66"/>
    <mergeCell ref="Z66:AD66"/>
    <mergeCell ref="AE66:AN66"/>
    <mergeCell ref="BE66:BL66"/>
    <mergeCell ref="A101:F101"/>
    <mergeCell ref="W100:AM100"/>
    <mergeCell ref="AO69:AV69"/>
    <mergeCell ref="A99:V99"/>
    <mergeCell ref="W99:AM99"/>
    <mergeCell ref="AO99:BG99"/>
    <mergeCell ref="A68:F68"/>
    <mergeCell ref="G68:Y68"/>
    <mergeCell ref="Z68:AD68"/>
    <mergeCell ref="AE68:AN68"/>
    <mergeCell ref="AO68:AV68"/>
    <mergeCell ref="AW68:BD68"/>
    <mergeCell ref="Z70:AD70"/>
    <mergeCell ref="AE70:AN70"/>
    <mergeCell ref="A69:F69"/>
    <mergeCell ref="BE68:BL68"/>
    <mergeCell ref="AW74:BD74"/>
    <mergeCell ref="BE74:BL74"/>
    <mergeCell ref="G35:BL35"/>
    <mergeCell ref="A70:F70"/>
    <mergeCell ref="G70:Y70"/>
    <mergeCell ref="AO66:AV66"/>
    <mergeCell ref="G65:Y65"/>
    <mergeCell ref="AW69:BD69"/>
    <mergeCell ref="BE69:BL69"/>
    <mergeCell ref="BE67:BL67"/>
    <mergeCell ref="AK53:AR53"/>
    <mergeCell ref="BA50:BH50"/>
    <mergeCell ref="AS53:AZ53"/>
    <mergeCell ref="BA53:BH53"/>
    <mergeCell ref="A49:C49"/>
    <mergeCell ref="D49:AB49"/>
    <mergeCell ref="AC49:AJ49"/>
    <mergeCell ref="AK49:AR49"/>
    <mergeCell ref="G31:BL31"/>
    <mergeCell ref="A18:BL18"/>
    <mergeCell ref="A19:BL19"/>
    <mergeCell ref="A26:K26"/>
    <mergeCell ref="L26:BL26"/>
    <mergeCell ref="A32:F32"/>
    <mergeCell ref="A23:F23"/>
    <mergeCell ref="A24:BL24"/>
    <mergeCell ref="W104:AM104"/>
    <mergeCell ref="AO104:BG104"/>
    <mergeCell ref="AG58:AN58"/>
    <mergeCell ref="Y58:AF58"/>
    <mergeCell ref="AO58:AV58"/>
    <mergeCell ref="AO100:BG100"/>
    <mergeCell ref="A60:X60"/>
    <mergeCell ref="Y60:AF60"/>
    <mergeCell ref="G66:Y66"/>
    <mergeCell ref="A65:F65"/>
    <mergeCell ref="AG62:AN62"/>
    <mergeCell ref="AO62:AV62"/>
    <mergeCell ref="AG60:AN60"/>
    <mergeCell ref="AO60:AV60"/>
    <mergeCell ref="Z65:AD65"/>
    <mergeCell ref="A62:X62"/>
    <mergeCell ref="A103:V103"/>
    <mergeCell ref="AO6:BF6"/>
    <mergeCell ref="A8:BL8"/>
    <mergeCell ref="A9:BL9"/>
    <mergeCell ref="AS44:AZ44"/>
    <mergeCell ref="AK44:AR44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4:BH44"/>
    <mergeCell ref="G32:BL32"/>
    <mergeCell ref="A36:F36"/>
    <mergeCell ref="L11:BL11"/>
    <mergeCell ref="A12:B12"/>
    <mergeCell ref="L12:BL12"/>
    <mergeCell ref="A38:F38"/>
    <mergeCell ref="A22:F22"/>
    <mergeCell ref="G22:BL22"/>
    <mergeCell ref="AW70:BD70"/>
    <mergeCell ref="BE70:BL70"/>
    <mergeCell ref="G36:BL36"/>
    <mergeCell ref="A59:X59"/>
    <mergeCell ref="AO64:AV64"/>
    <mergeCell ref="AE64:AN64"/>
    <mergeCell ref="AO61:AV61"/>
    <mergeCell ref="G64:Y64"/>
    <mergeCell ref="A47:C47"/>
    <mergeCell ref="D47:AB47"/>
    <mergeCell ref="AC47:AJ47"/>
    <mergeCell ref="AK47:AR47"/>
    <mergeCell ref="BA47:BH47"/>
    <mergeCell ref="AS47:AZ47"/>
    <mergeCell ref="A48:C48"/>
    <mergeCell ref="D48:AB48"/>
    <mergeCell ref="AC48:AJ48"/>
    <mergeCell ref="AK48:AR48"/>
    <mergeCell ref="AS48:AZ48"/>
    <mergeCell ref="BA48:BH48"/>
    <mergeCell ref="A53:C53"/>
    <mergeCell ref="D53:AB53"/>
    <mergeCell ref="AC53:AJ53"/>
    <mergeCell ref="D11:J11"/>
    <mergeCell ref="D12:J12"/>
    <mergeCell ref="L15:AB15"/>
    <mergeCell ref="G38:BL38"/>
    <mergeCell ref="A44:C44"/>
    <mergeCell ref="A46:C46"/>
    <mergeCell ref="D46:AB46"/>
    <mergeCell ref="AC46:AJ46"/>
    <mergeCell ref="AK46:AR46"/>
    <mergeCell ref="D45:AB45"/>
    <mergeCell ref="AC44:AJ44"/>
    <mergeCell ref="A39:BL39"/>
    <mergeCell ref="A42:C43"/>
    <mergeCell ref="A27:BL27"/>
    <mergeCell ref="A40:BL40"/>
    <mergeCell ref="G23:BL23"/>
    <mergeCell ref="A21:F21"/>
    <mergeCell ref="G21:BL21"/>
    <mergeCell ref="AS46:AZ46"/>
    <mergeCell ref="BA46:BH46"/>
    <mergeCell ref="A37:F37"/>
    <mergeCell ref="G37:BL37"/>
    <mergeCell ref="T17:W17"/>
    <mergeCell ref="A35:F35"/>
    <mergeCell ref="AS49:AZ49"/>
    <mergeCell ref="BA49:BH49"/>
    <mergeCell ref="A50:C50"/>
    <mergeCell ref="D51:AB51"/>
    <mergeCell ref="AC51:AJ51"/>
    <mergeCell ref="AK51:AR51"/>
    <mergeCell ref="AC50:AJ50"/>
    <mergeCell ref="AK50:AR50"/>
    <mergeCell ref="AS50:AZ50"/>
    <mergeCell ref="D50:AB50"/>
    <mergeCell ref="AS51:AZ51"/>
    <mergeCell ref="BA51:BH51"/>
    <mergeCell ref="Y56:AF57"/>
    <mergeCell ref="Y62:AF62"/>
    <mergeCell ref="AE65:AN65"/>
    <mergeCell ref="A61:X61"/>
    <mergeCell ref="Y61:AF61"/>
    <mergeCell ref="AG61:AN61"/>
    <mergeCell ref="AE67:AN67"/>
    <mergeCell ref="AO67:AV67"/>
    <mergeCell ref="AW67:BD67"/>
    <mergeCell ref="AW64:BD64"/>
    <mergeCell ref="A67:F67"/>
    <mergeCell ref="G67:Y67"/>
    <mergeCell ref="Z67:AD67"/>
    <mergeCell ref="A74:F74"/>
    <mergeCell ref="G74:Y74"/>
    <mergeCell ref="Z74:AD74"/>
    <mergeCell ref="AE74:AN74"/>
    <mergeCell ref="AO74:AV74"/>
    <mergeCell ref="Z71:AD71"/>
    <mergeCell ref="AE71:AN71"/>
    <mergeCell ref="AO71:AV71"/>
    <mergeCell ref="A51:C51"/>
    <mergeCell ref="AG56:AN57"/>
    <mergeCell ref="A58:X58"/>
    <mergeCell ref="AO56:AV57"/>
    <mergeCell ref="A56:X57"/>
    <mergeCell ref="AO70:AV70"/>
    <mergeCell ref="A52:C52"/>
    <mergeCell ref="D52:AB52"/>
    <mergeCell ref="AC52:AJ52"/>
    <mergeCell ref="AK52:AR52"/>
    <mergeCell ref="AS52:AZ52"/>
    <mergeCell ref="AW66:BD66"/>
    <mergeCell ref="G69:Y69"/>
    <mergeCell ref="Z69:AD69"/>
    <mergeCell ref="AE69:AN69"/>
    <mergeCell ref="AO59:AV59"/>
    <mergeCell ref="AW71:BD71"/>
    <mergeCell ref="BE71:BL71"/>
    <mergeCell ref="A72:F72"/>
    <mergeCell ref="Z73:AD73"/>
    <mergeCell ref="AE73:AN73"/>
    <mergeCell ref="AO73:AV73"/>
    <mergeCell ref="AW73:BD73"/>
    <mergeCell ref="BE73:BL73"/>
    <mergeCell ref="A71:F71"/>
    <mergeCell ref="G71:Y71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AW80:BD80"/>
    <mergeCell ref="BE80:BL80"/>
    <mergeCell ref="BE78:BL78"/>
    <mergeCell ref="AO79:AV79"/>
    <mergeCell ref="AW79:BD79"/>
    <mergeCell ref="BE79:BL79"/>
    <mergeCell ref="AO78:AV78"/>
    <mergeCell ref="AW78:BD78"/>
    <mergeCell ref="AO80:AV80"/>
    <mergeCell ref="Z77:AD77"/>
    <mergeCell ref="AE77:AN77"/>
    <mergeCell ref="AO77:AV77"/>
    <mergeCell ref="AW77:BD77"/>
    <mergeCell ref="A78:F78"/>
    <mergeCell ref="G78:Y78"/>
    <mergeCell ref="Z78:AD78"/>
    <mergeCell ref="AE78:AN78"/>
    <mergeCell ref="BE77:BL77"/>
    <mergeCell ref="A79:F79"/>
    <mergeCell ref="G79:Y79"/>
    <mergeCell ref="Z79:AD79"/>
    <mergeCell ref="AE79:AN79"/>
    <mergeCell ref="A80:F80"/>
    <mergeCell ref="G80:Y80"/>
    <mergeCell ref="Z80:AD80"/>
    <mergeCell ref="AE80:AN80"/>
    <mergeCell ref="Z83:AD83"/>
    <mergeCell ref="AE83:AN83"/>
    <mergeCell ref="Z82:AD82"/>
    <mergeCell ref="AE82:AN82"/>
    <mergeCell ref="AO83:AV83"/>
    <mergeCell ref="G86:Y86"/>
    <mergeCell ref="Z86:AD86"/>
    <mergeCell ref="AE86:AN86"/>
    <mergeCell ref="AO86:AV86"/>
    <mergeCell ref="A85:F85"/>
    <mergeCell ref="G85:Y85"/>
    <mergeCell ref="Z85:AD85"/>
    <mergeCell ref="AE85:AN85"/>
    <mergeCell ref="AO85:AV85"/>
    <mergeCell ref="A84:F84"/>
    <mergeCell ref="G84:Y84"/>
    <mergeCell ref="Z84:AD84"/>
    <mergeCell ref="AE84:AN84"/>
    <mergeCell ref="AO84:AV84"/>
    <mergeCell ref="A83:F83"/>
    <mergeCell ref="G83:Y83"/>
    <mergeCell ref="A86:F86"/>
    <mergeCell ref="G89:Y89"/>
    <mergeCell ref="Z89:AD89"/>
    <mergeCell ref="AE89:AN89"/>
    <mergeCell ref="AO89:AV89"/>
    <mergeCell ref="AO88:AV88"/>
    <mergeCell ref="A87:F87"/>
    <mergeCell ref="G87:Y87"/>
    <mergeCell ref="Z87:AD87"/>
    <mergeCell ref="AE87:AN87"/>
    <mergeCell ref="AO87:AV87"/>
    <mergeCell ref="A88:F88"/>
    <mergeCell ref="G88:Y88"/>
    <mergeCell ref="Z88:AD88"/>
    <mergeCell ref="AE88:AN88"/>
    <mergeCell ref="AW96:BD96"/>
    <mergeCell ref="BE96:BL96"/>
    <mergeCell ref="A95:F95"/>
    <mergeCell ref="G95:Y95"/>
    <mergeCell ref="Z95:AD95"/>
    <mergeCell ref="AE95:AN95"/>
    <mergeCell ref="A96:F96"/>
    <mergeCell ref="G96:Y96"/>
    <mergeCell ref="Z96:AD96"/>
    <mergeCell ref="AE96:AN96"/>
    <mergeCell ref="AO96:AV96"/>
    <mergeCell ref="BE95:BL95"/>
    <mergeCell ref="AO95:AV95"/>
    <mergeCell ref="AW95:BD95"/>
    <mergeCell ref="A90:F90"/>
    <mergeCell ref="G90:Y90"/>
    <mergeCell ref="Z90:AD90"/>
    <mergeCell ref="AE90:AN90"/>
    <mergeCell ref="AO90:AV90"/>
    <mergeCell ref="A89:F89"/>
    <mergeCell ref="A94:F94"/>
    <mergeCell ref="G94:Y94"/>
    <mergeCell ref="Z94:AD94"/>
    <mergeCell ref="AE94:AN94"/>
    <mergeCell ref="AO94:AV94"/>
    <mergeCell ref="A91:F91"/>
    <mergeCell ref="G91:Y91"/>
    <mergeCell ref="G92:Y92"/>
    <mergeCell ref="Z92:AD92"/>
    <mergeCell ref="AE92:AN92"/>
    <mergeCell ref="AO92:AV92"/>
    <mergeCell ref="A93:F93"/>
    <mergeCell ref="G93:Y93"/>
    <mergeCell ref="Z91:AD91"/>
    <mergeCell ref="AE91:AN91"/>
    <mergeCell ref="AO91:AV91"/>
    <mergeCell ref="A92:F92"/>
    <mergeCell ref="Z93:AD93"/>
    <mergeCell ref="AE93:AN93"/>
    <mergeCell ref="AO93:AV93"/>
    <mergeCell ref="BE92:BL92"/>
    <mergeCell ref="AW94:BD94"/>
    <mergeCell ref="BE94:BL94"/>
    <mergeCell ref="BE90:BL90"/>
    <mergeCell ref="AW90:BD90"/>
    <mergeCell ref="AW89:BD89"/>
    <mergeCell ref="BE89:BL89"/>
    <mergeCell ref="BE83:BL83"/>
    <mergeCell ref="AW84:BD84"/>
    <mergeCell ref="BE84:BL84"/>
    <mergeCell ref="AW91:BD91"/>
    <mergeCell ref="BE91:BL91"/>
    <mergeCell ref="AW93:BD93"/>
    <mergeCell ref="BE93:BL93"/>
    <mergeCell ref="AW92:BD92"/>
    <mergeCell ref="BE88:BL88"/>
    <mergeCell ref="AW86:BD86"/>
    <mergeCell ref="BE86:BL86"/>
    <mergeCell ref="AW88:BD88"/>
    <mergeCell ref="AW87:BD87"/>
    <mergeCell ref="BE87:BL87"/>
    <mergeCell ref="G75:Y75"/>
    <mergeCell ref="A75:F75"/>
    <mergeCell ref="AE75:AN75"/>
    <mergeCell ref="Z75:AD75"/>
    <mergeCell ref="BE75:BL75"/>
    <mergeCell ref="AW75:BD75"/>
    <mergeCell ref="AO75:AV75"/>
    <mergeCell ref="AW83:BD83"/>
    <mergeCell ref="BE85:BL85"/>
    <mergeCell ref="AW85:BD85"/>
    <mergeCell ref="Z81:AD81"/>
    <mergeCell ref="AE81:AN81"/>
    <mergeCell ref="AO81:AV81"/>
    <mergeCell ref="AW81:BD81"/>
    <mergeCell ref="BE81:BL81"/>
    <mergeCell ref="A82:F82"/>
    <mergeCell ref="A81:F81"/>
    <mergeCell ref="G81:Y81"/>
    <mergeCell ref="G82:Y82"/>
    <mergeCell ref="AO82:AV82"/>
    <mergeCell ref="AW82:BD82"/>
    <mergeCell ref="BE82:BL82"/>
    <mergeCell ref="A77:F77"/>
    <mergeCell ref="G77:Y77"/>
  </mergeCells>
  <phoneticPr fontId="0" type="noConversion"/>
  <conditionalFormatting sqref="G66:L66">
    <cfRule type="cellIs" dxfId="37" priority="73" stopIfTrue="1" operator="equal">
      <formula>#REF!</formula>
    </cfRule>
  </conditionalFormatting>
  <conditionalFormatting sqref="D45">
    <cfRule type="cellIs" dxfId="36" priority="74" stopIfTrue="1" operator="equal">
      <formula>#REF!</formula>
    </cfRule>
  </conditionalFormatting>
  <conditionalFormatting sqref="D46 D50:D52">
    <cfRule type="cellIs" dxfId="35" priority="72" stopIfTrue="1" operator="equal">
      <formula>$D45</formula>
    </cfRule>
  </conditionalFormatting>
  <conditionalFormatting sqref="D47">
    <cfRule type="cellIs" dxfId="34" priority="71" stopIfTrue="1" operator="equal">
      <formula>$D46</formula>
    </cfRule>
  </conditionalFormatting>
  <conditionalFormatting sqref="D48">
    <cfRule type="cellIs" dxfId="33" priority="62" stopIfTrue="1" operator="equal">
      <formula>#REF!</formula>
    </cfRule>
  </conditionalFormatting>
  <conditionalFormatting sqref="D53">
    <cfRule type="cellIs" dxfId="32" priority="58" stopIfTrue="1" operator="equal">
      <formula>#REF!</formula>
    </cfRule>
  </conditionalFormatting>
  <conditionalFormatting sqref="G67">
    <cfRule type="cellIs" dxfId="31" priority="56" stopIfTrue="1" operator="equal">
      <formula>$G66</formula>
    </cfRule>
  </conditionalFormatting>
  <conditionalFormatting sqref="G68">
    <cfRule type="cellIs" dxfId="30" priority="55" stopIfTrue="1" operator="equal">
      <formula>$G67</formula>
    </cfRule>
  </conditionalFormatting>
  <conditionalFormatting sqref="G69">
    <cfRule type="cellIs" dxfId="29" priority="53" stopIfTrue="1" operator="equal">
      <formula>#REF!</formula>
    </cfRule>
  </conditionalFormatting>
  <conditionalFormatting sqref="G70">
    <cfRule type="cellIs" dxfId="28" priority="51" stopIfTrue="1" operator="equal">
      <formula>#REF!</formula>
    </cfRule>
  </conditionalFormatting>
  <conditionalFormatting sqref="G71">
    <cfRule type="cellIs" dxfId="27" priority="50" stopIfTrue="1" operator="equal">
      <formula>$G70</formula>
    </cfRule>
  </conditionalFormatting>
  <conditionalFormatting sqref="G72">
    <cfRule type="cellIs" dxfId="26" priority="49" stopIfTrue="1" operator="equal">
      <formula>$G71</formula>
    </cfRule>
  </conditionalFormatting>
  <conditionalFormatting sqref="G73">
    <cfRule type="cellIs" dxfId="25" priority="46" stopIfTrue="1" operator="equal">
      <formula>#REF!</formula>
    </cfRule>
  </conditionalFormatting>
  <conditionalFormatting sqref="G74">
    <cfRule type="cellIs" dxfId="24" priority="45" stopIfTrue="1" operator="equal">
      <formula>$G73</formula>
    </cfRule>
  </conditionalFormatting>
  <conditionalFormatting sqref="G75:G76">
    <cfRule type="cellIs" dxfId="23" priority="44" stopIfTrue="1" operator="equal">
      <formula>$G74</formula>
    </cfRule>
  </conditionalFormatting>
  <conditionalFormatting sqref="G77">
    <cfRule type="cellIs" dxfId="22" priority="43" stopIfTrue="1" operator="equal">
      <formula>$G75</formula>
    </cfRule>
  </conditionalFormatting>
  <conditionalFormatting sqref="G78">
    <cfRule type="cellIs" dxfId="21" priority="42" stopIfTrue="1" operator="equal">
      <formula>$G77</formula>
    </cfRule>
  </conditionalFormatting>
  <conditionalFormatting sqref="G79">
    <cfRule type="cellIs" dxfId="20" priority="41" stopIfTrue="1" operator="equal">
      <formula>$G78</formula>
    </cfRule>
  </conditionalFormatting>
  <conditionalFormatting sqref="G80">
    <cfRule type="cellIs" dxfId="19" priority="39" stopIfTrue="1" operator="equal">
      <formula>#REF!</formula>
    </cfRule>
  </conditionalFormatting>
  <conditionalFormatting sqref="G81">
    <cfRule type="cellIs" dxfId="18" priority="36" stopIfTrue="1" operator="equal">
      <formula>#REF!</formula>
    </cfRule>
  </conditionalFormatting>
  <conditionalFormatting sqref="G82">
    <cfRule type="cellIs" dxfId="17" priority="35" stopIfTrue="1" operator="equal">
      <formula>$G81</formula>
    </cfRule>
  </conditionalFormatting>
  <conditionalFormatting sqref="G83">
    <cfRule type="cellIs" dxfId="16" priority="30" stopIfTrue="1" operator="equal">
      <formula>#REF!</formula>
    </cfRule>
  </conditionalFormatting>
  <conditionalFormatting sqref="G84">
    <cfRule type="cellIs" dxfId="15" priority="29" stopIfTrue="1" operator="equal">
      <formula>$G83</formula>
    </cfRule>
  </conditionalFormatting>
  <conditionalFormatting sqref="G85">
    <cfRule type="cellIs" dxfId="14" priority="28" stopIfTrue="1" operator="equal">
      <formula>$G84</formula>
    </cfRule>
  </conditionalFormatting>
  <conditionalFormatting sqref="G86">
    <cfRule type="cellIs" dxfId="13" priority="25" stopIfTrue="1" operator="equal">
      <formula>#REF!</formula>
    </cfRule>
  </conditionalFormatting>
  <conditionalFormatting sqref="G87">
    <cfRule type="cellIs" dxfId="12" priority="23" stopIfTrue="1" operator="equal">
      <formula>#REF!</formula>
    </cfRule>
  </conditionalFormatting>
  <conditionalFormatting sqref="G88">
    <cfRule type="cellIs" dxfId="11" priority="22" stopIfTrue="1" operator="equal">
      <formula>$G87</formula>
    </cfRule>
  </conditionalFormatting>
  <conditionalFormatting sqref="G89">
    <cfRule type="cellIs" dxfId="10" priority="17" stopIfTrue="1" operator="equal">
      <formula>#REF!</formula>
    </cfRule>
  </conditionalFormatting>
  <conditionalFormatting sqref="G90">
    <cfRule type="cellIs" dxfId="9" priority="16" stopIfTrue="1" operator="equal">
      <formula>$G89</formula>
    </cfRule>
  </conditionalFormatting>
  <conditionalFormatting sqref="G91">
    <cfRule type="cellIs" dxfId="8" priority="14" stopIfTrue="1" operator="equal">
      <formula>#REF!</formula>
    </cfRule>
  </conditionalFormatting>
  <conditionalFormatting sqref="G92">
    <cfRule type="cellIs" dxfId="7" priority="13" stopIfTrue="1" operator="equal">
      <formula>$G91</formula>
    </cfRule>
  </conditionalFormatting>
  <conditionalFormatting sqref="G93">
    <cfRule type="cellIs" dxfId="6" priority="12" stopIfTrue="1" operator="equal">
      <formula>$G92</formula>
    </cfRule>
  </conditionalFormatting>
  <conditionalFormatting sqref="G94">
    <cfRule type="cellIs" dxfId="5" priority="11" stopIfTrue="1" operator="equal">
      <formula>$G93</formula>
    </cfRule>
  </conditionalFormatting>
  <conditionalFormatting sqref="G95">
    <cfRule type="cellIs" dxfId="4" priority="10" stopIfTrue="1" operator="equal">
      <formula>$G94</formula>
    </cfRule>
  </conditionalFormatting>
  <conditionalFormatting sqref="G96">
    <cfRule type="cellIs" dxfId="3" priority="5" stopIfTrue="1" operator="equal">
      <formula>#REF!</formula>
    </cfRule>
  </conditionalFormatting>
  <conditionalFormatting sqref="G95">
    <cfRule type="cellIs" dxfId="2" priority="3" stopIfTrue="1" operator="equal">
      <formula>$G94</formula>
    </cfRule>
  </conditionalFormatting>
  <conditionalFormatting sqref="D53">
    <cfRule type="cellIs" dxfId="1" priority="1" stopIfTrue="1" operator="equal">
      <formula>$D50</formula>
    </cfRule>
  </conditionalFormatting>
  <conditionalFormatting sqref="D49">
    <cfRule type="cellIs" dxfId="0" priority="75" stopIfTrue="1" operator="equal">
      <formula>#REF!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КПК3116030</vt:lpstr>
      <vt:lpstr>КПК3116030!Область_печати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2019-09-03T06:08:10Z</cp:lastPrinted>
  <dcterms:created xsi:type="dcterms:W3CDTF">2016-08-15T09:54:21Z</dcterms:created>
  <dcterms:modified xsi:type="dcterms:W3CDTF">2020-05-21T12:06:45Z</dcterms:modified>
</cp:coreProperties>
</file>