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8" activeTab="1"/>
  </bookViews>
  <sheets>
    <sheet name="ШР" sheetId="1" r:id="rId1"/>
    <sheet name="ПР" sheetId="2" r:id="rId2"/>
  </sheets>
  <definedNames>
    <definedName name="_xlnm.Print_Area" localSheetId="1">ПР!$A$1:$R$41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R32" i="2" l="1"/>
  <c r="J28" i="2"/>
  <c r="P29" i="2"/>
  <c r="L26" i="2"/>
  <c r="N26" i="2" s="1"/>
  <c r="L25" i="2"/>
  <c r="N25" i="2" s="1"/>
  <c r="L24" i="2"/>
  <c r="N24" i="2" s="1"/>
  <c r="L23" i="2"/>
  <c r="N23" i="2" s="1"/>
  <c r="L21" i="2"/>
  <c r="N21" i="2" s="1"/>
  <c r="L20" i="2"/>
  <c r="N20" i="2" s="1"/>
  <c r="L19" i="2"/>
  <c r="N19" i="2" s="1"/>
  <c r="L18" i="2"/>
  <c r="N18" i="2" s="1"/>
  <c r="E26" i="1"/>
  <c r="Q28" i="2" l="1"/>
  <c r="Q29" i="2"/>
  <c r="Q18" i="2"/>
  <c r="Q21" i="2"/>
  <c r="Q20" i="2"/>
  <c r="Q19" i="2"/>
  <c r="Q26" i="2"/>
  <c r="Q25" i="2"/>
  <c r="Q23" i="2"/>
  <c r="H24" i="1"/>
  <c r="R19" i="2" l="1"/>
  <c r="R23" i="2"/>
  <c r="R25" i="2"/>
  <c r="R21" i="2"/>
  <c r="R26" i="2"/>
  <c r="R18" i="2"/>
  <c r="R20" i="2"/>
  <c r="R29" i="2"/>
  <c r="R34" i="2"/>
  <c r="R28" i="2"/>
  <c r="Q24" i="2"/>
  <c r="H25" i="1"/>
  <c r="H22" i="1"/>
  <c r="H21" i="1"/>
  <c r="H20" i="1"/>
  <c r="H19" i="1"/>
  <c r="H17" i="1"/>
  <c r="H15" i="1"/>
  <c r="R24" i="2" l="1"/>
  <c r="Q30" i="2"/>
  <c r="R33" i="2" s="1"/>
  <c r="R30" i="2"/>
  <c r="P45" i="2"/>
  <c r="R45" i="2" s="1"/>
  <c r="H26" i="1"/>
  <c r="R31" i="2" l="1"/>
  <c r="R36" i="2" s="1"/>
  <c r="R37" i="2" s="1"/>
</calcChain>
</file>

<file path=xl/sharedStrings.xml><?xml version="1.0" encoding="utf-8"?>
<sst xmlns="http://schemas.openxmlformats.org/spreadsheetml/2006/main" count="144" uniqueCount="100">
  <si>
    <t>Додаток 1</t>
  </si>
  <si>
    <t>до рішення виконкому</t>
  </si>
  <si>
    <t xml:space="preserve">№ _____ від __________ року </t>
  </si>
  <si>
    <t>ШТАТНИЙ РОЗПИС</t>
  </si>
  <si>
    <t>Кіль-</t>
  </si>
  <si>
    <t>Посад.оклад,</t>
  </si>
  <si>
    <t xml:space="preserve">Фонд </t>
  </si>
  <si>
    <t>№</t>
  </si>
  <si>
    <t xml:space="preserve">Назва структурного </t>
  </si>
  <si>
    <t>кість</t>
  </si>
  <si>
    <t>Тариф.</t>
  </si>
  <si>
    <t>посад.оклад</t>
  </si>
  <si>
    <t>зарплати</t>
  </si>
  <si>
    <t>п/п</t>
  </si>
  <si>
    <t>підрозділу та посади</t>
  </si>
  <si>
    <t>штатн.</t>
  </si>
  <si>
    <t>разряд</t>
  </si>
  <si>
    <t>за тарифним</t>
  </si>
  <si>
    <t xml:space="preserve">на </t>
  </si>
  <si>
    <t>один.</t>
  </si>
  <si>
    <t>розрядом</t>
  </si>
  <si>
    <t>місяц</t>
  </si>
  <si>
    <t>(грн)</t>
  </si>
  <si>
    <t>Спеціаліст 1 категорії - бухгалтер</t>
  </si>
  <si>
    <t>Х</t>
  </si>
  <si>
    <t xml:space="preserve">Водій легкового автомобілю </t>
  </si>
  <si>
    <t>Всього:</t>
  </si>
  <si>
    <t xml:space="preserve"> </t>
  </si>
  <si>
    <t>Начальник відділу</t>
  </si>
  <si>
    <t>П Л А Н О В И Й   Р О З Р А Х У Н О К</t>
  </si>
  <si>
    <t>штатної чисельності та фонду заробітної плати</t>
  </si>
  <si>
    <t>Доплата</t>
  </si>
  <si>
    <t>Надбавки</t>
  </si>
  <si>
    <t>Прізвище,</t>
  </si>
  <si>
    <t>за ранг*</t>
  </si>
  <si>
    <t>за клас-</t>
  </si>
  <si>
    <t xml:space="preserve">за </t>
  </si>
  <si>
    <t>за високі</t>
  </si>
  <si>
    <t>за складність</t>
  </si>
  <si>
    <t>Фонд</t>
  </si>
  <si>
    <t>ім'я та по батькові</t>
  </si>
  <si>
    <t>ність,</t>
  </si>
  <si>
    <t>вислугу</t>
  </si>
  <si>
    <t>досягнення та</t>
  </si>
  <si>
    <t>та напру-</t>
  </si>
  <si>
    <t xml:space="preserve">зарплати </t>
  </si>
  <si>
    <t>ранг</t>
  </si>
  <si>
    <t>сума</t>
  </si>
  <si>
    <t>ненорм</t>
  </si>
  <si>
    <t>років</t>
  </si>
  <si>
    <t>виконання особ.</t>
  </si>
  <si>
    <t xml:space="preserve">женність </t>
  </si>
  <si>
    <t>рабочий</t>
  </si>
  <si>
    <t>на службі***</t>
  </si>
  <si>
    <t>важливої роботи****</t>
  </si>
  <si>
    <t>у праці*****</t>
  </si>
  <si>
    <t>день**</t>
  </si>
  <si>
    <t>%</t>
  </si>
  <si>
    <t>сумма</t>
  </si>
  <si>
    <t>вакансія</t>
  </si>
  <si>
    <t>Преміальний фонд</t>
  </si>
  <si>
    <t>Допомога  на оздоровлення</t>
  </si>
  <si>
    <t>Допомога на виріш.соціально-побутових питань</t>
  </si>
  <si>
    <t>Індексація</t>
  </si>
  <si>
    <t>Всього  фонд оплати праці:</t>
  </si>
  <si>
    <t>*Доплата за ранг службовця на службі в органах місцевого самоврядування(Ст.15 ЗУ "Про службу в органах місцевого самоврядування")</t>
  </si>
  <si>
    <t>***Надбавка за вислугу років в органах місцевого самоврядування(ст.22 ЗУ "Про службу в органах державного самоврядування")</t>
  </si>
  <si>
    <t>Спеціаліст І категорії - бухгалтер</t>
  </si>
  <si>
    <t>Бондаренко Н.Є.</t>
  </si>
  <si>
    <t>з/п</t>
  </si>
  <si>
    <t xml:space="preserve">     Відділу освіти, культури, молоді та спорту Сергіївської селищної ради Білгород-Дністровського району з 01 січня 2022 року</t>
  </si>
  <si>
    <t>Відділ освіти, культури, молоді та спорту</t>
  </si>
  <si>
    <t>Головний спеціаліст</t>
  </si>
  <si>
    <t>Сектор бухгалтерського обліку, звітності та господарської діяльності</t>
  </si>
  <si>
    <t>Начальник сектору - головний бухгалтер</t>
  </si>
  <si>
    <t>Головний спеціаліст - бухгалтер</t>
  </si>
  <si>
    <t>Господарча група</t>
  </si>
  <si>
    <t>Механік</t>
  </si>
  <si>
    <t xml:space="preserve">відділу освіти, культури, молоді та спорту  Сергіївської селищної ради Білгород-Дністровського району з 01 січня 2022року </t>
  </si>
  <si>
    <t>Осадчук Т.М.</t>
  </si>
  <si>
    <t>Куруч М.С.</t>
  </si>
  <si>
    <t>Степанова Н.М.</t>
  </si>
  <si>
    <t>Пінська Ю.О.</t>
  </si>
  <si>
    <t>Сектор бухгалтерського обліку, звітності та госпдарської діяльності</t>
  </si>
  <si>
    <t>Квачова І.В.</t>
  </si>
  <si>
    <t>Карєва О.В.</t>
  </si>
  <si>
    <t>Інспектор з питань бухгалтерського обліку</t>
  </si>
  <si>
    <t>Кошельник О.І.</t>
  </si>
  <si>
    <t>Водій легкового автомобілю</t>
  </si>
  <si>
    <t>**За класність 25%, за ненормований рабочий день 25%</t>
  </si>
  <si>
    <t>Доплата до мінімальної заробітної плати</t>
  </si>
  <si>
    <t>на 2022 р.</t>
  </si>
  <si>
    <t>*****Надбавка за складність та напруженність у праці (абз. б п.п.2.1 п.2 Наказу №609 від 23.03.2021)</t>
  </si>
  <si>
    <t>Нарахування на заробітну плату</t>
  </si>
  <si>
    <t>9,5 штатні одиниці</t>
  </si>
  <si>
    <t>Головний спеціаліст - фахівець з питань публічних закупівель</t>
  </si>
  <si>
    <t xml:space="preserve">Головний спеціаліст </t>
  </si>
  <si>
    <t>Сергіївської селищної ради</t>
  </si>
  <si>
    <t xml:space="preserve">  від  28.12.2021 року № 351</t>
  </si>
  <si>
    <t xml:space="preserve">                 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</si>
</sst>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р.&quot;;[Red]\-#,##0&quot;р.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 Cyr"/>
      <family val="2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11"/>
      <name val="Calibri"/>
      <family val="2"/>
      <charset val="204"/>
      <scheme val="minor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9"/>
      <name val="Arial Cyr"/>
      <charset val="204"/>
    </font>
    <font>
      <sz val="10"/>
      <color indexed="9"/>
      <name val="Arial Cyr"/>
      <charset val="204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/>
    <xf numFmtId="0" fontId="0" fillId="0" borderId="0" xfId="0" applyFont="1" applyAlignment="1"/>
    <xf numFmtId="0" fontId="1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0" fontId="0" fillId="0" borderId="0" xfId="0" applyFont="1" applyFill="1"/>
    <xf numFmtId="0" fontId="10" fillId="0" borderId="0" xfId="0" applyFont="1" applyFill="1"/>
    <xf numFmtId="1" fontId="10" fillId="0" borderId="0" xfId="0" applyNumberFormat="1" applyFont="1" applyFill="1"/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Alignment="1"/>
    <xf numFmtId="0" fontId="6" fillId="0" borderId="0" xfId="0" applyFont="1" applyBorder="1" applyAlignment="1"/>
    <xf numFmtId="0" fontId="0" fillId="0" borderId="0" xfId="0" applyAlignment="1"/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2" borderId="0" xfId="0" applyFont="1" applyFill="1"/>
    <xf numFmtId="0" fontId="11" fillId="2" borderId="2" xfId="0" applyFont="1" applyFill="1" applyBorder="1" applyAlignment="1">
      <alignment horizontal="center"/>
    </xf>
    <xf numFmtId="0" fontId="11" fillId="2" borderId="4" xfId="0" applyFont="1" applyFill="1" applyBorder="1"/>
    <xf numFmtId="0" fontId="11" fillId="2" borderId="10" xfId="0" applyFont="1" applyFill="1" applyBorder="1" applyAlignment="1">
      <alignment horizontal="center"/>
    </xf>
    <xf numFmtId="0" fontId="11" fillId="2" borderId="3" xfId="0" applyFont="1" applyFill="1" applyBorder="1"/>
    <xf numFmtId="0" fontId="11" fillId="2" borderId="12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7" xfId="0" applyFont="1" applyFill="1" applyBorder="1" applyAlignment="1">
      <alignment horizontal="center"/>
    </xf>
    <xf numFmtId="2" fontId="11" fillId="2" borderId="7" xfId="0" applyNumberFormat="1" applyFont="1" applyFill="1" applyBorder="1" applyAlignment="1">
      <alignment horizontal="center"/>
    </xf>
    <xf numFmtId="0" fontId="12" fillId="2" borderId="0" xfId="0" applyFont="1" applyFill="1"/>
    <xf numFmtId="0" fontId="11" fillId="2" borderId="2" xfId="0" applyFont="1" applyFill="1" applyBorder="1"/>
    <xf numFmtId="2" fontId="11" fillId="2" borderId="7" xfId="0" applyNumberFormat="1" applyFont="1" applyFill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13" fillId="0" borderId="18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3" fillId="0" borderId="0" xfId="0" applyFont="1" applyAlignment="1"/>
    <xf numFmtId="0" fontId="14" fillId="0" borderId="0" xfId="0" applyFont="1" applyAlignment="1"/>
    <xf numFmtId="0" fontId="13" fillId="0" borderId="2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4" fontId="13" fillId="0" borderId="4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0" fontId="15" fillId="0" borderId="1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8" xfId="0" applyFont="1" applyBorder="1" applyAlignment="1"/>
    <xf numFmtId="0" fontId="15" fillId="0" borderId="9" xfId="0" applyFont="1" applyBorder="1" applyAlignment="1"/>
    <xf numFmtId="0" fontId="13" fillId="0" borderId="7" xfId="0" applyFont="1" applyBorder="1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/>
    </xf>
    <xf numFmtId="2" fontId="13" fillId="0" borderId="8" xfId="0" applyNumberFormat="1" applyFont="1" applyBorder="1" applyAlignment="1">
      <alignment horizontal="center"/>
    </xf>
    <xf numFmtId="2" fontId="13" fillId="0" borderId="7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2" fontId="13" fillId="0" borderId="7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15" xfId="0" applyFont="1" applyBorder="1"/>
    <xf numFmtId="0" fontId="13" fillId="0" borderId="16" xfId="0" applyFont="1" applyBorder="1"/>
    <xf numFmtId="0" fontId="15" fillId="0" borderId="17" xfId="0" applyFont="1" applyBorder="1"/>
    <xf numFmtId="0" fontId="13" fillId="0" borderId="15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2" fontId="13" fillId="0" borderId="17" xfId="0" applyNumberFormat="1" applyFont="1" applyBorder="1" applyAlignment="1">
      <alignment horizontal="center"/>
    </xf>
    <xf numFmtId="1" fontId="13" fillId="0" borderId="17" xfId="0" applyNumberFormat="1" applyFont="1" applyBorder="1" applyAlignment="1">
      <alignment horizontal="center"/>
    </xf>
    <xf numFmtId="0" fontId="13" fillId="0" borderId="19" xfId="0" applyFont="1" applyBorder="1"/>
    <xf numFmtId="0" fontId="13" fillId="0" borderId="20" xfId="0" applyFont="1" applyBorder="1"/>
    <xf numFmtId="0" fontId="15" fillId="0" borderId="21" xfId="0" applyFont="1" applyBorder="1"/>
    <xf numFmtId="0" fontId="13" fillId="0" borderId="21" xfId="0" applyFont="1" applyBorder="1"/>
    <xf numFmtId="0" fontId="13" fillId="0" borderId="21" xfId="0" applyFont="1" applyBorder="1" applyAlignment="1">
      <alignment horizontal="center"/>
    </xf>
    <xf numFmtId="2" fontId="13" fillId="0" borderId="22" xfId="0" applyNumberFormat="1" applyFont="1" applyBorder="1" applyAlignment="1">
      <alignment horizontal="center"/>
    </xf>
    <xf numFmtId="1" fontId="13" fillId="0" borderId="22" xfId="0" applyNumberFormat="1" applyFont="1" applyBorder="1" applyAlignment="1">
      <alignment horizontal="center"/>
    </xf>
    <xf numFmtId="0" fontId="13" fillId="0" borderId="23" xfId="0" applyFont="1" applyBorder="1"/>
    <xf numFmtId="0" fontId="15" fillId="0" borderId="20" xfId="0" applyFont="1" applyBorder="1"/>
    <xf numFmtId="0" fontId="13" fillId="0" borderId="20" xfId="0" applyFont="1" applyBorder="1" applyAlignment="1">
      <alignment horizontal="center"/>
    </xf>
    <xf numFmtId="2" fontId="13" fillId="0" borderId="24" xfId="0" applyNumberFormat="1" applyFont="1" applyBorder="1" applyAlignment="1">
      <alignment horizontal="center"/>
    </xf>
    <xf numFmtId="1" fontId="13" fillId="0" borderId="24" xfId="0" applyNumberFormat="1" applyFont="1" applyBorder="1" applyAlignment="1">
      <alignment horizontal="center"/>
    </xf>
    <xf numFmtId="1" fontId="13" fillId="0" borderId="24" xfId="0" applyNumberFormat="1" applyFont="1" applyFill="1" applyBorder="1" applyAlignment="1">
      <alignment horizontal="center"/>
    </xf>
    <xf numFmtId="0" fontId="13" fillId="0" borderId="25" xfId="0" applyFont="1" applyBorder="1"/>
    <xf numFmtId="0" fontId="15" fillId="0" borderId="16" xfId="0" applyFont="1" applyBorder="1"/>
    <xf numFmtId="0" fontId="13" fillId="0" borderId="16" xfId="0" applyFont="1" applyBorder="1" applyAlignment="1">
      <alignment horizontal="center"/>
    </xf>
    <xf numFmtId="1" fontId="13" fillId="0" borderId="26" xfId="0" applyNumberFormat="1" applyFont="1" applyBorder="1" applyAlignment="1">
      <alignment horizontal="center"/>
    </xf>
    <xf numFmtId="2" fontId="13" fillId="0" borderId="16" xfId="0" applyNumberFormat="1" applyFont="1" applyBorder="1" applyAlignment="1">
      <alignment horizontal="center"/>
    </xf>
    <xf numFmtId="1" fontId="13" fillId="0" borderId="27" xfId="0" applyNumberFormat="1" applyFont="1" applyBorder="1" applyAlignment="1">
      <alignment horizontal="center"/>
    </xf>
    <xf numFmtId="0" fontId="13" fillId="0" borderId="0" xfId="0" applyFont="1"/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0" fillId="0" borderId="0" xfId="0" applyFont="1"/>
    <xf numFmtId="0" fontId="17" fillId="2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selection activeCell="H22" sqref="H22"/>
    </sheetView>
  </sheetViews>
  <sheetFormatPr defaultColWidth="8.44140625" defaultRowHeight="12.75" customHeight="1" x14ac:dyDescent="0.3"/>
  <cols>
    <col min="1" max="1" width="3.6640625" customWidth="1"/>
    <col min="4" max="4" width="24" customWidth="1"/>
    <col min="6" max="6" width="7.88671875" customWidth="1"/>
    <col min="7" max="7" width="10.44140625" customWidth="1"/>
    <col min="8" max="8" width="15.88671875" customWidth="1"/>
  </cols>
  <sheetData>
    <row r="1" spans="1:12" ht="12.75" customHeight="1" x14ac:dyDescent="0.3">
      <c r="G1" s="70" t="s">
        <v>0</v>
      </c>
      <c r="H1" s="70"/>
    </row>
    <row r="2" spans="1:12" ht="12.75" customHeight="1" x14ac:dyDescent="0.3">
      <c r="G2" s="70" t="s">
        <v>1</v>
      </c>
      <c r="H2" s="70"/>
      <c r="I2" s="1"/>
      <c r="J2" s="1"/>
      <c r="K2" s="1"/>
      <c r="L2" s="1"/>
    </row>
    <row r="3" spans="1:12" ht="12.75" customHeight="1" x14ac:dyDescent="0.3">
      <c r="G3" s="70" t="s">
        <v>97</v>
      </c>
      <c r="H3" s="70"/>
      <c r="I3" s="1"/>
      <c r="J3" s="1"/>
      <c r="K3" s="1"/>
      <c r="L3" s="1"/>
    </row>
    <row r="4" spans="1:12" ht="12.75" customHeight="1" x14ac:dyDescent="0.3">
      <c r="G4" s="70" t="s">
        <v>2</v>
      </c>
      <c r="H4" s="70"/>
      <c r="I4" s="1"/>
      <c r="J4" s="1"/>
      <c r="K4" s="1"/>
      <c r="L4" s="1"/>
    </row>
    <row r="5" spans="1:12" ht="12.75" customHeight="1" x14ac:dyDescent="0.3">
      <c r="C5" s="71" t="s">
        <v>3</v>
      </c>
      <c r="D5" s="71"/>
      <c r="E5" s="71"/>
      <c r="F5" s="71"/>
      <c r="G5" s="2"/>
      <c r="H5" s="2"/>
    </row>
    <row r="6" spans="1:12" ht="12.75" customHeight="1" x14ac:dyDescent="0.3">
      <c r="A6" s="72" t="s">
        <v>70</v>
      </c>
      <c r="B6" s="72"/>
      <c r="C6" s="72"/>
      <c r="D6" s="72"/>
      <c r="E6" s="72"/>
      <c r="F6" s="72"/>
      <c r="G6" s="72"/>
      <c r="H6" s="72"/>
    </row>
    <row r="7" spans="1:12" ht="12.75" customHeight="1" x14ac:dyDescent="0.3">
      <c r="A7" s="73"/>
      <c r="B7" s="73"/>
      <c r="C7" s="73"/>
      <c r="D7" s="73"/>
      <c r="E7" s="73"/>
      <c r="F7" s="73"/>
      <c r="G7" s="73"/>
      <c r="H7" s="73"/>
    </row>
    <row r="8" spans="1:12" ht="12.75" customHeight="1" x14ac:dyDescent="0.3">
      <c r="A8" s="4"/>
      <c r="B8" s="5"/>
      <c r="C8" s="5"/>
      <c r="D8" s="6"/>
      <c r="E8" s="4" t="s">
        <v>4</v>
      </c>
      <c r="F8" s="4"/>
      <c r="G8" s="4" t="s">
        <v>5</v>
      </c>
      <c r="H8" s="7" t="s">
        <v>6</v>
      </c>
    </row>
    <row r="9" spans="1:12" ht="12.75" customHeight="1" x14ac:dyDescent="0.3">
      <c r="A9" s="7" t="s">
        <v>7</v>
      </c>
      <c r="B9" s="66" t="s">
        <v>8</v>
      </c>
      <c r="C9" s="67"/>
      <c r="D9" s="68"/>
      <c r="E9" s="7" t="s">
        <v>9</v>
      </c>
      <c r="F9" s="7" t="s">
        <v>10</v>
      </c>
      <c r="G9" s="7" t="s">
        <v>11</v>
      </c>
      <c r="H9" s="6" t="s">
        <v>12</v>
      </c>
    </row>
    <row r="10" spans="1:12" ht="12.75" customHeight="1" x14ac:dyDescent="0.3">
      <c r="A10" s="7" t="s">
        <v>69</v>
      </c>
      <c r="B10" s="66" t="s">
        <v>14</v>
      </c>
      <c r="C10" s="67"/>
      <c r="D10" s="68"/>
      <c r="E10" s="7" t="s">
        <v>15</v>
      </c>
      <c r="F10" s="7" t="s">
        <v>16</v>
      </c>
      <c r="G10" s="7" t="s">
        <v>17</v>
      </c>
      <c r="H10" s="7" t="s">
        <v>18</v>
      </c>
    </row>
    <row r="11" spans="1:12" ht="12.75" customHeight="1" x14ac:dyDescent="0.3">
      <c r="A11" s="7"/>
      <c r="B11" s="5"/>
      <c r="C11" s="5"/>
      <c r="D11" s="6"/>
      <c r="E11" s="7" t="s">
        <v>19</v>
      </c>
      <c r="F11" s="8"/>
      <c r="G11" s="8" t="s">
        <v>20</v>
      </c>
      <c r="H11" s="7" t="s">
        <v>21</v>
      </c>
    </row>
    <row r="12" spans="1:12" ht="12.75" customHeight="1" x14ac:dyDescent="0.3">
      <c r="A12" s="7"/>
      <c r="B12" s="9"/>
      <c r="C12" s="9"/>
      <c r="D12" s="6"/>
      <c r="E12" s="7"/>
      <c r="F12" s="7"/>
      <c r="G12" s="7"/>
      <c r="H12" s="10" t="s">
        <v>22</v>
      </c>
    </row>
    <row r="13" spans="1:12" ht="9.75" customHeight="1" x14ac:dyDescent="0.3">
      <c r="A13" s="11">
        <v>1</v>
      </c>
      <c r="B13" s="12"/>
      <c r="C13" s="12">
        <v>2</v>
      </c>
      <c r="D13" s="13"/>
      <c r="E13" s="13">
        <v>3</v>
      </c>
      <c r="F13" s="11">
        <v>4</v>
      </c>
      <c r="G13" s="11">
        <v>5</v>
      </c>
      <c r="H13" s="11">
        <v>6</v>
      </c>
    </row>
    <row r="14" spans="1:12" ht="12.75" customHeight="1" x14ac:dyDescent="0.3">
      <c r="A14" s="78" t="s">
        <v>71</v>
      </c>
      <c r="B14" s="78"/>
      <c r="C14" s="78"/>
      <c r="D14" s="78"/>
      <c r="E14" s="78"/>
      <c r="F14" s="78"/>
      <c r="G14" s="78"/>
      <c r="H14" s="78"/>
    </row>
    <row r="15" spans="1:12" ht="15.75" customHeight="1" x14ac:dyDescent="0.3">
      <c r="A15" s="39">
        <v>1</v>
      </c>
      <c r="B15" s="69" t="s">
        <v>28</v>
      </c>
      <c r="C15" s="69"/>
      <c r="D15" s="69"/>
      <c r="E15" s="39">
        <v>1</v>
      </c>
      <c r="F15" s="39"/>
      <c r="G15" s="39">
        <v>7300</v>
      </c>
      <c r="H15" s="40">
        <f>G15</f>
        <v>7300</v>
      </c>
    </row>
    <row r="16" spans="1:12" ht="14.25" customHeight="1" x14ac:dyDescent="0.3">
      <c r="A16" s="47">
        <v>2</v>
      </c>
      <c r="B16" s="79" t="s">
        <v>96</v>
      </c>
      <c r="C16" s="80"/>
      <c r="D16" s="81"/>
      <c r="E16" s="47">
        <v>2</v>
      </c>
      <c r="F16" s="47"/>
      <c r="G16" s="47">
        <v>5100</v>
      </c>
      <c r="H16" s="40">
        <f>G16</f>
        <v>5100</v>
      </c>
    </row>
    <row r="17" spans="1:8" ht="20.25" customHeight="1" x14ac:dyDescent="0.3">
      <c r="A17" s="47">
        <v>3</v>
      </c>
      <c r="B17" s="79" t="s">
        <v>95</v>
      </c>
      <c r="C17" s="80"/>
      <c r="D17" s="81"/>
      <c r="E17" s="47">
        <v>1</v>
      </c>
      <c r="F17" s="47"/>
      <c r="G17" s="47">
        <v>5100</v>
      </c>
      <c r="H17" s="48">
        <f>G17</f>
        <v>5100</v>
      </c>
    </row>
    <row r="18" spans="1:8" ht="12.75" customHeight="1" x14ac:dyDescent="0.3">
      <c r="A18" s="78" t="s">
        <v>73</v>
      </c>
      <c r="B18" s="78"/>
      <c r="C18" s="78"/>
      <c r="D18" s="78"/>
      <c r="E18" s="78"/>
      <c r="F18" s="78"/>
      <c r="G18" s="78"/>
      <c r="H18" s="78"/>
    </row>
    <row r="19" spans="1:8" ht="15" customHeight="1" x14ac:dyDescent="0.3">
      <c r="A19" s="14">
        <v>4</v>
      </c>
      <c r="B19" s="85" t="s">
        <v>74</v>
      </c>
      <c r="C19" s="85"/>
      <c r="D19" s="85"/>
      <c r="E19" s="14">
        <v>1</v>
      </c>
      <c r="F19" s="14"/>
      <c r="G19" s="14">
        <v>6000</v>
      </c>
      <c r="H19" s="20">
        <f>G19</f>
        <v>6000</v>
      </c>
    </row>
    <row r="20" spans="1:8" ht="15" customHeight="1" x14ac:dyDescent="0.3">
      <c r="A20" s="14">
        <v>5</v>
      </c>
      <c r="B20" s="82" t="s">
        <v>75</v>
      </c>
      <c r="C20" s="83"/>
      <c r="D20" s="84"/>
      <c r="E20" s="14">
        <v>1</v>
      </c>
      <c r="F20" s="14"/>
      <c r="G20" s="14">
        <v>5100</v>
      </c>
      <c r="H20" s="20">
        <f>G20</f>
        <v>5100</v>
      </c>
    </row>
    <row r="21" spans="1:8" ht="15" customHeight="1" x14ac:dyDescent="0.3">
      <c r="A21" s="14">
        <v>6</v>
      </c>
      <c r="B21" s="82" t="s">
        <v>23</v>
      </c>
      <c r="C21" s="83"/>
      <c r="D21" s="84"/>
      <c r="E21" s="14">
        <v>1</v>
      </c>
      <c r="F21" s="14"/>
      <c r="G21" s="14">
        <v>4800</v>
      </c>
      <c r="H21" s="20">
        <f t="shared" ref="H21:H25" si="0">G21</f>
        <v>4800</v>
      </c>
    </row>
    <row r="22" spans="1:8" ht="15" customHeight="1" x14ac:dyDescent="0.3">
      <c r="A22" s="14">
        <v>7</v>
      </c>
      <c r="B22" s="82" t="s">
        <v>86</v>
      </c>
      <c r="C22" s="83"/>
      <c r="D22" s="84"/>
      <c r="E22" s="14">
        <v>1</v>
      </c>
      <c r="F22" s="19"/>
      <c r="G22" s="14">
        <v>4300</v>
      </c>
      <c r="H22" s="20">
        <f t="shared" si="0"/>
        <v>4300</v>
      </c>
    </row>
    <row r="23" spans="1:8" ht="12.75" customHeight="1" x14ac:dyDescent="0.3">
      <c r="A23" s="78" t="s">
        <v>76</v>
      </c>
      <c r="B23" s="78"/>
      <c r="C23" s="78"/>
      <c r="D23" s="78"/>
      <c r="E23" s="78"/>
      <c r="F23" s="78"/>
      <c r="G23" s="78"/>
      <c r="H23" s="78"/>
    </row>
    <row r="24" spans="1:8" s="36" customFormat="1" ht="16.5" customHeight="1" x14ac:dyDescent="0.3">
      <c r="A24" s="41">
        <v>8</v>
      </c>
      <c r="B24" s="74" t="s">
        <v>25</v>
      </c>
      <c r="C24" s="74"/>
      <c r="D24" s="74"/>
      <c r="E24" s="41">
        <v>1</v>
      </c>
      <c r="F24" s="41"/>
      <c r="G24" s="41">
        <v>3135</v>
      </c>
      <c r="H24" s="42">
        <f>G24*E24</f>
        <v>3135</v>
      </c>
    </row>
    <row r="25" spans="1:8" s="43" customFormat="1" ht="18" customHeight="1" x14ac:dyDescent="0.3">
      <c r="A25" s="49">
        <v>9</v>
      </c>
      <c r="B25" s="75" t="s">
        <v>77</v>
      </c>
      <c r="C25" s="76"/>
      <c r="D25" s="77"/>
      <c r="E25" s="49">
        <v>0.5</v>
      </c>
      <c r="F25" s="50"/>
      <c r="G25" s="49">
        <v>2894</v>
      </c>
      <c r="H25" s="51">
        <f t="shared" si="0"/>
        <v>2894</v>
      </c>
    </row>
    <row r="26" spans="1:8" ht="12.75" customHeight="1" x14ac:dyDescent="0.3">
      <c r="A26" s="14"/>
      <c r="B26" s="15" t="s">
        <v>26</v>
      </c>
      <c r="C26" s="16"/>
      <c r="D26" s="17"/>
      <c r="E26" s="18">
        <f>E15+E17+E19+E20+E21+E22+E24+E25</f>
        <v>7.5</v>
      </c>
      <c r="F26" s="19" t="s">
        <v>24</v>
      </c>
      <c r="G26" s="14" t="s">
        <v>24</v>
      </c>
      <c r="H26" s="20">
        <f>H15+H17+H19+H20+H21+H22+H25</f>
        <v>35494</v>
      </c>
    </row>
    <row r="27" spans="1:8" ht="12.75" customHeight="1" x14ac:dyDescent="0.3">
      <c r="A27" s="9"/>
      <c r="B27" s="21"/>
      <c r="C27" s="22"/>
      <c r="D27" s="22"/>
      <c r="E27" s="23"/>
      <c r="F27" s="24"/>
      <c r="G27" s="9"/>
      <c r="H27" s="25"/>
    </row>
    <row r="28" spans="1:8" ht="12.75" customHeight="1" x14ac:dyDescent="0.3">
      <c r="A28" s="9"/>
      <c r="B28" s="21"/>
      <c r="C28" s="22"/>
      <c r="D28" s="22"/>
      <c r="E28" s="23"/>
      <c r="F28" s="24"/>
      <c r="G28" s="9"/>
      <c r="H28" s="25"/>
    </row>
    <row r="29" spans="1:8" ht="12.75" customHeight="1" x14ac:dyDescent="0.3">
      <c r="A29" s="33"/>
      <c r="B29" s="33"/>
      <c r="C29" s="33"/>
      <c r="D29" s="32"/>
      <c r="E29" s="9"/>
      <c r="F29" s="9"/>
      <c r="G29" s="9"/>
      <c r="H29" s="9"/>
    </row>
    <row r="30" spans="1:8" ht="12.75" customHeight="1" x14ac:dyDescent="0.3">
      <c r="A30" s="45"/>
      <c r="B30" s="45"/>
      <c r="C30" s="45"/>
      <c r="F30" s="26"/>
      <c r="H30" s="34"/>
    </row>
    <row r="31" spans="1:8" ht="12.75" customHeight="1" x14ac:dyDescent="0.3">
      <c r="A31" s="27"/>
      <c r="B31" s="28" t="s">
        <v>27</v>
      </c>
      <c r="C31" s="28"/>
      <c r="D31" s="28"/>
      <c r="E31" s="29"/>
      <c r="F31" s="29"/>
      <c r="G31" s="29"/>
      <c r="H31" t="s">
        <v>27</v>
      </c>
    </row>
    <row r="32" spans="1:8" ht="12.75" customHeight="1" x14ac:dyDescent="0.3">
      <c r="A32" s="30"/>
      <c r="B32" s="28"/>
      <c r="C32" s="28"/>
      <c r="D32" s="28"/>
      <c r="E32" s="29"/>
      <c r="F32" s="29"/>
      <c r="G32" s="29"/>
      <c r="H32" s="29"/>
    </row>
    <row r="33" spans="1:8" ht="12.75" customHeight="1" x14ac:dyDescent="0.3">
      <c r="A33" s="30"/>
      <c r="B33" s="28"/>
      <c r="C33" s="28"/>
      <c r="D33" s="28"/>
      <c r="E33" s="29"/>
      <c r="F33" s="29"/>
      <c r="G33" s="29"/>
      <c r="H33" s="29"/>
    </row>
    <row r="34" spans="1:8" ht="12.75" customHeight="1" x14ac:dyDescent="0.3">
      <c r="A34" s="30"/>
      <c r="B34" s="28"/>
      <c r="C34" s="28"/>
      <c r="D34" s="28"/>
      <c r="E34" s="29"/>
      <c r="F34" s="29"/>
      <c r="G34" s="29"/>
      <c r="H34" s="29"/>
    </row>
    <row r="35" spans="1:8" ht="12.75" customHeight="1" x14ac:dyDescent="0.3">
      <c r="A35" s="30"/>
      <c r="B35" s="28"/>
      <c r="C35" s="28"/>
      <c r="D35" s="28"/>
      <c r="E35" s="29"/>
      <c r="F35" s="29"/>
      <c r="G35" s="29"/>
      <c r="H35" s="29"/>
    </row>
    <row r="36" spans="1:8" ht="12.75" customHeight="1" x14ac:dyDescent="0.3">
      <c r="A36" s="30"/>
      <c r="B36" s="28"/>
      <c r="C36" s="28"/>
      <c r="D36" s="28"/>
      <c r="E36" s="29"/>
      <c r="F36" s="29"/>
      <c r="G36" s="29"/>
      <c r="H36" s="29"/>
    </row>
    <row r="37" spans="1:8" ht="12.75" customHeight="1" x14ac:dyDescent="0.3">
      <c r="A37" s="30"/>
      <c r="B37" s="28"/>
      <c r="C37" s="28"/>
      <c r="D37" s="28"/>
      <c r="E37" s="29"/>
      <c r="F37" s="29"/>
      <c r="G37" s="29"/>
      <c r="H37" s="29"/>
    </row>
    <row r="38" spans="1:8" ht="12.75" customHeight="1" x14ac:dyDescent="0.3">
      <c r="A38" s="30"/>
      <c r="B38" s="28"/>
      <c r="C38" s="28"/>
      <c r="D38" s="28"/>
      <c r="E38" s="29"/>
      <c r="F38" s="29"/>
      <c r="G38" s="29"/>
      <c r="H38" s="29"/>
    </row>
    <row r="39" spans="1:8" ht="12.75" customHeight="1" x14ac:dyDescent="0.3">
      <c r="A39" s="30"/>
      <c r="B39" s="28"/>
      <c r="C39" s="28"/>
      <c r="D39" s="28"/>
      <c r="E39" s="29"/>
      <c r="F39" s="29"/>
      <c r="G39" s="29"/>
      <c r="H39" s="29"/>
    </row>
    <row r="40" spans="1:8" ht="12.75" customHeight="1" x14ac:dyDescent="0.3">
      <c r="A40" s="30"/>
      <c r="B40" s="3"/>
      <c r="C40" s="3"/>
      <c r="D40" s="3"/>
      <c r="E40" s="29"/>
      <c r="F40" s="29"/>
      <c r="G40" s="29"/>
      <c r="H40" s="29"/>
    </row>
    <row r="41" spans="1:8" ht="12.75" customHeight="1" x14ac:dyDescent="0.3">
      <c r="A41" s="3"/>
      <c r="B41" s="3"/>
      <c r="C41" s="31"/>
      <c r="D41" s="3"/>
      <c r="E41" s="29"/>
      <c r="F41" s="29"/>
      <c r="G41" s="29"/>
      <c r="H41" s="29"/>
    </row>
    <row r="42" spans="1:8" ht="12.75" customHeight="1" x14ac:dyDescent="0.3">
      <c r="A42" s="3"/>
      <c r="B42" s="3"/>
      <c r="C42" s="3"/>
      <c r="D42" s="3"/>
      <c r="E42" s="3"/>
      <c r="F42" s="3"/>
      <c r="G42" s="3"/>
      <c r="H42" s="29"/>
    </row>
    <row r="43" spans="1:8" ht="12.75" customHeight="1" x14ac:dyDescent="0.3">
      <c r="A43" s="3"/>
      <c r="B43" s="28"/>
      <c r="C43" s="28"/>
      <c r="D43" s="28"/>
      <c r="E43" s="28"/>
      <c r="F43" s="28"/>
      <c r="G43" s="28"/>
      <c r="H43" s="3"/>
    </row>
    <row r="44" spans="1:8" ht="12.75" customHeight="1" x14ac:dyDescent="0.3">
      <c r="A44" s="28"/>
      <c r="D44" s="1"/>
      <c r="E44" s="1"/>
      <c r="F44" s="1"/>
      <c r="G44" s="1"/>
      <c r="H44" s="28"/>
    </row>
    <row r="45" spans="1:8" ht="12.75" customHeight="1" x14ac:dyDescent="0.3">
      <c r="F45" s="1"/>
      <c r="G45" s="1"/>
      <c r="H45" s="1"/>
    </row>
    <row r="46" spans="1:8" ht="12.75" customHeight="1" x14ac:dyDescent="0.3">
      <c r="D46" s="1"/>
      <c r="E46" s="1"/>
      <c r="F46" s="1"/>
      <c r="G46" s="1"/>
      <c r="H46" s="1"/>
    </row>
    <row r="47" spans="1:8" ht="12.75" customHeight="1" x14ac:dyDescent="0.3">
      <c r="F47" s="1"/>
      <c r="G47" s="1"/>
      <c r="H47" s="1"/>
    </row>
    <row r="48" spans="1:8" ht="12.75" customHeight="1" x14ac:dyDescent="0.3">
      <c r="H48" s="1"/>
    </row>
    <row r="54" spans="1:8" ht="12.75" customHeight="1" x14ac:dyDescent="0.3">
      <c r="B54" s="3"/>
      <c r="C54" s="3"/>
      <c r="D54" s="3"/>
      <c r="E54" s="3"/>
      <c r="F54" s="3"/>
      <c r="G54" s="3"/>
    </row>
    <row r="55" spans="1:8" ht="12.75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2.75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2.75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2.75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2.75" customHeight="1" x14ac:dyDescent="0.3">
      <c r="A59" s="3"/>
      <c r="H59" s="3"/>
    </row>
  </sheetData>
  <mergeCells count="20">
    <mergeCell ref="B24:D24"/>
    <mergeCell ref="B25:D25"/>
    <mergeCell ref="A14:H14"/>
    <mergeCell ref="B17:D17"/>
    <mergeCell ref="B22:D22"/>
    <mergeCell ref="B20:D20"/>
    <mergeCell ref="B21:D21"/>
    <mergeCell ref="A18:H18"/>
    <mergeCell ref="B19:D19"/>
    <mergeCell ref="A23:H23"/>
    <mergeCell ref="B16:D16"/>
    <mergeCell ref="B9:D9"/>
    <mergeCell ref="B10:D10"/>
    <mergeCell ref="B15:D15"/>
    <mergeCell ref="G1:H1"/>
    <mergeCell ref="G2:H2"/>
    <mergeCell ref="G3:H3"/>
    <mergeCell ref="G4:H4"/>
    <mergeCell ref="C5:F5"/>
    <mergeCell ref="A6:H7"/>
  </mergeCells>
  <pageMargins left="0.70866141732283472" right="0.70866141732283472" top="0.74803149606299213" bottom="0.74803149606299213" header="0.31496062992125984" footer="0.31496062992125984"/>
  <pageSetup paperSize="1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5"/>
  <sheetViews>
    <sheetView tabSelected="1" view="pageBreakPreview" zoomScaleNormal="100" zoomScaleSheetLayoutView="100" workbookViewId="0">
      <selection activeCell="N1" sqref="N1:Q1"/>
    </sheetView>
  </sheetViews>
  <sheetFormatPr defaultRowHeight="14.4" x14ac:dyDescent="0.3"/>
  <cols>
    <col min="1" max="1" width="3.5546875" customWidth="1"/>
    <col min="3" max="3" width="27" customWidth="1"/>
    <col min="4" max="4" width="7.33203125" customWidth="1"/>
    <col min="5" max="5" width="13" customWidth="1"/>
    <col min="6" max="6" width="7" customWidth="1"/>
    <col min="7" max="7" width="15.44140625" customWidth="1"/>
    <col min="8" max="8" width="4.33203125" customWidth="1"/>
    <col min="9" max="9" width="5.5546875" customWidth="1"/>
    <col min="10" max="10" width="7.88671875" customWidth="1"/>
    <col min="11" max="11" width="4.6640625" customWidth="1"/>
    <col min="12" max="12" width="10" customWidth="1"/>
    <col min="13" max="13" width="4.6640625" customWidth="1"/>
    <col min="14" max="14" width="17.21875" customWidth="1"/>
    <col min="15" max="15" width="5" customWidth="1"/>
    <col min="16" max="16" width="8.21875" customWidth="1"/>
    <col min="17" max="17" width="11" customWidth="1"/>
    <col min="18" max="18" width="11.21875" customWidth="1"/>
    <col min="19" max="19" width="9.109375" style="52"/>
    <col min="20" max="20" width="4.5546875" style="52" customWidth="1"/>
    <col min="21" max="21" width="10.6640625" style="52" customWidth="1"/>
    <col min="22" max="22" width="11" style="52" customWidth="1"/>
    <col min="23" max="23" width="9.109375" style="52"/>
    <col min="251" max="251" width="4" customWidth="1"/>
    <col min="253" max="253" width="22.5546875" customWidth="1"/>
    <col min="254" max="254" width="7.33203125" customWidth="1"/>
    <col min="255" max="255" width="7" customWidth="1"/>
    <col min="256" max="256" width="6.6640625" customWidth="1"/>
    <col min="257" max="257" width="10.33203125" customWidth="1"/>
    <col min="258" max="258" width="5.33203125" customWidth="1"/>
    <col min="259" max="260" width="6.6640625" customWidth="1"/>
    <col min="261" max="261" width="5.6640625" customWidth="1"/>
    <col min="262" max="262" width="6.6640625" customWidth="1"/>
    <col min="263" max="263" width="5.5546875" customWidth="1"/>
    <col min="264" max="264" width="8" customWidth="1"/>
    <col min="265" max="265" width="5.5546875" customWidth="1"/>
    <col min="266" max="266" width="6.33203125" customWidth="1"/>
    <col min="267" max="267" width="9.88671875" customWidth="1"/>
    <col min="268" max="268" width="11.33203125" customWidth="1"/>
    <col min="269" max="274" width="0" hidden="1" customWidth="1"/>
    <col min="278" max="278" width="6.109375" customWidth="1"/>
    <col min="507" max="507" width="4" customWidth="1"/>
    <col min="509" max="509" width="22.5546875" customWidth="1"/>
    <col min="510" max="510" width="7.33203125" customWidth="1"/>
    <col min="511" max="511" width="7" customWidth="1"/>
    <col min="512" max="512" width="6.6640625" customWidth="1"/>
    <col min="513" max="513" width="10.33203125" customWidth="1"/>
    <col min="514" max="514" width="5.33203125" customWidth="1"/>
    <col min="515" max="516" width="6.6640625" customWidth="1"/>
    <col min="517" max="517" width="5.6640625" customWidth="1"/>
    <col min="518" max="518" width="6.6640625" customWidth="1"/>
    <col min="519" max="519" width="5.5546875" customWidth="1"/>
    <col min="520" max="520" width="8" customWidth="1"/>
    <col min="521" max="521" width="5.5546875" customWidth="1"/>
    <col min="522" max="522" width="6.33203125" customWidth="1"/>
    <col min="523" max="523" width="9.88671875" customWidth="1"/>
    <col min="524" max="524" width="11.33203125" customWidth="1"/>
    <col min="525" max="530" width="0" hidden="1" customWidth="1"/>
    <col min="534" max="534" width="6.109375" customWidth="1"/>
    <col min="763" max="763" width="4" customWidth="1"/>
    <col min="765" max="765" width="22.5546875" customWidth="1"/>
    <col min="766" max="766" width="7.33203125" customWidth="1"/>
    <col min="767" max="767" width="7" customWidth="1"/>
    <col min="768" max="768" width="6.6640625" customWidth="1"/>
    <col min="769" max="769" width="10.33203125" customWidth="1"/>
    <col min="770" max="770" width="5.33203125" customWidth="1"/>
    <col min="771" max="772" width="6.6640625" customWidth="1"/>
    <col min="773" max="773" width="5.6640625" customWidth="1"/>
    <col min="774" max="774" width="6.6640625" customWidth="1"/>
    <col min="775" max="775" width="5.5546875" customWidth="1"/>
    <col min="776" max="776" width="8" customWidth="1"/>
    <col min="777" max="777" width="5.5546875" customWidth="1"/>
    <col min="778" max="778" width="6.33203125" customWidth="1"/>
    <col min="779" max="779" width="9.88671875" customWidth="1"/>
    <col min="780" max="780" width="11.33203125" customWidth="1"/>
    <col min="781" max="786" width="0" hidden="1" customWidth="1"/>
    <col min="790" max="790" width="6.109375" customWidth="1"/>
    <col min="1019" max="1019" width="4" customWidth="1"/>
    <col min="1021" max="1021" width="22.5546875" customWidth="1"/>
    <col min="1022" max="1022" width="7.33203125" customWidth="1"/>
    <col min="1023" max="1023" width="7" customWidth="1"/>
    <col min="1024" max="1024" width="6.6640625" customWidth="1"/>
    <col min="1025" max="1025" width="10.33203125" customWidth="1"/>
    <col min="1026" max="1026" width="5.33203125" customWidth="1"/>
    <col min="1027" max="1028" width="6.6640625" customWidth="1"/>
    <col min="1029" max="1029" width="5.6640625" customWidth="1"/>
    <col min="1030" max="1030" width="6.6640625" customWidth="1"/>
    <col min="1031" max="1031" width="5.5546875" customWidth="1"/>
    <col min="1032" max="1032" width="8" customWidth="1"/>
    <col min="1033" max="1033" width="5.5546875" customWidth="1"/>
    <col min="1034" max="1034" width="6.33203125" customWidth="1"/>
    <col min="1035" max="1035" width="9.88671875" customWidth="1"/>
    <col min="1036" max="1036" width="11.33203125" customWidth="1"/>
    <col min="1037" max="1042" width="0" hidden="1" customWidth="1"/>
    <col min="1046" max="1046" width="6.109375" customWidth="1"/>
    <col min="1275" max="1275" width="4" customWidth="1"/>
    <col min="1277" max="1277" width="22.5546875" customWidth="1"/>
    <col min="1278" max="1278" width="7.33203125" customWidth="1"/>
    <col min="1279" max="1279" width="7" customWidth="1"/>
    <col min="1280" max="1280" width="6.6640625" customWidth="1"/>
    <col min="1281" max="1281" width="10.33203125" customWidth="1"/>
    <col min="1282" max="1282" width="5.33203125" customWidth="1"/>
    <col min="1283" max="1284" width="6.6640625" customWidth="1"/>
    <col min="1285" max="1285" width="5.6640625" customWidth="1"/>
    <col min="1286" max="1286" width="6.6640625" customWidth="1"/>
    <col min="1287" max="1287" width="5.5546875" customWidth="1"/>
    <col min="1288" max="1288" width="8" customWidth="1"/>
    <col min="1289" max="1289" width="5.5546875" customWidth="1"/>
    <col min="1290" max="1290" width="6.33203125" customWidth="1"/>
    <col min="1291" max="1291" width="9.88671875" customWidth="1"/>
    <col min="1292" max="1292" width="11.33203125" customWidth="1"/>
    <col min="1293" max="1298" width="0" hidden="1" customWidth="1"/>
    <col min="1302" max="1302" width="6.109375" customWidth="1"/>
    <col min="1531" max="1531" width="4" customWidth="1"/>
    <col min="1533" max="1533" width="22.5546875" customWidth="1"/>
    <col min="1534" max="1534" width="7.33203125" customWidth="1"/>
    <col min="1535" max="1535" width="7" customWidth="1"/>
    <col min="1536" max="1536" width="6.6640625" customWidth="1"/>
    <col min="1537" max="1537" width="10.33203125" customWidth="1"/>
    <col min="1538" max="1538" width="5.33203125" customWidth="1"/>
    <col min="1539" max="1540" width="6.6640625" customWidth="1"/>
    <col min="1541" max="1541" width="5.6640625" customWidth="1"/>
    <col min="1542" max="1542" width="6.6640625" customWidth="1"/>
    <col min="1543" max="1543" width="5.5546875" customWidth="1"/>
    <col min="1544" max="1544" width="8" customWidth="1"/>
    <col min="1545" max="1545" width="5.5546875" customWidth="1"/>
    <col min="1546" max="1546" width="6.33203125" customWidth="1"/>
    <col min="1547" max="1547" width="9.88671875" customWidth="1"/>
    <col min="1548" max="1548" width="11.33203125" customWidth="1"/>
    <col min="1549" max="1554" width="0" hidden="1" customWidth="1"/>
    <col min="1558" max="1558" width="6.109375" customWidth="1"/>
    <col min="1787" max="1787" width="4" customWidth="1"/>
    <col min="1789" max="1789" width="22.5546875" customWidth="1"/>
    <col min="1790" max="1790" width="7.33203125" customWidth="1"/>
    <col min="1791" max="1791" width="7" customWidth="1"/>
    <col min="1792" max="1792" width="6.6640625" customWidth="1"/>
    <col min="1793" max="1793" width="10.33203125" customWidth="1"/>
    <col min="1794" max="1794" width="5.33203125" customWidth="1"/>
    <col min="1795" max="1796" width="6.6640625" customWidth="1"/>
    <col min="1797" max="1797" width="5.6640625" customWidth="1"/>
    <col min="1798" max="1798" width="6.6640625" customWidth="1"/>
    <col min="1799" max="1799" width="5.5546875" customWidth="1"/>
    <col min="1800" max="1800" width="8" customWidth="1"/>
    <col min="1801" max="1801" width="5.5546875" customWidth="1"/>
    <col min="1802" max="1802" width="6.33203125" customWidth="1"/>
    <col min="1803" max="1803" width="9.88671875" customWidth="1"/>
    <col min="1804" max="1804" width="11.33203125" customWidth="1"/>
    <col min="1805" max="1810" width="0" hidden="1" customWidth="1"/>
    <col min="1814" max="1814" width="6.109375" customWidth="1"/>
    <col min="2043" max="2043" width="4" customWidth="1"/>
    <col min="2045" max="2045" width="22.5546875" customWidth="1"/>
    <col min="2046" max="2046" width="7.33203125" customWidth="1"/>
    <col min="2047" max="2047" width="7" customWidth="1"/>
    <col min="2048" max="2048" width="6.6640625" customWidth="1"/>
    <col min="2049" max="2049" width="10.33203125" customWidth="1"/>
    <col min="2050" max="2050" width="5.33203125" customWidth="1"/>
    <col min="2051" max="2052" width="6.6640625" customWidth="1"/>
    <col min="2053" max="2053" width="5.6640625" customWidth="1"/>
    <col min="2054" max="2054" width="6.6640625" customWidth="1"/>
    <col min="2055" max="2055" width="5.5546875" customWidth="1"/>
    <col min="2056" max="2056" width="8" customWidth="1"/>
    <col min="2057" max="2057" width="5.5546875" customWidth="1"/>
    <col min="2058" max="2058" width="6.33203125" customWidth="1"/>
    <col min="2059" max="2059" width="9.88671875" customWidth="1"/>
    <col min="2060" max="2060" width="11.33203125" customWidth="1"/>
    <col min="2061" max="2066" width="0" hidden="1" customWidth="1"/>
    <col min="2070" max="2070" width="6.109375" customWidth="1"/>
    <col min="2299" max="2299" width="4" customWidth="1"/>
    <col min="2301" max="2301" width="22.5546875" customWidth="1"/>
    <col min="2302" max="2302" width="7.33203125" customWidth="1"/>
    <col min="2303" max="2303" width="7" customWidth="1"/>
    <col min="2304" max="2304" width="6.6640625" customWidth="1"/>
    <col min="2305" max="2305" width="10.33203125" customWidth="1"/>
    <col min="2306" max="2306" width="5.33203125" customWidth="1"/>
    <col min="2307" max="2308" width="6.6640625" customWidth="1"/>
    <col min="2309" max="2309" width="5.6640625" customWidth="1"/>
    <col min="2310" max="2310" width="6.6640625" customWidth="1"/>
    <col min="2311" max="2311" width="5.5546875" customWidth="1"/>
    <col min="2312" max="2312" width="8" customWidth="1"/>
    <col min="2313" max="2313" width="5.5546875" customWidth="1"/>
    <col min="2314" max="2314" width="6.33203125" customWidth="1"/>
    <col min="2315" max="2315" width="9.88671875" customWidth="1"/>
    <col min="2316" max="2316" width="11.33203125" customWidth="1"/>
    <col min="2317" max="2322" width="0" hidden="1" customWidth="1"/>
    <col min="2326" max="2326" width="6.109375" customWidth="1"/>
    <col min="2555" max="2555" width="4" customWidth="1"/>
    <col min="2557" max="2557" width="22.5546875" customWidth="1"/>
    <col min="2558" max="2558" width="7.33203125" customWidth="1"/>
    <col min="2559" max="2559" width="7" customWidth="1"/>
    <col min="2560" max="2560" width="6.6640625" customWidth="1"/>
    <col min="2561" max="2561" width="10.33203125" customWidth="1"/>
    <col min="2562" max="2562" width="5.33203125" customWidth="1"/>
    <col min="2563" max="2564" width="6.6640625" customWidth="1"/>
    <col min="2565" max="2565" width="5.6640625" customWidth="1"/>
    <col min="2566" max="2566" width="6.6640625" customWidth="1"/>
    <col min="2567" max="2567" width="5.5546875" customWidth="1"/>
    <col min="2568" max="2568" width="8" customWidth="1"/>
    <col min="2569" max="2569" width="5.5546875" customWidth="1"/>
    <col min="2570" max="2570" width="6.33203125" customWidth="1"/>
    <col min="2571" max="2571" width="9.88671875" customWidth="1"/>
    <col min="2572" max="2572" width="11.33203125" customWidth="1"/>
    <col min="2573" max="2578" width="0" hidden="1" customWidth="1"/>
    <col min="2582" max="2582" width="6.109375" customWidth="1"/>
    <col min="2811" max="2811" width="4" customWidth="1"/>
    <col min="2813" max="2813" width="22.5546875" customWidth="1"/>
    <col min="2814" max="2814" width="7.33203125" customWidth="1"/>
    <col min="2815" max="2815" width="7" customWidth="1"/>
    <col min="2816" max="2816" width="6.6640625" customWidth="1"/>
    <col min="2817" max="2817" width="10.33203125" customWidth="1"/>
    <col min="2818" max="2818" width="5.33203125" customWidth="1"/>
    <col min="2819" max="2820" width="6.6640625" customWidth="1"/>
    <col min="2821" max="2821" width="5.6640625" customWidth="1"/>
    <col min="2822" max="2822" width="6.6640625" customWidth="1"/>
    <col min="2823" max="2823" width="5.5546875" customWidth="1"/>
    <col min="2824" max="2824" width="8" customWidth="1"/>
    <col min="2825" max="2825" width="5.5546875" customWidth="1"/>
    <col min="2826" max="2826" width="6.33203125" customWidth="1"/>
    <col min="2827" max="2827" width="9.88671875" customWidth="1"/>
    <col min="2828" max="2828" width="11.33203125" customWidth="1"/>
    <col min="2829" max="2834" width="0" hidden="1" customWidth="1"/>
    <col min="2838" max="2838" width="6.109375" customWidth="1"/>
    <col min="3067" max="3067" width="4" customWidth="1"/>
    <col min="3069" max="3069" width="22.5546875" customWidth="1"/>
    <col min="3070" max="3070" width="7.33203125" customWidth="1"/>
    <col min="3071" max="3071" width="7" customWidth="1"/>
    <col min="3072" max="3072" width="6.6640625" customWidth="1"/>
    <col min="3073" max="3073" width="10.33203125" customWidth="1"/>
    <col min="3074" max="3074" width="5.33203125" customWidth="1"/>
    <col min="3075" max="3076" width="6.6640625" customWidth="1"/>
    <col min="3077" max="3077" width="5.6640625" customWidth="1"/>
    <col min="3078" max="3078" width="6.6640625" customWidth="1"/>
    <col min="3079" max="3079" width="5.5546875" customWidth="1"/>
    <col min="3080" max="3080" width="8" customWidth="1"/>
    <col min="3081" max="3081" width="5.5546875" customWidth="1"/>
    <col min="3082" max="3082" width="6.33203125" customWidth="1"/>
    <col min="3083" max="3083" width="9.88671875" customWidth="1"/>
    <col min="3084" max="3084" width="11.33203125" customWidth="1"/>
    <col min="3085" max="3090" width="0" hidden="1" customWidth="1"/>
    <col min="3094" max="3094" width="6.109375" customWidth="1"/>
    <col min="3323" max="3323" width="4" customWidth="1"/>
    <col min="3325" max="3325" width="22.5546875" customWidth="1"/>
    <col min="3326" max="3326" width="7.33203125" customWidth="1"/>
    <col min="3327" max="3327" width="7" customWidth="1"/>
    <col min="3328" max="3328" width="6.6640625" customWidth="1"/>
    <col min="3329" max="3329" width="10.33203125" customWidth="1"/>
    <col min="3330" max="3330" width="5.33203125" customWidth="1"/>
    <col min="3331" max="3332" width="6.6640625" customWidth="1"/>
    <col min="3333" max="3333" width="5.6640625" customWidth="1"/>
    <col min="3334" max="3334" width="6.6640625" customWidth="1"/>
    <col min="3335" max="3335" width="5.5546875" customWidth="1"/>
    <col min="3336" max="3336" width="8" customWidth="1"/>
    <col min="3337" max="3337" width="5.5546875" customWidth="1"/>
    <col min="3338" max="3338" width="6.33203125" customWidth="1"/>
    <col min="3339" max="3339" width="9.88671875" customWidth="1"/>
    <col min="3340" max="3340" width="11.33203125" customWidth="1"/>
    <col min="3341" max="3346" width="0" hidden="1" customWidth="1"/>
    <col min="3350" max="3350" width="6.109375" customWidth="1"/>
    <col min="3579" max="3579" width="4" customWidth="1"/>
    <col min="3581" max="3581" width="22.5546875" customWidth="1"/>
    <col min="3582" max="3582" width="7.33203125" customWidth="1"/>
    <col min="3583" max="3583" width="7" customWidth="1"/>
    <col min="3584" max="3584" width="6.6640625" customWidth="1"/>
    <col min="3585" max="3585" width="10.33203125" customWidth="1"/>
    <col min="3586" max="3586" width="5.33203125" customWidth="1"/>
    <col min="3587" max="3588" width="6.6640625" customWidth="1"/>
    <col min="3589" max="3589" width="5.6640625" customWidth="1"/>
    <col min="3590" max="3590" width="6.6640625" customWidth="1"/>
    <col min="3591" max="3591" width="5.5546875" customWidth="1"/>
    <col min="3592" max="3592" width="8" customWidth="1"/>
    <col min="3593" max="3593" width="5.5546875" customWidth="1"/>
    <col min="3594" max="3594" width="6.33203125" customWidth="1"/>
    <col min="3595" max="3595" width="9.88671875" customWidth="1"/>
    <col min="3596" max="3596" width="11.33203125" customWidth="1"/>
    <col min="3597" max="3602" width="0" hidden="1" customWidth="1"/>
    <col min="3606" max="3606" width="6.109375" customWidth="1"/>
    <col min="3835" max="3835" width="4" customWidth="1"/>
    <col min="3837" max="3837" width="22.5546875" customWidth="1"/>
    <col min="3838" max="3838" width="7.33203125" customWidth="1"/>
    <col min="3839" max="3839" width="7" customWidth="1"/>
    <col min="3840" max="3840" width="6.6640625" customWidth="1"/>
    <col min="3841" max="3841" width="10.33203125" customWidth="1"/>
    <col min="3842" max="3842" width="5.33203125" customWidth="1"/>
    <col min="3843" max="3844" width="6.6640625" customWidth="1"/>
    <col min="3845" max="3845" width="5.6640625" customWidth="1"/>
    <col min="3846" max="3846" width="6.6640625" customWidth="1"/>
    <col min="3847" max="3847" width="5.5546875" customWidth="1"/>
    <col min="3848" max="3848" width="8" customWidth="1"/>
    <col min="3849" max="3849" width="5.5546875" customWidth="1"/>
    <col min="3850" max="3850" width="6.33203125" customWidth="1"/>
    <col min="3851" max="3851" width="9.88671875" customWidth="1"/>
    <col min="3852" max="3852" width="11.33203125" customWidth="1"/>
    <col min="3853" max="3858" width="0" hidden="1" customWidth="1"/>
    <col min="3862" max="3862" width="6.109375" customWidth="1"/>
    <col min="4091" max="4091" width="4" customWidth="1"/>
    <col min="4093" max="4093" width="22.5546875" customWidth="1"/>
    <col min="4094" max="4094" width="7.33203125" customWidth="1"/>
    <col min="4095" max="4095" width="7" customWidth="1"/>
    <col min="4096" max="4096" width="6.6640625" customWidth="1"/>
    <col min="4097" max="4097" width="10.33203125" customWidth="1"/>
    <col min="4098" max="4098" width="5.33203125" customWidth="1"/>
    <col min="4099" max="4100" width="6.6640625" customWidth="1"/>
    <col min="4101" max="4101" width="5.6640625" customWidth="1"/>
    <col min="4102" max="4102" width="6.6640625" customWidth="1"/>
    <col min="4103" max="4103" width="5.5546875" customWidth="1"/>
    <col min="4104" max="4104" width="8" customWidth="1"/>
    <col min="4105" max="4105" width="5.5546875" customWidth="1"/>
    <col min="4106" max="4106" width="6.33203125" customWidth="1"/>
    <col min="4107" max="4107" width="9.88671875" customWidth="1"/>
    <col min="4108" max="4108" width="11.33203125" customWidth="1"/>
    <col min="4109" max="4114" width="0" hidden="1" customWidth="1"/>
    <col min="4118" max="4118" width="6.109375" customWidth="1"/>
    <col min="4347" max="4347" width="4" customWidth="1"/>
    <col min="4349" max="4349" width="22.5546875" customWidth="1"/>
    <col min="4350" max="4350" width="7.33203125" customWidth="1"/>
    <col min="4351" max="4351" width="7" customWidth="1"/>
    <col min="4352" max="4352" width="6.6640625" customWidth="1"/>
    <col min="4353" max="4353" width="10.33203125" customWidth="1"/>
    <col min="4354" max="4354" width="5.33203125" customWidth="1"/>
    <col min="4355" max="4356" width="6.6640625" customWidth="1"/>
    <col min="4357" max="4357" width="5.6640625" customWidth="1"/>
    <col min="4358" max="4358" width="6.6640625" customWidth="1"/>
    <col min="4359" max="4359" width="5.5546875" customWidth="1"/>
    <col min="4360" max="4360" width="8" customWidth="1"/>
    <col min="4361" max="4361" width="5.5546875" customWidth="1"/>
    <col min="4362" max="4362" width="6.33203125" customWidth="1"/>
    <col min="4363" max="4363" width="9.88671875" customWidth="1"/>
    <col min="4364" max="4364" width="11.33203125" customWidth="1"/>
    <col min="4365" max="4370" width="0" hidden="1" customWidth="1"/>
    <col min="4374" max="4374" width="6.109375" customWidth="1"/>
    <col min="4603" max="4603" width="4" customWidth="1"/>
    <col min="4605" max="4605" width="22.5546875" customWidth="1"/>
    <col min="4606" max="4606" width="7.33203125" customWidth="1"/>
    <col min="4607" max="4607" width="7" customWidth="1"/>
    <col min="4608" max="4608" width="6.6640625" customWidth="1"/>
    <col min="4609" max="4609" width="10.33203125" customWidth="1"/>
    <col min="4610" max="4610" width="5.33203125" customWidth="1"/>
    <col min="4611" max="4612" width="6.6640625" customWidth="1"/>
    <col min="4613" max="4613" width="5.6640625" customWidth="1"/>
    <col min="4614" max="4614" width="6.6640625" customWidth="1"/>
    <col min="4615" max="4615" width="5.5546875" customWidth="1"/>
    <col min="4616" max="4616" width="8" customWidth="1"/>
    <col min="4617" max="4617" width="5.5546875" customWidth="1"/>
    <col min="4618" max="4618" width="6.33203125" customWidth="1"/>
    <col min="4619" max="4619" width="9.88671875" customWidth="1"/>
    <col min="4620" max="4620" width="11.33203125" customWidth="1"/>
    <col min="4621" max="4626" width="0" hidden="1" customWidth="1"/>
    <col min="4630" max="4630" width="6.109375" customWidth="1"/>
    <col min="4859" max="4859" width="4" customWidth="1"/>
    <col min="4861" max="4861" width="22.5546875" customWidth="1"/>
    <col min="4862" max="4862" width="7.33203125" customWidth="1"/>
    <col min="4863" max="4863" width="7" customWidth="1"/>
    <col min="4864" max="4864" width="6.6640625" customWidth="1"/>
    <col min="4865" max="4865" width="10.33203125" customWidth="1"/>
    <col min="4866" max="4866" width="5.33203125" customWidth="1"/>
    <col min="4867" max="4868" width="6.6640625" customWidth="1"/>
    <col min="4869" max="4869" width="5.6640625" customWidth="1"/>
    <col min="4870" max="4870" width="6.6640625" customWidth="1"/>
    <col min="4871" max="4871" width="5.5546875" customWidth="1"/>
    <col min="4872" max="4872" width="8" customWidth="1"/>
    <col min="4873" max="4873" width="5.5546875" customWidth="1"/>
    <col min="4874" max="4874" width="6.33203125" customWidth="1"/>
    <col min="4875" max="4875" width="9.88671875" customWidth="1"/>
    <col min="4876" max="4876" width="11.33203125" customWidth="1"/>
    <col min="4877" max="4882" width="0" hidden="1" customWidth="1"/>
    <col min="4886" max="4886" width="6.109375" customWidth="1"/>
    <col min="5115" max="5115" width="4" customWidth="1"/>
    <col min="5117" max="5117" width="22.5546875" customWidth="1"/>
    <col min="5118" max="5118" width="7.33203125" customWidth="1"/>
    <col min="5119" max="5119" width="7" customWidth="1"/>
    <col min="5120" max="5120" width="6.6640625" customWidth="1"/>
    <col min="5121" max="5121" width="10.33203125" customWidth="1"/>
    <col min="5122" max="5122" width="5.33203125" customWidth="1"/>
    <col min="5123" max="5124" width="6.6640625" customWidth="1"/>
    <col min="5125" max="5125" width="5.6640625" customWidth="1"/>
    <col min="5126" max="5126" width="6.6640625" customWidth="1"/>
    <col min="5127" max="5127" width="5.5546875" customWidth="1"/>
    <col min="5128" max="5128" width="8" customWidth="1"/>
    <col min="5129" max="5129" width="5.5546875" customWidth="1"/>
    <col min="5130" max="5130" width="6.33203125" customWidth="1"/>
    <col min="5131" max="5131" width="9.88671875" customWidth="1"/>
    <col min="5132" max="5132" width="11.33203125" customWidth="1"/>
    <col min="5133" max="5138" width="0" hidden="1" customWidth="1"/>
    <col min="5142" max="5142" width="6.109375" customWidth="1"/>
    <col min="5371" max="5371" width="4" customWidth="1"/>
    <col min="5373" max="5373" width="22.5546875" customWidth="1"/>
    <col min="5374" max="5374" width="7.33203125" customWidth="1"/>
    <col min="5375" max="5375" width="7" customWidth="1"/>
    <col min="5376" max="5376" width="6.6640625" customWidth="1"/>
    <col min="5377" max="5377" width="10.33203125" customWidth="1"/>
    <col min="5378" max="5378" width="5.33203125" customWidth="1"/>
    <col min="5379" max="5380" width="6.6640625" customWidth="1"/>
    <col min="5381" max="5381" width="5.6640625" customWidth="1"/>
    <col min="5382" max="5382" width="6.6640625" customWidth="1"/>
    <col min="5383" max="5383" width="5.5546875" customWidth="1"/>
    <col min="5384" max="5384" width="8" customWidth="1"/>
    <col min="5385" max="5385" width="5.5546875" customWidth="1"/>
    <col min="5386" max="5386" width="6.33203125" customWidth="1"/>
    <col min="5387" max="5387" width="9.88671875" customWidth="1"/>
    <col min="5388" max="5388" width="11.33203125" customWidth="1"/>
    <col min="5389" max="5394" width="0" hidden="1" customWidth="1"/>
    <col min="5398" max="5398" width="6.109375" customWidth="1"/>
    <col min="5627" max="5627" width="4" customWidth="1"/>
    <col min="5629" max="5629" width="22.5546875" customWidth="1"/>
    <col min="5630" max="5630" width="7.33203125" customWidth="1"/>
    <col min="5631" max="5631" width="7" customWidth="1"/>
    <col min="5632" max="5632" width="6.6640625" customWidth="1"/>
    <col min="5633" max="5633" width="10.33203125" customWidth="1"/>
    <col min="5634" max="5634" width="5.33203125" customWidth="1"/>
    <col min="5635" max="5636" width="6.6640625" customWidth="1"/>
    <col min="5637" max="5637" width="5.6640625" customWidth="1"/>
    <col min="5638" max="5638" width="6.6640625" customWidth="1"/>
    <col min="5639" max="5639" width="5.5546875" customWidth="1"/>
    <col min="5640" max="5640" width="8" customWidth="1"/>
    <col min="5641" max="5641" width="5.5546875" customWidth="1"/>
    <col min="5642" max="5642" width="6.33203125" customWidth="1"/>
    <col min="5643" max="5643" width="9.88671875" customWidth="1"/>
    <col min="5644" max="5644" width="11.33203125" customWidth="1"/>
    <col min="5645" max="5650" width="0" hidden="1" customWidth="1"/>
    <col min="5654" max="5654" width="6.109375" customWidth="1"/>
    <col min="5883" max="5883" width="4" customWidth="1"/>
    <col min="5885" max="5885" width="22.5546875" customWidth="1"/>
    <col min="5886" max="5886" width="7.33203125" customWidth="1"/>
    <col min="5887" max="5887" width="7" customWidth="1"/>
    <col min="5888" max="5888" width="6.6640625" customWidth="1"/>
    <col min="5889" max="5889" width="10.33203125" customWidth="1"/>
    <col min="5890" max="5890" width="5.33203125" customWidth="1"/>
    <col min="5891" max="5892" width="6.6640625" customWidth="1"/>
    <col min="5893" max="5893" width="5.6640625" customWidth="1"/>
    <col min="5894" max="5894" width="6.6640625" customWidth="1"/>
    <col min="5895" max="5895" width="5.5546875" customWidth="1"/>
    <col min="5896" max="5896" width="8" customWidth="1"/>
    <col min="5897" max="5897" width="5.5546875" customWidth="1"/>
    <col min="5898" max="5898" width="6.33203125" customWidth="1"/>
    <col min="5899" max="5899" width="9.88671875" customWidth="1"/>
    <col min="5900" max="5900" width="11.33203125" customWidth="1"/>
    <col min="5901" max="5906" width="0" hidden="1" customWidth="1"/>
    <col min="5910" max="5910" width="6.109375" customWidth="1"/>
    <col min="6139" max="6139" width="4" customWidth="1"/>
    <col min="6141" max="6141" width="22.5546875" customWidth="1"/>
    <col min="6142" max="6142" width="7.33203125" customWidth="1"/>
    <col min="6143" max="6143" width="7" customWidth="1"/>
    <col min="6144" max="6144" width="6.6640625" customWidth="1"/>
    <col min="6145" max="6145" width="10.33203125" customWidth="1"/>
    <col min="6146" max="6146" width="5.33203125" customWidth="1"/>
    <col min="6147" max="6148" width="6.6640625" customWidth="1"/>
    <col min="6149" max="6149" width="5.6640625" customWidth="1"/>
    <col min="6150" max="6150" width="6.6640625" customWidth="1"/>
    <col min="6151" max="6151" width="5.5546875" customWidth="1"/>
    <col min="6152" max="6152" width="8" customWidth="1"/>
    <col min="6153" max="6153" width="5.5546875" customWidth="1"/>
    <col min="6154" max="6154" width="6.33203125" customWidth="1"/>
    <col min="6155" max="6155" width="9.88671875" customWidth="1"/>
    <col min="6156" max="6156" width="11.33203125" customWidth="1"/>
    <col min="6157" max="6162" width="0" hidden="1" customWidth="1"/>
    <col min="6166" max="6166" width="6.109375" customWidth="1"/>
    <col min="6395" max="6395" width="4" customWidth="1"/>
    <col min="6397" max="6397" width="22.5546875" customWidth="1"/>
    <col min="6398" max="6398" width="7.33203125" customWidth="1"/>
    <col min="6399" max="6399" width="7" customWidth="1"/>
    <col min="6400" max="6400" width="6.6640625" customWidth="1"/>
    <col min="6401" max="6401" width="10.33203125" customWidth="1"/>
    <col min="6402" max="6402" width="5.33203125" customWidth="1"/>
    <col min="6403" max="6404" width="6.6640625" customWidth="1"/>
    <col min="6405" max="6405" width="5.6640625" customWidth="1"/>
    <col min="6406" max="6406" width="6.6640625" customWidth="1"/>
    <col min="6407" max="6407" width="5.5546875" customWidth="1"/>
    <col min="6408" max="6408" width="8" customWidth="1"/>
    <col min="6409" max="6409" width="5.5546875" customWidth="1"/>
    <col min="6410" max="6410" width="6.33203125" customWidth="1"/>
    <col min="6411" max="6411" width="9.88671875" customWidth="1"/>
    <col min="6412" max="6412" width="11.33203125" customWidth="1"/>
    <col min="6413" max="6418" width="0" hidden="1" customWidth="1"/>
    <col min="6422" max="6422" width="6.109375" customWidth="1"/>
    <col min="6651" max="6651" width="4" customWidth="1"/>
    <col min="6653" max="6653" width="22.5546875" customWidth="1"/>
    <col min="6654" max="6654" width="7.33203125" customWidth="1"/>
    <col min="6655" max="6655" width="7" customWidth="1"/>
    <col min="6656" max="6656" width="6.6640625" customWidth="1"/>
    <col min="6657" max="6657" width="10.33203125" customWidth="1"/>
    <col min="6658" max="6658" width="5.33203125" customWidth="1"/>
    <col min="6659" max="6660" width="6.6640625" customWidth="1"/>
    <col min="6661" max="6661" width="5.6640625" customWidth="1"/>
    <col min="6662" max="6662" width="6.6640625" customWidth="1"/>
    <col min="6663" max="6663" width="5.5546875" customWidth="1"/>
    <col min="6664" max="6664" width="8" customWidth="1"/>
    <col min="6665" max="6665" width="5.5546875" customWidth="1"/>
    <col min="6666" max="6666" width="6.33203125" customWidth="1"/>
    <col min="6667" max="6667" width="9.88671875" customWidth="1"/>
    <col min="6668" max="6668" width="11.33203125" customWidth="1"/>
    <col min="6669" max="6674" width="0" hidden="1" customWidth="1"/>
    <col min="6678" max="6678" width="6.109375" customWidth="1"/>
    <col min="6907" max="6907" width="4" customWidth="1"/>
    <col min="6909" max="6909" width="22.5546875" customWidth="1"/>
    <col min="6910" max="6910" width="7.33203125" customWidth="1"/>
    <col min="6911" max="6911" width="7" customWidth="1"/>
    <col min="6912" max="6912" width="6.6640625" customWidth="1"/>
    <col min="6913" max="6913" width="10.33203125" customWidth="1"/>
    <col min="6914" max="6914" width="5.33203125" customWidth="1"/>
    <col min="6915" max="6916" width="6.6640625" customWidth="1"/>
    <col min="6917" max="6917" width="5.6640625" customWidth="1"/>
    <col min="6918" max="6918" width="6.6640625" customWidth="1"/>
    <col min="6919" max="6919" width="5.5546875" customWidth="1"/>
    <col min="6920" max="6920" width="8" customWidth="1"/>
    <col min="6921" max="6921" width="5.5546875" customWidth="1"/>
    <col min="6922" max="6922" width="6.33203125" customWidth="1"/>
    <col min="6923" max="6923" width="9.88671875" customWidth="1"/>
    <col min="6924" max="6924" width="11.33203125" customWidth="1"/>
    <col min="6925" max="6930" width="0" hidden="1" customWidth="1"/>
    <col min="6934" max="6934" width="6.109375" customWidth="1"/>
    <col min="7163" max="7163" width="4" customWidth="1"/>
    <col min="7165" max="7165" width="22.5546875" customWidth="1"/>
    <col min="7166" max="7166" width="7.33203125" customWidth="1"/>
    <col min="7167" max="7167" width="7" customWidth="1"/>
    <col min="7168" max="7168" width="6.6640625" customWidth="1"/>
    <col min="7169" max="7169" width="10.33203125" customWidth="1"/>
    <col min="7170" max="7170" width="5.33203125" customWidth="1"/>
    <col min="7171" max="7172" width="6.6640625" customWidth="1"/>
    <col min="7173" max="7173" width="5.6640625" customWidth="1"/>
    <col min="7174" max="7174" width="6.6640625" customWidth="1"/>
    <col min="7175" max="7175" width="5.5546875" customWidth="1"/>
    <col min="7176" max="7176" width="8" customWidth="1"/>
    <col min="7177" max="7177" width="5.5546875" customWidth="1"/>
    <col min="7178" max="7178" width="6.33203125" customWidth="1"/>
    <col min="7179" max="7179" width="9.88671875" customWidth="1"/>
    <col min="7180" max="7180" width="11.33203125" customWidth="1"/>
    <col min="7181" max="7186" width="0" hidden="1" customWidth="1"/>
    <col min="7190" max="7190" width="6.109375" customWidth="1"/>
    <col min="7419" max="7419" width="4" customWidth="1"/>
    <col min="7421" max="7421" width="22.5546875" customWidth="1"/>
    <col min="7422" max="7422" width="7.33203125" customWidth="1"/>
    <col min="7423" max="7423" width="7" customWidth="1"/>
    <col min="7424" max="7424" width="6.6640625" customWidth="1"/>
    <col min="7425" max="7425" width="10.33203125" customWidth="1"/>
    <col min="7426" max="7426" width="5.33203125" customWidth="1"/>
    <col min="7427" max="7428" width="6.6640625" customWidth="1"/>
    <col min="7429" max="7429" width="5.6640625" customWidth="1"/>
    <col min="7430" max="7430" width="6.6640625" customWidth="1"/>
    <col min="7431" max="7431" width="5.5546875" customWidth="1"/>
    <col min="7432" max="7432" width="8" customWidth="1"/>
    <col min="7433" max="7433" width="5.5546875" customWidth="1"/>
    <col min="7434" max="7434" width="6.33203125" customWidth="1"/>
    <col min="7435" max="7435" width="9.88671875" customWidth="1"/>
    <col min="7436" max="7436" width="11.33203125" customWidth="1"/>
    <col min="7437" max="7442" width="0" hidden="1" customWidth="1"/>
    <col min="7446" max="7446" width="6.109375" customWidth="1"/>
    <col min="7675" max="7675" width="4" customWidth="1"/>
    <col min="7677" max="7677" width="22.5546875" customWidth="1"/>
    <col min="7678" max="7678" width="7.33203125" customWidth="1"/>
    <col min="7679" max="7679" width="7" customWidth="1"/>
    <col min="7680" max="7680" width="6.6640625" customWidth="1"/>
    <col min="7681" max="7681" width="10.33203125" customWidth="1"/>
    <col min="7682" max="7682" width="5.33203125" customWidth="1"/>
    <col min="7683" max="7684" width="6.6640625" customWidth="1"/>
    <col min="7685" max="7685" width="5.6640625" customWidth="1"/>
    <col min="7686" max="7686" width="6.6640625" customWidth="1"/>
    <col min="7687" max="7687" width="5.5546875" customWidth="1"/>
    <col min="7688" max="7688" width="8" customWidth="1"/>
    <col min="7689" max="7689" width="5.5546875" customWidth="1"/>
    <col min="7690" max="7690" width="6.33203125" customWidth="1"/>
    <col min="7691" max="7691" width="9.88671875" customWidth="1"/>
    <col min="7692" max="7692" width="11.33203125" customWidth="1"/>
    <col min="7693" max="7698" width="0" hidden="1" customWidth="1"/>
    <col min="7702" max="7702" width="6.109375" customWidth="1"/>
    <col min="7931" max="7931" width="4" customWidth="1"/>
    <col min="7933" max="7933" width="22.5546875" customWidth="1"/>
    <col min="7934" max="7934" width="7.33203125" customWidth="1"/>
    <col min="7935" max="7935" width="7" customWidth="1"/>
    <col min="7936" max="7936" width="6.6640625" customWidth="1"/>
    <col min="7937" max="7937" width="10.33203125" customWidth="1"/>
    <col min="7938" max="7938" width="5.33203125" customWidth="1"/>
    <col min="7939" max="7940" width="6.6640625" customWidth="1"/>
    <col min="7941" max="7941" width="5.6640625" customWidth="1"/>
    <col min="7942" max="7942" width="6.6640625" customWidth="1"/>
    <col min="7943" max="7943" width="5.5546875" customWidth="1"/>
    <col min="7944" max="7944" width="8" customWidth="1"/>
    <col min="7945" max="7945" width="5.5546875" customWidth="1"/>
    <col min="7946" max="7946" width="6.33203125" customWidth="1"/>
    <col min="7947" max="7947" width="9.88671875" customWidth="1"/>
    <col min="7948" max="7948" width="11.33203125" customWidth="1"/>
    <col min="7949" max="7954" width="0" hidden="1" customWidth="1"/>
    <col min="7958" max="7958" width="6.109375" customWidth="1"/>
    <col min="8187" max="8187" width="4" customWidth="1"/>
    <col min="8189" max="8189" width="22.5546875" customWidth="1"/>
    <col min="8190" max="8190" width="7.33203125" customWidth="1"/>
    <col min="8191" max="8191" width="7" customWidth="1"/>
    <col min="8192" max="8192" width="6.6640625" customWidth="1"/>
    <col min="8193" max="8193" width="10.33203125" customWidth="1"/>
    <col min="8194" max="8194" width="5.33203125" customWidth="1"/>
    <col min="8195" max="8196" width="6.6640625" customWidth="1"/>
    <col min="8197" max="8197" width="5.6640625" customWidth="1"/>
    <col min="8198" max="8198" width="6.6640625" customWidth="1"/>
    <col min="8199" max="8199" width="5.5546875" customWidth="1"/>
    <col min="8200" max="8200" width="8" customWidth="1"/>
    <col min="8201" max="8201" width="5.5546875" customWidth="1"/>
    <col min="8202" max="8202" width="6.33203125" customWidth="1"/>
    <col min="8203" max="8203" width="9.88671875" customWidth="1"/>
    <col min="8204" max="8204" width="11.33203125" customWidth="1"/>
    <col min="8205" max="8210" width="0" hidden="1" customWidth="1"/>
    <col min="8214" max="8214" width="6.109375" customWidth="1"/>
    <col min="8443" max="8443" width="4" customWidth="1"/>
    <col min="8445" max="8445" width="22.5546875" customWidth="1"/>
    <col min="8446" max="8446" width="7.33203125" customWidth="1"/>
    <col min="8447" max="8447" width="7" customWidth="1"/>
    <col min="8448" max="8448" width="6.6640625" customWidth="1"/>
    <col min="8449" max="8449" width="10.33203125" customWidth="1"/>
    <col min="8450" max="8450" width="5.33203125" customWidth="1"/>
    <col min="8451" max="8452" width="6.6640625" customWidth="1"/>
    <col min="8453" max="8453" width="5.6640625" customWidth="1"/>
    <col min="8454" max="8454" width="6.6640625" customWidth="1"/>
    <col min="8455" max="8455" width="5.5546875" customWidth="1"/>
    <col min="8456" max="8456" width="8" customWidth="1"/>
    <col min="8457" max="8457" width="5.5546875" customWidth="1"/>
    <col min="8458" max="8458" width="6.33203125" customWidth="1"/>
    <col min="8459" max="8459" width="9.88671875" customWidth="1"/>
    <col min="8460" max="8460" width="11.33203125" customWidth="1"/>
    <col min="8461" max="8466" width="0" hidden="1" customWidth="1"/>
    <col min="8470" max="8470" width="6.109375" customWidth="1"/>
    <col min="8699" max="8699" width="4" customWidth="1"/>
    <col min="8701" max="8701" width="22.5546875" customWidth="1"/>
    <col min="8702" max="8702" width="7.33203125" customWidth="1"/>
    <col min="8703" max="8703" width="7" customWidth="1"/>
    <col min="8704" max="8704" width="6.6640625" customWidth="1"/>
    <col min="8705" max="8705" width="10.33203125" customWidth="1"/>
    <col min="8706" max="8706" width="5.33203125" customWidth="1"/>
    <col min="8707" max="8708" width="6.6640625" customWidth="1"/>
    <col min="8709" max="8709" width="5.6640625" customWidth="1"/>
    <col min="8710" max="8710" width="6.6640625" customWidth="1"/>
    <col min="8711" max="8711" width="5.5546875" customWidth="1"/>
    <col min="8712" max="8712" width="8" customWidth="1"/>
    <col min="8713" max="8713" width="5.5546875" customWidth="1"/>
    <col min="8714" max="8714" width="6.33203125" customWidth="1"/>
    <col min="8715" max="8715" width="9.88671875" customWidth="1"/>
    <col min="8716" max="8716" width="11.33203125" customWidth="1"/>
    <col min="8717" max="8722" width="0" hidden="1" customWidth="1"/>
    <col min="8726" max="8726" width="6.109375" customWidth="1"/>
    <col min="8955" max="8955" width="4" customWidth="1"/>
    <col min="8957" max="8957" width="22.5546875" customWidth="1"/>
    <col min="8958" max="8958" width="7.33203125" customWidth="1"/>
    <col min="8959" max="8959" width="7" customWidth="1"/>
    <col min="8960" max="8960" width="6.6640625" customWidth="1"/>
    <col min="8961" max="8961" width="10.33203125" customWidth="1"/>
    <col min="8962" max="8962" width="5.33203125" customWidth="1"/>
    <col min="8963" max="8964" width="6.6640625" customWidth="1"/>
    <col min="8965" max="8965" width="5.6640625" customWidth="1"/>
    <col min="8966" max="8966" width="6.6640625" customWidth="1"/>
    <col min="8967" max="8967" width="5.5546875" customWidth="1"/>
    <col min="8968" max="8968" width="8" customWidth="1"/>
    <col min="8969" max="8969" width="5.5546875" customWidth="1"/>
    <col min="8970" max="8970" width="6.33203125" customWidth="1"/>
    <col min="8971" max="8971" width="9.88671875" customWidth="1"/>
    <col min="8972" max="8972" width="11.33203125" customWidth="1"/>
    <col min="8973" max="8978" width="0" hidden="1" customWidth="1"/>
    <col min="8982" max="8982" width="6.109375" customWidth="1"/>
    <col min="9211" max="9211" width="4" customWidth="1"/>
    <col min="9213" max="9213" width="22.5546875" customWidth="1"/>
    <col min="9214" max="9214" width="7.33203125" customWidth="1"/>
    <col min="9215" max="9215" width="7" customWidth="1"/>
    <col min="9216" max="9216" width="6.6640625" customWidth="1"/>
    <col min="9217" max="9217" width="10.33203125" customWidth="1"/>
    <col min="9218" max="9218" width="5.33203125" customWidth="1"/>
    <col min="9219" max="9220" width="6.6640625" customWidth="1"/>
    <col min="9221" max="9221" width="5.6640625" customWidth="1"/>
    <col min="9222" max="9222" width="6.6640625" customWidth="1"/>
    <col min="9223" max="9223" width="5.5546875" customWidth="1"/>
    <col min="9224" max="9224" width="8" customWidth="1"/>
    <col min="9225" max="9225" width="5.5546875" customWidth="1"/>
    <col min="9226" max="9226" width="6.33203125" customWidth="1"/>
    <col min="9227" max="9227" width="9.88671875" customWidth="1"/>
    <col min="9228" max="9228" width="11.33203125" customWidth="1"/>
    <col min="9229" max="9234" width="0" hidden="1" customWidth="1"/>
    <col min="9238" max="9238" width="6.109375" customWidth="1"/>
    <col min="9467" max="9467" width="4" customWidth="1"/>
    <col min="9469" max="9469" width="22.5546875" customWidth="1"/>
    <col min="9470" max="9470" width="7.33203125" customWidth="1"/>
    <col min="9471" max="9471" width="7" customWidth="1"/>
    <col min="9472" max="9472" width="6.6640625" customWidth="1"/>
    <col min="9473" max="9473" width="10.33203125" customWidth="1"/>
    <col min="9474" max="9474" width="5.33203125" customWidth="1"/>
    <col min="9475" max="9476" width="6.6640625" customWidth="1"/>
    <col min="9477" max="9477" width="5.6640625" customWidth="1"/>
    <col min="9478" max="9478" width="6.6640625" customWidth="1"/>
    <col min="9479" max="9479" width="5.5546875" customWidth="1"/>
    <col min="9480" max="9480" width="8" customWidth="1"/>
    <col min="9481" max="9481" width="5.5546875" customWidth="1"/>
    <col min="9482" max="9482" width="6.33203125" customWidth="1"/>
    <col min="9483" max="9483" width="9.88671875" customWidth="1"/>
    <col min="9484" max="9484" width="11.33203125" customWidth="1"/>
    <col min="9485" max="9490" width="0" hidden="1" customWidth="1"/>
    <col min="9494" max="9494" width="6.109375" customWidth="1"/>
    <col min="9723" max="9723" width="4" customWidth="1"/>
    <col min="9725" max="9725" width="22.5546875" customWidth="1"/>
    <col min="9726" max="9726" width="7.33203125" customWidth="1"/>
    <col min="9727" max="9727" width="7" customWidth="1"/>
    <col min="9728" max="9728" width="6.6640625" customWidth="1"/>
    <col min="9729" max="9729" width="10.33203125" customWidth="1"/>
    <col min="9730" max="9730" width="5.33203125" customWidth="1"/>
    <col min="9731" max="9732" width="6.6640625" customWidth="1"/>
    <col min="9733" max="9733" width="5.6640625" customWidth="1"/>
    <col min="9734" max="9734" width="6.6640625" customWidth="1"/>
    <col min="9735" max="9735" width="5.5546875" customWidth="1"/>
    <col min="9736" max="9736" width="8" customWidth="1"/>
    <col min="9737" max="9737" width="5.5546875" customWidth="1"/>
    <col min="9738" max="9738" width="6.33203125" customWidth="1"/>
    <col min="9739" max="9739" width="9.88671875" customWidth="1"/>
    <col min="9740" max="9740" width="11.33203125" customWidth="1"/>
    <col min="9741" max="9746" width="0" hidden="1" customWidth="1"/>
    <col min="9750" max="9750" width="6.109375" customWidth="1"/>
    <col min="9979" max="9979" width="4" customWidth="1"/>
    <col min="9981" max="9981" width="22.5546875" customWidth="1"/>
    <col min="9982" max="9982" width="7.33203125" customWidth="1"/>
    <col min="9983" max="9983" width="7" customWidth="1"/>
    <col min="9984" max="9984" width="6.6640625" customWidth="1"/>
    <col min="9985" max="9985" width="10.33203125" customWidth="1"/>
    <col min="9986" max="9986" width="5.33203125" customWidth="1"/>
    <col min="9987" max="9988" width="6.6640625" customWidth="1"/>
    <col min="9989" max="9989" width="5.6640625" customWidth="1"/>
    <col min="9990" max="9990" width="6.6640625" customWidth="1"/>
    <col min="9991" max="9991" width="5.5546875" customWidth="1"/>
    <col min="9992" max="9992" width="8" customWidth="1"/>
    <col min="9993" max="9993" width="5.5546875" customWidth="1"/>
    <col min="9994" max="9994" width="6.33203125" customWidth="1"/>
    <col min="9995" max="9995" width="9.88671875" customWidth="1"/>
    <col min="9996" max="9996" width="11.33203125" customWidth="1"/>
    <col min="9997" max="10002" width="0" hidden="1" customWidth="1"/>
    <col min="10006" max="10006" width="6.109375" customWidth="1"/>
    <col min="10235" max="10235" width="4" customWidth="1"/>
    <col min="10237" max="10237" width="22.5546875" customWidth="1"/>
    <col min="10238" max="10238" width="7.33203125" customWidth="1"/>
    <col min="10239" max="10239" width="7" customWidth="1"/>
    <col min="10240" max="10240" width="6.6640625" customWidth="1"/>
    <col min="10241" max="10241" width="10.33203125" customWidth="1"/>
    <col min="10242" max="10242" width="5.33203125" customWidth="1"/>
    <col min="10243" max="10244" width="6.6640625" customWidth="1"/>
    <col min="10245" max="10245" width="5.6640625" customWidth="1"/>
    <col min="10246" max="10246" width="6.6640625" customWidth="1"/>
    <col min="10247" max="10247" width="5.5546875" customWidth="1"/>
    <col min="10248" max="10248" width="8" customWidth="1"/>
    <col min="10249" max="10249" width="5.5546875" customWidth="1"/>
    <col min="10250" max="10250" width="6.33203125" customWidth="1"/>
    <col min="10251" max="10251" width="9.88671875" customWidth="1"/>
    <col min="10252" max="10252" width="11.33203125" customWidth="1"/>
    <col min="10253" max="10258" width="0" hidden="1" customWidth="1"/>
    <col min="10262" max="10262" width="6.109375" customWidth="1"/>
    <col min="10491" max="10491" width="4" customWidth="1"/>
    <col min="10493" max="10493" width="22.5546875" customWidth="1"/>
    <col min="10494" max="10494" width="7.33203125" customWidth="1"/>
    <col min="10495" max="10495" width="7" customWidth="1"/>
    <col min="10496" max="10496" width="6.6640625" customWidth="1"/>
    <col min="10497" max="10497" width="10.33203125" customWidth="1"/>
    <col min="10498" max="10498" width="5.33203125" customWidth="1"/>
    <col min="10499" max="10500" width="6.6640625" customWidth="1"/>
    <col min="10501" max="10501" width="5.6640625" customWidth="1"/>
    <col min="10502" max="10502" width="6.6640625" customWidth="1"/>
    <col min="10503" max="10503" width="5.5546875" customWidth="1"/>
    <col min="10504" max="10504" width="8" customWidth="1"/>
    <col min="10505" max="10505" width="5.5546875" customWidth="1"/>
    <col min="10506" max="10506" width="6.33203125" customWidth="1"/>
    <col min="10507" max="10507" width="9.88671875" customWidth="1"/>
    <col min="10508" max="10508" width="11.33203125" customWidth="1"/>
    <col min="10509" max="10514" width="0" hidden="1" customWidth="1"/>
    <col min="10518" max="10518" width="6.109375" customWidth="1"/>
    <col min="10747" max="10747" width="4" customWidth="1"/>
    <col min="10749" max="10749" width="22.5546875" customWidth="1"/>
    <col min="10750" max="10750" width="7.33203125" customWidth="1"/>
    <col min="10751" max="10751" width="7" customWidth="1"/>
    <col min="10752" max="10752" width="6.6640625" customWidth="1"/>
    <col min="10753" max="10753" width="10.33203125" customWidth="1"/>
    <col min="10754" max="10754" width="5.33203125" customWidth="1"/>
    <col min="10755" max="10756" width="6.6640625" customWidth="1"/>
    <col min="10757" max="10757" width="5.6640625" customWidth="1"/>
    <col min="10758" max="10758" width="6.6640625" customWidth="1"/>
    <col min="10759" max="10759" width="5.5546875" customWidth="1"/>
    <col min="10760" max="10760" width="8" customWidth="1"/>
    <col min="10761" max="10761" width="5.5546875" customWidth="1"/>
    <col min="10762" max="10762" width="6.33203125" customWidth="1"/>
    <col min="10763" max="10763" width="9.88671875" customWidth="1"/>
    <col min="10764" max="10764" width="11.33203125" customWidth="1"/>
    <col min="10765" max="10770" width="0" hidden="1" customWidth="1"/>
    <col min="10774" max="10774" width="6.109375" customWidth="1"/>
    <col min="11003" max="11003" width="4" customWidth="1"/>
    <col min="11005" max="11005" width="22.5546875" customWidth="1"/>
    <col min="11006" max="11006" width="7.33203125" customWidth="1"/>
    <col min="11007" max="11007" width="7" customWidth="1"/>
    <col min="11008" max="11008" width="6.6640625" customWidth="1"/>
    <col min="11009" max="11009" width="10.33203125" customWidth="1"/>
    <col min="11010" max="11010" width="5.33203125" customWidth="1"/>
    <col min="11011" max="11012" width="6.6640625" customWidth="1"/>
    <col min="11013" max="11013" width="5.6640625" customWidth="1"/>
    <col min="11014" max="11014" width="6.6640625" customWidth="1"/>
    <col min="11015" max="11015" width="5.5546875" customWidth="1"/>
    <col min="11016" max="11016" width="8" customWidth="1"/>
    <col min="11017" max="11017" width="5.5546875" customWidth="1"/>
    <col min="11018" max="11018" width="6.33203125" customWidth="1"/>
    <col min="11019" max="11019" width="9.88671875" customWidth="1"/>
    <col min="11020" max="11020" width="11.33203125" customWidth="1"/>
    <col min="11021" max="11026" width="0" hidden="1" customWidth="1"/>
    <col min="11030" max="11030" width="6.109375" customWidth="1"/>
    <col min="11259" max="11259" width="4" customWidth="1"/>
    <col min="11261" max="11261" width="22.5546875" customWidth="1"/>
    <col min="11262" max="11262" width="7.33203125" customWidth="1"/>
    <col min="11263" max="11263" width="7" customWidth="1"/>
    <col min="11264" max="11264" width="6.6640625" customWidth="1"/>
    <col min="11265" max="11265" width="10.33203125" customWidth="1"/>
    <col min="11266" max="11266" width="5.33203125" customWidth="1"/>
    <col min="11267" max="11268" width="6.6640625" customWidth="1"/>
    <col min="11269" max="11269" width="5.6640625" customWidth="1"/>
    <col min="11270" max="11270" width="6.6640625" customWidth="1"/>
    <col min="11271" max="11271" width="5.5546875" customWidth="1"/>
    <col min="11272" max="11272" width="8" customWidth="1"/>
    <col min="11273" max="11273" width="5.5546875" customWidth="1"/>
    <col min="11274" max="11274" width="6.33203125" customWidth="1"/>
    <col min="11275" max="11275" width="9.88671875" customWidth="1"/>
    <col min="11276" max="11276" width="11.33203125" customWidth="1"/>
    <col min="11277" max="11282" width="0" hidden="1" customWidth="1"/>
    <col min="11286" max="11286" width="6.109375" customWidth="1"/>
    <col min="11515" max="11515" width="4" customWidth="1"/>
    <col min="11517" max="11517" width="22.5546875" customWidth="1"/>
    <col min="11518" max="11518" width="7.33203125" customWidth="1"/>
    <col min="11519" max="11519" width="7" customWidth="1"/>
    <col min="11520" max="11520" width="6.6640625" customWidth="1"/>
    <col min="11521" max="11521" width="10.33203125" customWidth="1"/>
    <col min="11522" max="11522" width="5.33203125" customWidth="1"/>
    <col min="11523" max="11524" width="6.6640625" customWidth="1"/>
    <col min="11525" max="11525" width="5.6640625" customWidth="1"/>
    <col min="11526" max="11526" width="6.6640625" customWidth="1"/>
    <col min="11527" max="11527" width="5.5546875" customWidth="1"/>
    <col min="11528" max="11528" width="8" customWidth="1"/>
    <col min="11529" max="11529" width="5.5546875" customWidth="1"/>
    <col min="11530" max="11530" width="6.33203125" customWidth="1"/>
    <col min="11531" max="11531" width="9.88671875" customWidth="1"/>
    <col min="11532" max="11532" width="11.33203125" customWidth="1"/>
    <col min="11533" max="11538" width="0" hidden="1" customWidth="1"/>
    <col min="11542" max="11542" width="6.109375" customWidth="1"/>
    <col min="11771" max="11771" width="4" customWidth="1"/>
    <col min="11773" max="11773" width="22.5546875" customWidth="1"/>
    <col min="11774" max="11774" width="7.33203125" customWidth="1"/>
    <col min="11775" max="11775" width="7" customWidth="1"/>
    <col min="11776" max="11776" width="6.6640625" customWidth="1"/>
    <col min="11777" max="11777" width="10.33203125" customWidth="1"/>
    <col min="11778" max="11778" width="5.33203125" customWidth="1"/>
    <col min="11779" max="11780" width="6.6640625" customWidth="1"/>
    <col min="11781" max="11781" width="5.6640625" customWidth="1"/>
    <col min="11782" max="11782" width="6.6640625" customWidth="1"/>
    <col min="11783" max="11783" width="5.5546875" customWidth="1"/>
    <col min="11784" max="11784" width="8" customWidth="1"/>
    <col min="11785" max="11785" width="5.5546875" customWidth="1"/>
    <col min="11786" max="11786" width="6.33203125" customWidth="1"/>
    <col min="11787" max="11787" width="9.88671875" customWidth="1"/>
    <col min="11788" max="11788" width="11.33203125" customWidth="1"/>
    <col min="11789" max="11794" width="0" hidden="1" customWidth="1"/>
    <col min="11798" max="11798" width="6.109375" customWidth="1"/>
    <col min="12027" max="12027" width="4" customWidth="1"/>
    <col min="12029" max="12029" width="22.5546875" customWidth="1"/>
    <col min="12030" max="12030" width="7.33203125" customWidth="1"/>
    <col min="12031" max="12031" width="7" customWidth="1"/>
    <col min="12032" max="12032" width="6.6640625" customWidth="1"/>
    <col min="12033" max="12033" width="10.33203125" customWidth="1"/>
    <col min="12034" max="12034" width="5.33203125" customWidth="1"/>
    <col min="12035" max="12036" width="6.6640625" customWidth="1"/>
    <col min="12037" max="12037" width="5.6640625" customWidth="1"/>
    <col min="12038" max="12038" width="6.6640625" customWidth="1"/>
    <col min="12039" max="12039" width="5.5546875" customWidth="1"/>
    <col min="12040" max="12040" width="8" customWidth="1"/>
    <col min="12041" max="12041" width="5.5546875" customWidth="1"/>
    <col min="12042" max="12042" width="6.33203125" customWidth="1"/>
    <col min="12043" max="12043" width="9.88671875" customWidth="1"/>
    <col min="12044" max="12044" width="11.33203125" customWidth="1"/>
    <col min="12045" max="12050" width="0" hidden="1" customWidth="1"/>
    <col min="12054" max="12054" width="6.109375" customWidth="1"/>
    <col min="12283" max="12283" width="4" customWidth="1"/>
    <col min="12285" max="12285" width="22.5546875" customWidth="1"/>
    <col min="12286" max="12286" width="7.33203125" customWidth="1"/>
    <col min="12287" max="12287" width="7" customWidth="1"/>
    <col min="12288" max="12288" width="6.6640625" customWidth="1"/>
    <col min="12289" max="12289" width="10.33203125" customWidth="1"/>
    <col min="12290" max="12290" width="5.33203125" customWidth="1"/>
    <col min="12291" max="12292" width="6.6640625" customWidth="1"/>
    <col min="12293" max="12293" width="5.6640625" customWidth="1"/>
    <col min="12294" max="12294" width="6.6640625" customWidth="1"/>
    <col min="12295" max="12295" width="5.5546875" customWidth="1"/>
    <col min="12296" max="12296" width="8" customWidth="1"/>
    <col min="12297" max="12297" width="5.5546875" customWidth="1"/>
    <col min="12298" max="12298" width="6.33203125" customWidth="1"/>
    <col min="12299" max="12299" width="9.88671875" customWidth="1"/>
    <col min="12300" max="12300" width="11.33203125" customWidth="1"/>
    <col min="12301" max="12306" width="0" hidden="1" customWidth="1"/>
    <col min="12310" max="12310" width="6.109375" customWidth="1"/>
    <col min="12539" max="12539" width="4" customWidth="1"/>
    <col min="12541" max="12541" width="22.5546875" customWidth="1"/>
    <col min="12542" max="12542" width="7.33203125" customWidth="1"/>
    <col min="12543" max="12543" width="7" customWidth="1"/>
    <col min="12544" max="12544" width="6.6640625" customWidth="1"/>
    <col min="12545" max="12545" width="10.33203125" customWidth="1"/>
    <col min="12546" max="12546" width="5.33203125" customWidth="1"/>
    <col min="12547" max="12548" width="6.6640625" customWidth="1"/>
    <col min="12549" max="12549" width="5.6640625" customWidth="1"/>
    <col min="12550" max="12550" width="6.6640625" customWidth="1"/>
    <col min="12551" max="12551" width="5.5546875" customWidth="1"/>
    <col min="12552" max="12552" width="8" customWidth="1"/>
    <col min="12553" max="12553" width="5.5546875" customWidth="1"/>
    <col min="12554" max="12554" width="6.33203125" customWidth="1"/>
    <col min="12555" max="12555" width="9.88671875" customWidth="1"/>
    <col min="12556" max="12556" width="11.33203125" customWidth="1"/>
    <col min="12557" max="12562" width="0" hidden="1" customWidth="1"/>
    <col min="12566" max="12566" width="6.109375" customWidth="1"/>
    <col min="12795" max="12795" width="4" customWidth="1"/>
    <col min="12797" max="12797" width="22.5546875" customWidth="1"/>
    <col min="12798" max="12798" width="7.33203125" customWidth="1"/>
    <col min="12799" max="12799" width="7" customWidth="1"/>
    <col min="12800" max="12800" width="6.6640625" customWidth="1"/>
    <col min="12801" max="12801" width="10.33203125" customWidth="1"/>
    <col min="12802" max="12802" width="5.33203125" customWidth="1"/>
    <col min="12803" max="12804" width="6.6640625" customWidth="1"/>
    <col min="12805" max="12805" width="5.6640625" customWidth="1"/>
    <col min="12806" max="12806" width="6.6640625" customWidth="1"/>
    <col min="12807" max="12807" width="5.5546875" customWidth="1"/>
    <col min="12808" max="12808" width="8" customWidth="1"/>
    <col min="12809" max="12809" width="5.5546875" customWidth="1"/>
    <col min="12810" max="12810" width="6.33203125" customWidth="1"/>
    <col min="12811" max="12811" width="9.88671875" customWidth="1"/>
    <col min="12812" max="12812" width="11.33203125" customWidth="1"/>
    <col min="12813" max="12818" width="0" hidden="1" customWidth="1"/>
    <col min="12822" max="12822" width="6.109375" customWidth="1"/>
    <col min="13051" max="13051" width="4" customWidth="1"/>
    <col min="13053" max="13053" width="22.5546875" customWidth="1"/>
    <col min="13054" max="13054" width="7.33203125" customWidth="1"/>
    <col min="13055" max="13055" width="7" customWidth="1"/>
    <col min="13056" max="13056" width="6.6640625" customWidth="1"/>
    <col min="13057" max="13057" width="10.33203125" customWidth="1"/>
    <col min="13058" max="13058" width="5.33203125" customWidth="1"/>
    <col min="13059" max="13060" width="6.6640625" customWidth="1"/>
    <col min="13061" max="13061" width="5.6640625" customWidth="1"/>
    <col min="13062" max="13062" width="6.6640625" customWidth="1"/>
    <col min="13063" max="13063" width="5.5546875" customWidth="1"/>
    <col min="13064" max="13064" width="8" customWidth="1"/>
    <col min="13065" max="13065" width="5.5546875" customWidth="1"/>
    <col min="13066" max="13066" width="6.33203125" customWidth="1"/>
    <col min="13067" max="13067" width="9.88671875" customWidth="1"/>
    <col min="13068" max="13068" width="11.33203125" customWidth="1"/>
    <col min="13069" max="13074" width="0" hidden="1" customWidth="1"/>
    <col min="13078" max="13078" width="6.109375" customWidth="1"/>
    <col min="13307" max="13307" width="4" customWidth="1"/>
    <col min="13309" max="13309" width="22.5546875" customWidth="1"/>
    <col min="13310" max="13310" width="7.33203125" customWidth="1"/>
    <col min="13311" max="13311" width="7" customWidth="1"/>
    <col min="13312" max="13312" width="6.6640625" customWidth="1"/>
    <col min="13313" max="13313" width="10.33203125" customWidth="1"/>
    <col min="13314" max="13314" width="5.33203125" customWidth="1"/>
    <col min="13315" max="13316" width="6.6640625" customWidth="1"/>
    <col min="13317" max="13317" width="5.6640625" customWidth="1"/>
    <col min="13318" max="13318" width="6.6640625" customWidth="1"/>
    <col min="13319" max="13319" width="5.5546875" customWidth="1"/>
    <col min="13320" max="13320" width="8" customWidth="1"/>
    <col min="13321" max="13321" width="5.5546875" customWidth="1"/>
    <col min="13322" max="13322" width="6.33203125" customWidth="1"/>
    <col min="13323" max="13323" width="9.88671875" customWidth="1"/>
    <col min="13324" max="13324" width="11.33203125" customWidth="1"/>
    <col min="13325" max="13330" width="0" hidden="1" customWidth="1"/>
    <col min="13334" max="13334" width="6.109375" customWidth="1"/>
    <col min="13563" max="13563" width="4" customWidth="1"/>
    <col min="13565" max="13565" width="22.5546875" customWidth="1"/>
    <col min="13566" max="13566" width="7.33203125" customWidth="1"/>
    <col min="13567" max="13567" width="7" customWidth="1"/>
    <col min="13568" max="13568" width="6.6640625" customWidth="1"/>
    <col min="13569" max="13569" width="10.33203125" customWidth="1"/>
    <col min="13570" max="13570" width="5.33203125" customWidth="1"/>
    <col min="13571" max="13572" width="6.6640625" customWidth="1"/>
    <col min="13573" max="13573" width="5.6640625" customWidth="1"/>
    <col min="13574" max="13574" width="6.6640625" customWidth="1"/>
    <col min="13575" max="13575" width="5.5546875" customWidth="1"/>
    <col min="13576" max="13576" width="8" customWidth="1"/>
    <col min="13577" max="13577" width="5.5546875" customWidth="1"/>
    <col min="13578" max="13578" width="6.33203125" customWidth="1"/>
    <col min="13579" max="13579" width="9.88671875" customWidth="1"/>
    <col min="13580" max="13580" width="11.33203125" customWidth="1"/>
    <col min="13581" max="13586" width="0" hidden="1" customWidth="1"/>
    <col min="13590" max="13590" width="6.109375" customWidth="1"/>
    <col min="13819" max="13819" width="4" customWidth="1"/>
    <col min="13821" max="13821" width="22.5546875" customWidth="1"/>
    <col min="13822" max="13822" width="7.33203125" customWidth="1"/>
    <col min="13823" max="13823" width="7" customWidth="1"/>
    <col min="13824" max="13824" width="6.6640625" customWidth="1"/>
    <col min="13825" max="13825" width="10.33203125" customWidth="1"/>
    <col min="13826" max="13826" width="5.33203125" customWidth="1"/>
    <col min="13827" max="13828" width="6.6640625" customWidth="1"/>
    <col min="13829" max="13829" width="5.6640625" customWidth="1"/>
    <col min="13830" max="13830" width="6.6640625" customWidth="1"/>
    <col min="13831" max="13831" width="5.5546875" customWidth="1"/>
    <col min="13832" max="13832" width="8" customWidth="1"/>
    <col min="13833" max="13833" width="5.5546875" customWidth="1"/>
    <col min="13834" max="13834" width="6.33203125" customWidth="1"/>
    <col min="13835" max="13835" width="9.88671875" customWidth="1"/>
    <col min="13836" max="13836" width="11.33203125" customWidth="1"/>
    <col min="13837" max="13842" width="0" hidden="1" customWidth="1"/>
    <col min="13846" max="13846" width="6.109375" customWidth="1"/>
    <col min="14075" max="14075" width="4" customWidth="1"/>
    <col min="14077" max="14077" width="22.5546875" customWidth="1"/>
    <col min="14078" max="14078" width="7.33203125" customWidth="1"/>
    <col min="14079" max="14079" width="7" customWidth="1"/>
    <col min="14080" max="14080" width="6.6640625" customWidth="1"/>
    <col min="14081" max="14081" width="10.33203125" customWidth="1"/>
    <col min="14082" max="14082" width="5.33203125" customWidth="1"/>
    <col min="14083" max="14084" width="6.6640625" customWidth="1"/>
    <col min="14085" max="14085" width="5.6640625" customWidth="1"/>
    <col min="14086" max="14086" width="6.6640625" customWidth="1"/>
    <col min="14087" max="14087" width="5.5546875" customWidth="1"/>
    <col min="14088" max="14088" width="8" customWidth="1"/>
    <col min="14089" max="14089" width="5.5546875" customWidth="1"/>
    <col min="14090" max="14090" width="6.33203125" customWidth="1"/>
    <col min="14091" max="14091" width="9.88671875" customWidth="1"/>
    <col min="14092" max="14092" width="11.33203125" customWidth="1"/>
    <col min="14093" max="14098" width="0" hidden="1" customWidth="1"/>
    <col min="14102" max="14102" width="6.109375" customWidth="1"/>
    <col min="14331" max="14331" width="4" customWidth="1"/>
    <col min="14333" max="14333" width="22.5546875" customWidth="1"/>
    <col min="14334" max="14334" width="7.33203125" customWidth="1"/>
    <col min="14335" max="14335" width="7" customWidth="1"/>
    <col min="14336" max="14336" width="6.6640625" customWidth="1"/>
    <col min="14337" max="14337" width="10.33203125" customWidth="1"/>
    <col min="14338" max="14338" width="5.33203125" customWidth="1"/>
    <col min="14339" max="14340" width="6.6640625" customWidth="1"/>
    <col min="14341" max="14341" width="5.6640625" customWidth="1"/>
    <col min="14342" max="14342" width="6.6640625" customWidth="1"/>
    <col min="14343" max="14343" width="5.5546875" customWidth="1"/>
    <col min="14344" max="14344" width="8" customWidth="1"/>
    <col min="14345" max="14345" width="5.5546875" customWidth="1"/>
    <col min="14346" max="14346" width="6.33203125" customWidth="1"/>
    <col min="14347" max="14347" width="9.88671875" customWidth="1"/>
    <col min="14348" max="14348" width="11.33203125" customWidth="1"/>
    <col min="14349" max="14354" width="0" hidden="1" customWidth="1"/>
    <col min="14358" max="14358" width="6.109375" customWidth="1"/>
    <col min="14587" max="14587" width="4" customWidth="1"/>
    <col min="14589" max="14589" width="22.5546875" customWidth="1"/>
    <col min="14590" max="14590" width="7.33203125" customWidth="1"/>
    <col min="14591" max="14591" width="7" customWidth="1"/>
    <col min="14592" max="14592" width="6.6640625" customWidth="1"/>
    <col min="14593" max="14593" width="10.33203125" customWidth="1"/>
    <col min="14594" max="14594" width="5.33203125" customWidth="1"/>
    <col min="14595" max="14596" width="6.6640625" customWidth="1"/>
    <col min="14597" max="14597" width="5.6640625" customWidth="1"/>
    <col min="14598" max="14598" width="6.6640625" customWidth="1"/>
    <col min="14599" max="14599" width="5.5546875" customWidth="1"/>
    <col min="14600" max="14600" width="8" customWidth="1"/>
    <col min="14601" max="14601" width="5.5546875" customWidth="1"/>
    <col min="14602" max="14602" width="6.33203125" customWidth="1"/>
    <col min="14603" max="14603" width="9.88671875" customWidth="1"/>
    <col min="14604" max="14604" width="11.33203125" customWidth="1"/>
    <col min="14605" max="14610" width="0" hidden="1" customWidth="1"/>
    <col min="14614" max="14614" width="6.109375" customWidth="1"/>
    <col min="14843" max="14843" width="4" customWidth="1"/>
    <col min="14845" max="14845" width="22.5546875" customWidth="1"/>
    <col min="14846" max="14846" width="7.33203125" customWidth="1"/>
    <col min="14847" max="14847" width="7" customWidth="1"/>
    <col min="14848" max="14848" width="6.6640625" customWidth="1"/>
    <col min="14849" max="14849" width="10.33203125" customWidth="1"/>
    <col min="14850" max="14850" width="5.33203125" customWidth="1"/>
    <col min="14851" max="14852" width="6.6640625" customWidth="1"/>
    <col min="14853" max="14853" width="5.6640625" customWidth="1"/>
    <col min="14854" max="14854" width="6.6640625" customWidth="1"/>
    <col min="14855" max="14855" width="5.5546875" customWidth="1"/>
    <col min="14856" max="14856" width="8" customWidth="1"/>
    <col min="14857" max="14857" width="5.5546875" customWidth="1"/>
    <col min="14858" max="14858" width="6.33203125" customWidth="1"/>
    <col min="14859" max="14859" width="9.88671875" customWidth="1"/>
    <col min="14860" max="14860" width="11.33203125" customWidth="1"/>
    <col min="14861" max="14866" width="0" hidden="1" customWidth="1"/>
    <col min="14870" max="14870" width="6.109375" customWidth="1"/>
    <col min="15099" max="15099" width="4" customWidth="1"/>
    <col min="15101" max="15101" width="22.5546875" customWidth="1"/>
    <col min="15102" max="15102" width="7.33203125" customWidth="1"/>
    <col min="15103" max="15103" width="7" customWidth="1"/>
    <col min="15104" max="15104" width="6.6640625" customWidth="1"/>
    <col min="15105" max="15105" width="10.33203125" customWidth="1"/>
    <col min="15106" max="15106" width="5.33203125" customWidth="1"/>
    <col min="15107" max="15108" width="6.6640625" customWidth="1"/>
    <col min="15109" max="15109" width="5.6640625" customWidth="1"/>
    <col min="15110" max="15110" width="6.6640625" customWidth="1"/>
    <col min="15111" max="15111" width="5.5546875" customWidth="1"/>
    <col min="15112" max="15112" width="8" customWidth="1"/>
    <col min="15113" max="15113" width="5.5546875" customWidth="1"/>
    <col min="15114" max="15114" width="6.33203125" customWidth="1"/>
    <col min="15115" max="15115" width="9.88671875" customWidth="1"/>
    <col min="15116" max="15116" width="11.33203125" customWidth="1"/>
    <col min="15117" max="15122" width="0" hidden="1" customWidth="1"/>
    <col min="15126" max="15126" width="6.109375" customWidth="1"/>
    <col min="15355" max="15355" width="4" customWidth="1"/>
    <col min="15357" max="15357" width="22.5546875" customWidth="1"/>
    <col min="15358" max="15358" width="7.33203125" customWidth="1"/>
    <col min="15359" max="15359" width="7" customWidth="1"/>
    <col min="15360" max="15360" width="6.6640625" customWidth="1"/>
    <col min="15361" max="15361" width="10.33203125" customWidth="1"/>
    <col min="15362" max="15362" width="5.33203125" customWidth="1"/>
    <col min="15363" max="15364" width="6.6640625" customWidth="1"/>
    <col min="15365" max="15365" width="5.6640625" customWidth="1"/>
    <col min="15366" max="15366" width="6.6640625" customWidth="1"/>
    <col min="15367" max="15367" width="5.5546875" customWidth="1"/>
    <col min="15368" max="15368" width="8" customWidth="1"/>
    <col min="15369" max="15369" width="5.5546875" customWidth="1"/>
    <col min="15370" max="15370" width="6.33203125" customWidth="1"/>
    <col min="15371" max="15371" width="9.88671875" customWidth="1"/>
    <col min="15372" max="15372" width="11.33203125" customWidth="1"/>
    <col min="15373" max="15378" width="0" hidden="1" customWidth="1"/>
    <col min="15382" max="15382" width="6.109375" customWidth="1"/>
    <col min="15611" max="15611" width="4" customWidth="1"/>
    <col min="15613" max="15613" width="22.5546875" customWidth="1"/>
    <col min="15614" max="15614" width="7.33203125" customWidth="1"/>
    <col min="15615" max="15615" width="7" customWidth="1"/>
    <col min="15616" max="15616" width="6.6640625" customWidth="1"/>
    <col min="15617" max="15617" width="10.33203125" customWidth="1"/>
    <col min="15618" max="15618" width="5.33203125" customWidth="1"/>
    <col min="15619" max="15620" width="6.6640625" customWidth="1"/>
    <col min="15621" max="15621" width="5.6640625" customWidth="1"/>
    <col min="15622" max="15622" width="6.6640625" customWidth="1"/>
    <col min="15623" max="15623" width="5.5546875" customWidth="1"/>
    <col min="15624" max="15624" width="8" customWidth="1"/>
    <col min="15625" max="15625" width="5.5546875" customWidth="1"/>
    <col min="15626" max="15626" width="6.33203125" customWidth="1"/>
    <col min="15627" max="15627" width="9.88671875" customWidth="1"/>
    <col min="15628" max="15628" width="11.33203125" customWidth="1"/>
    <col min="15629" max="15634" width="0" hidden="1" customWidth="1"/>
    <col min="15638" max="15638" width="6.109375" customWidth="1"/>
    <col min="15867" max="15867" width="4" customWidth="1"/>
    <col min="15869" max="15869" width="22.5546875" customWidth="1"/>
    <col min="15870" max="15870" width="7.33203125" customWidth="1"/>
    <col min="15871" max="15871" width="7" customWidth="1"/>
    <col min="15872" max="15872" width="6.6640625" customWidth="1"/>
    <col min="15873" max="15873" width="10.33203125" customWidth="1"/>
    <col min="15874" max="15874" width="5.33203125" customWidth="1"/>
    <col min="15875" max="15876" width="6.6640625" customWidth="1"/>
    <col min="15877" max="15877" width="5.6640625" customWidth="1"/>
    <col min="15878" max="15878" width="6.6640625" customWidth="1"/>
    <col min="15879" max="15879" width="5.5546875" customWidth="1"/>
    <col min="15880" max="15880" width="8" customWidth="1"/>
    <col min="15881" max="15881" width="5.5546875" customWidth="1"/>
    <col min="15882" max="15882" width="6.33203125" customWidth="1"/>
    <col min="15883" max="15883" width="9.88671875" customWidth="1"/>
    <col min="15884" max="15884" width="11.33203125" customWidth="1"/>
    <col min="15885" max="15890" width="0" hidden="1" customWidth="1"/>
    <col min="15894" max="15894" width="6.109375" customWidth="1"/>
    <col min="16123" max="16123" width="4" customWidth="1"/>
    <col min="16125" max="16125" width="22.5546875" customWidth="1"/>
    <col min="16126" max="16126" width="7.33203125" customWidth="1"/>
    <col min="16127" max="16127" width="7" customWidth="1"/>
    <col min="16128" max="16128" width="6.6640625" customWidth="1"/>
    <col min="16129" max="16129" width="10.33203125" customWidth="1"/>
    <col min="16130" max="16130" width="5.33203125" customWidth="1"/>
    <col min="16131" max="16132" width="6.6640625" customWidth="1"/>
    <col min="16133" max="16133" width="5.6640625" customWidth="1"/>
    <col min="16134" max="16134" width="6.6640625" customWidth="1"/>
    <col min="16135" max="16135" width="5.5546875" customWidth="1"/>
    <col min="16136" max="16136" width="8" customWidth="1"/>
    <col min="16137" max="16137" width="5.5546875" customWidth="1"/>
    <col min="16138" max="16138" width="6.33203125" customWidth="1"/>
    <col min="16139" max="16139" width="9.88671875" customWidth="1"/>
    <col min="16140" max="16140" width="11.33203125" customWidth="1"/>
    <col min="16141" max="16146" width="0" hidden="1" customWidth="1"/>
    <col min="16150" max="16150" width="6.109375" customWidth="1"/>
  </cols>
  <sheetData>
    <row r="1" spans="1:22" ht="15.6" x14ac:dyDescent="0.3">
      <c r="D1" s="87" t="s">
        <v>27</v>
      </c>
      <c r="E1" s="88"/>
      <c r="F1" s="88"/>
      <c r="G1" s="88"/>
      <c r="H1" s="88"/>
      <c r="I1" s="88"/>
      <c r="J1" s="88"/>
      <c r="K1" s="88"/>
      <c r="L1" s="88"/>
      <c r="N1" s="96" t="s">
        <v>99</v>
      </c>
      <c r="O1" s="96"/>
      <c r="P1" s="96"/>
      <c r="Q1" s="96"/>
      <c r="R1" s="26"/>
    </row>
    <row r="2" spans="1:22" ht="15.6" x14ac:dyDescent="0.3">
      <c r="A2" s="91"/>
      <c r="B2" s="91"/>
      <c r="C2" s="91"/>
      <c r="D2" s="92"/>
      <c r="E2" s="93"/>
      <c r="F2" s="93"/>
      <c r="G2" s="93"/>
      <c r="H2" s="93"/>
      <c r="I2" s="93"/>
      <c r="J2" s="93"/>
      <c r="K2" s="93"/>
      <c r="L2" s="93"/>
      <c r="M2" s="91"/>
      <c r="N2" s="94" t="s">
        <v>1</v>
      </c>
      <c r="O2" s="94"/>
      <c r="P2" s="94"/>
      <c r="Q2" s="94"/>
      <c r="R2" s="93"/>
    </row>
    <row r="3" spans="1:22" ht="15.6" x14ac:dyDescent="0.3">
      <c r="A3" s="91"/>
      <c r="B3" s="91"/>
      <c r="C3" s="91"/>
      <c r="D3" s="92"/>
      <c r="E3" s="93"/>
      <c r="F3" s="93"/>
      <c r="G3" s="93"/>
      <c r="H3" s="93"/>
      <c r="I3" s="93"/>
      <c r="J3" s="93"/>
      <c r="K3" s="93"/>
      <c r="L3" s="93"/>
      <c r="M3" s="91"/>
      <c r="N3" s="94" t="s">
        <v>97</v>
      </c>
      <c r="O3" s="94"/>
      <c r="P3" s="94"/>
      <c r="Q3" s="94"/>
      <c r="R3" s="93"/>
    </row>
    <row r="4" spans="1:22" ht="15.6" x14ac:dyDescent="0.3">
      <c r="A4" s="91"/>
      <c r="B4" s="91"/>
      <c r="C4" s="91"/>
      <c r="D4" s="92"/>
      <c r="E4" s="93"/>
      <c r="F4" s="93"/>
      <c r="G4" s="93"/>
      <c r="H4" s="93"/>
      <c r="I4" s="93"/>
      <c r="J4" s="93"/>
      <c r="K4" s="93"/>
      <c r="L4" s="93"/>
      <c r="M4" s="91"/>
      <c r="N4" s="94" t="s">
        <v>98</v>
      </c>
      <c r="O4" s="94"/>
      <c r="P4" s="94"/>
      <c r="Q4" s="94"/>
      <c r="R4" s="93"/>
    </row>
    <row r="5" spans="1:22" ht="15" customHeight="1" x14ac:dyDescent="0.3">
      <c r="A5" s="91"/>
      <c r="B5" s="91"/>
      <c r="C5" s="91"/>
      <c r="D5" s="92"/>
      <c r="E5" s="93"/>
      <c r="F5" s="93"/>
      <c r="G5" s="93"/>
      <c r="H5" s="93"/>
      <c r="I5" s="93"/>
      <c r="J5" s="93"/>
      <c r="K5" s="93"/>
      <c r="L5" s="93"/>
      <c r="M5" s="91"/>
      <c r="N5" s="91"/>
      <c r="O5" s="91"/>
      <c r="P5" s="93"/>
      <c r="Q5" s="93"/>
      <c r="R5" s="93"/>
    </row>
    <row r="6" spans="1:22" ht="15.6" x14ac:dyDescent="0.3">
      <c r="A6" s="91"/>
      <c r="B6" s="91"/>
      <c r="C6" s="91"/>
      <c r="D6" s="92"/>
      <c r="E6" s="93"/>
      <c r="F6" s="95" t="s">
        <v>29</v>
      </c>
      <c r="G6" s="96"/>
      <c r="H6" s="96"/>
      <c r="I6" s="96"/>
      <c r="J6" s="96"/>
      <c r="K6" s="96"/>
      <c r="L6" s="96"/>
      <c r="M6" s="96"/>
      <c r="N6" s="96"/>
      <c r="O6" s="91"/>
      <c r="P6" s="93"/>
      <c r="Q6" s="93"/>
      <c r="R6" s="93"/>
    </row>
    <row r="7" spans="1:22" ht="15.6" x14ac:dyDescent="0.3">
      <c r="A7" s="91"/>
      <c r="B7" s="91"/>
      <c r="C7" s="91"/>
      <c r="D7" s="97" t="s">
        <v>30</v>
      </c>
      <c r="E7" s="98"/>
      <c r="F7" s="98"/>
      <c r="G7" s="98"/>
      <c r="H7" s="98"/>
      <c r="I7" s="98"/>
      <c r="J7" s="98"/>
      <c r="K7" s="98"/>
      <c r="L7" s="98"/>
      <c r="M7" s="91"/>
      <c r="N7" s="91"/>
      <c r="O7" s="91"/>
      <c r="P7" s="93"/>
      <c r="Q7" s="93"/>
      <c r="R7" s="93"/>
    </row>
    <row r="8" spans="1:22" ht="15.6" x14ac:dyDescent="0.3">
      <c r="A8" s="97" t="s">
        <v>78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63"/>
      <c r="T8" s="53"/>
      <c r="U8" s="53"/>
      <c r="V8" s="53"/>
    </row>
    <row r="9" spans="1:22" ht="9" customHeight="1" x14ac:dyDescent="0.3">
      <c r="A9" s="91"/>
      <c r="B9" s="91"/>
      <c r="C9" s="91"/>
      <c r="D9" s="92"/>
      <c r="E9" s="92"/>
      <c r="F9" s="92"/>
      <c r="G9" s="92"/>
      <c r="H9" s="92"/>
      <c r="I9" s="92"/>
      <c r="J9" s="92"/>
      <c r="K9" s="92"/>
      <c r="L9" s="92"/>
      <c r="M9" s="99"/>
      <c r="N9" s="99"/>
      <c r="O9" s="91"/>
      <c r="P9" s="93"/>
      <c r="Q9" s="93"/>
      <c r="R9" s="93"/>
      <c r="S9" s="53"/>
      <c r="T9" s="53"/>
      <c r="U9" s="53"/>
      <c r="V9" s="53"/>
    </row>
    <row r="10" spans="1:22" ht="15.6" x14ac:dyDescent="0.3">
      <c r="A10" s="100"/>
      <c r="B10" s="101"/>
      <c r="C10" s="102"/>
      <c r="D10" s="101"/>
      <c r="E10" s="102"/>
      <c r="F10" s="100"/>
      <c r="G10" s="100" t="s">
        <v>5</v>
      </c>
      <c r="H10" s="103" t="s">
        <v>31</v>
      </c>
      <c r="I10" s="104"/>
      <c r="J10" s="105" t="s">
        <v>32</v>
      </c>
      <c r="K10" s="106"/>
      <c r="L10" s="106"/>
      <c r="M10" s="106"/>
      <c r="N10" s="106"/>
      <c r="O10" s="106"/>
      <c r="P10" s="107"/>
      <c r="Q10" s="100"/>
      <c r="R10" s="100"/>
      <c r="S10" s="54"/>
      <c r="T10" s="86"/>
      <c r="U10" s="86"/>
      <c r="V10" s="64"/>
    </row>
    <row r="11" spans="1:22" ht="15.6" x14ac:dyDescent="0.3">
      <c r="A11" s="108" t="s">
        <v>7</v>
      </c>
      <c r="B11" s="109" t="s">
        <v>8</v>
      </c>
      <c r="C11" s="110"/>
      <c r="D11" s="109" t="s">
        <v>33</v>
      </c>
      <c r="E11" s="110"/>
      <c r="F11" s="108" t="s">
        <v>10</v>
      </c>
      <c r="G11" s="108" t="s">
        <v>11</v>
      </c>
      <c r="H11" s="111" t="s">
        <v>34</v>
      </c>
      <c r="I11" s="112"/>
      <c r="J11" s="100" t="s">
        <v>35</v>
      </c>
      <c r="K11" s="103" t="s">
        <v>36</v>
      </c>
      <c r="L11" s="104"/>
      <c r="M11" s="103" t="s">
        <v>37</v>
      </c>
      <c r="N11" s="104"/>
      <c r="O11" s="103" t="s">
        <v>38</v>
      </c>
      <c r="P11" s="104"/>
      <c r="Q11" s="108" t="s">
        <v>6</v>
      </c>
      <c r="R11" s="113" t="s">
        <v>39</v>
      </c>
      <c r="S11" s="55"/>
      <c r="T11" s="54"/>
      <c r="U11" s="56"/>
      <c r="V11" s="55"/>
    </row>
    <row r="12" spans="1:22" ht="15.6" x14ac:dyDescent="0.3">
      <c r="A12" s="108" t="s">
        <v>13</v>
      </c>
      <c r="B12" s="109" t="s">
        <v>14</v>
      </c>
      <c r="C12" s="110"/>
      <c r="D12" s="109" t="s">
        <v>40</v>
      </c>
      <c r="E12" s="110"/>
      <c r="F12" s="108" t="s">
        <v>16</v>
      </c>
      <c r="G12" s="108" t="s">
        <v>17</v>
      </c>
      <c r="H12" s="113"/>
      <c r="I12" s="113"/>
      <c r="J12" s="108" t="s">
        <v>41</v>
      </c>
      <c r="K12" s="109" t="s">
        <v>42</v>
      </c>
      <c r="L12" s="110"/>
      <c r="M12" s="109" t="s">
        <v>43</v>
      </c>
      <c r="N12" s="110"/>
      <c r="O12" s="109" t="s">
        <v>44</v>
      </c>
      <c r="P12" s="110"/>
      <c r="Q12" s="113" t="s">
        <v>12</v>
      </c>
      <c r="R12" s="113" t="s">
        <v>45</v>
      </c>
      <c r="S12" s="55"/>
      <c r="T12" s="55"/>
      <c r="U12" s="57"/>
      <c r="V12" s="55"/>
    </row>
    <row r="13" spans="1:22" ht="15.6" x14ac:dyDescent="0.3">
      <c r="A13" s="108"/>
      <c r="B13" s="114"/>
      <c r="C13" s="113"/>
      <c r="D13" s="109"/>
      <c r="E13" s="110"/>
      <c r="F13" s="115"/>
      <c r="G13" s="115" t="s">
        <v>20</v>
      </c>
      <c r="H13" s="113" t="s">
        <v>46</v>
      </c>
      <c r="I13" s="113" t="s">
        <v>47</v>
      </c>
      <c r="J13" s="108" t="s">
        <v>48</v>
      </c>
      <c r="K13" s="109" t="s">
        <v>49</v>
      </c>
      <c r="L13" s="110"/>
      <c r="M13" s="109" t="s">
        <v>50</v>
      </c>
      <c r="N13" s="110"/>
      <c r="O13" s="109" t="s">
        <v>51</v>
      </c>
      <c r="P13" s="110"/>
      <c r="Q13" s="108" t="s">
        <v>18</v>
      </c>
      <c r="R13" s="113" t="s">
        <v>91</v>
      </c>
      <c r="S13" s="55"/>
      <c r="T13" s="55"/>
      <c r="U13" s="57"/>
      <c r="V13" s="55"/>
    </row>
    <row r="14" spans="1:22" ht="15.6" x14ac:dyDescent="0.3">
      <c r="A14" s="108"/>
      <c r="B14" s="114"/>
      <c r="C14" s="113"/>
      <c r="D14" s="114"/>
      <c r="E14" s="113"/>
      <c r="F14" s="108"/>
      <c r="G14" s="108"/>
      <c r="H14" s="113"/>
      <c r="I14" s="113"/>
      <c r="J14" s="108" t="s">
        <v>52</v>
      </c>
      <c r="K14" s="111" t="s">
        <v>53</v>
      </c>
      <c r="L14" s="112"/>
      <c r="M14" s="111" t="s">
        <v>54</v>
      </c>
      <c r="N14" s="112"/>
      <c r="O14" s="111" t="s">
        <v>55</v>
      </c>
      <c r="P14" s="112"/>
      <c r="Q14" s="108" t="s">
        <v>21</v>
      </c>
      <c r="R14" s="113"/>
      <c r="S14" s="55"/>
      <c r="T14" s="55"/>
      <c r="U14" s="57"/>
      <c r="V14" s="55"/>
    </row>
    <row r="15" spans="1:22" ht="15.6" x14ac:dyDescent="0.3">
      <c r="A15" s="116"/>
      <c r="B15" s="117"/>
      <c r="C15" s="118"/>
      <c r="D15" s="117"/>
      <c r="E15" s="118"/>
      <c r="F15" s="116"/>
      <c r="G15" s="116"/>
      <c r="H15" s="116"/>
      <c r="I15" s="116"/>
      <c r="J15" s="116" t="s">
        <v>56</v>
      </c>
      <c r="K15" s="118" t="s">
        <v>57</v>
      </c>
      <c r="L15" s="116" t="s">
        <v>47</v>
      </c>
      <c r="M15" s="118" t="s">
        <v>57</v>
      </c>
      <c r="N15" s="118" t="s">
        <v>58</v>
      </c>
      <c r="O15" s="118" t="s">
        <v>57</v>
      </c>
      <c r="P15" s="116" t="s">
        <v>58</v>
      </c>
      <c r="Q15" s="118"/>
      <c r="R15" s="119"/>
      <c r="S15" s="58"/>
      <c r="T15" s="58"/>
      <c r="U15" s="59"/>
      <c r="V15" s="58"/>
    </row>
    <row r="16" spans="1:22" s="177" customFormat="1" ht="16.2" customHeight="1" x14ac:dyDescent="0.3">
      <c r="A16" s="172">
        <v>1</v>
      </c>
      <c r="B16" s="173"/>
      <c r="C16" s="174">
        <v>2</v>
      </c>
      <c r="D16" s="175">
        <v>3</v>
      </c>
      <c r="E16" s="176"/>
      <c r="F16" s="172">
        <v>4</v>
      </c>
      <c r="G16" s="172">
        <v>5</v>
      </c>
      <c r="H16" s="172">
        <v>6</v>
      </c>
      <c r="I16" s="172">
        <v>7</v>
      </c>
      <c r="J16" s="172">
        <v>8</v>
      </c>
      <c r="K16" s="172">
        <v>9</v>
      </c>
      <c r="L16" s="172">
        <v>10</v>
      </c>
      <c r="M16" s="172">
        <v>11</v>
      </c>
      <c r="N16" s="172">
        <v>12</v>
      </c>
      <c r="O16" s="172">
        <v>13</v>
      </c>
      <c r="P16" s="172">
        <v>14</v>
      </c>
      <c r="Q16" s="172">
        <v>15</v>
      </c>
      <c r="R16" s="172">
        <v>16</v>
      </c>
      <c r="S16" s="178"/>
      <c r="T16" s="178"/>
      <c r="U16" s="178"/>
      <c r="V16" s="178"/>
    </row>
    <row r="17" spans="1:22" ht="18" customHeight="1" x14ac:dyDescent="0.3">
      <c r="A17" s="120" t="s">
        <v>71</v>
      </c>
      <c r="B17" s="121"/>
      <c r="C17" s="121"/>
      <c r="D17" s="121"/>
      <c r="E17" s="121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3"/>
      <c r="Q17" s="124"/>
      <c r="R17" s="124"/>
      <c r="S17" s="60"/>
      <c r="T17" s="60"/>
      <c r="U17" s="60"/>
      <c r="V17" s="60"/>
    </row>
    <row r="18" spans="1:22" ht="15" customHeight="1" x14ac:dyDescent="0.3">
      <c r="A18" s="116">
        <v>1</v>
      </c>
      <c r="B18" s="125" t="s">
        <v>28</v>
      </c>
      <c r="C18" s="126"/>
      <c r="D18" s="127" t="s">
        <v>79</v>
      </c>
      <c r="E18" s="128"/>
      <c r="F18" s="129"/>
      <c r="G18" s="129">
        <v>7300</v>
      </c>
      <c r="H18" s="129">
        <v>9</v>
      </c>
      <c r="I18" s="129">
        <v>500</v>
      </c>
      <c r="J18" s="129"/>
      <c r="K18" s="129">
        <v>25</v>
      </c>
      <c r="L18" s="130">
        <f>(G18+I18)*K18/100</f>
        <v>1950</v>
      </c>
      <c r="M18" s="129">
        <v>50</v>
      </c>
      <c r="N18" s="129">
        <f>(G18+I18+L18)*M18/100</f>
        <v>4875</v>
      </c>
      <c r="O18" s="129"/>
      <c r="P18" s="129"/>
      <c r="Q18" s="130">
        <f>G18+I18+J18+L18+N18+P18</f>
        <v>14625</v>
      </c>
      <c r="R18" s="131">
        <f>Q18*12</f>
        <v>175500</v>
      </c>
      <c r="S18" s="61"/>
      <c r="T18" s="61"/>
      <c r="U18" s="61"/>
      <c r="V18" s="65"/>
    </row>
    <row r="19" spans="1:22" ht="15" customHeight="1" x14ac:dyDescent="0.3">
      <c r="A19" s="132">
        <v>2</v>
      </c>
      <c r="B19" s="133" t="s">
        <v>72</v>
      </c>
      <c r="C19" s="134"/>
      <c r="D19" s="125" t="s">
        <v>80</v>
      </c>
      <c r="E19" s="126"/>
      <c r="F19" s="132"/>
      <c r="G19" s="132">
        <v>5100</v>
      </c>
      <c r="H19" s="132">
        <v>15</v>
      </c>
      <c r="I19" s="132">
        <v>200</v>
      </c>
      <c r="J19" s="132"/>
      <c r="K19" s="129">
        <v>0</v>
      </c>
      <c r="L19" s="130">
        <f>(G19+I19)*K19/100</f>
        <v>0</v>
      </c>
      <c r="M19" s="129">
        <v>50</v>
      </c>
      <c r="N19" s="129">
        <f t="shared" ref="N19:N21" si="0">(G19+I19+L19)*M19/100</f>
        <v>2650</v>
      </c>
      <c r="O19" s="132"/>
      <c r="P19" s="129"/>
      <c r="Q19" s="130">
        <f>G19+I19+J19+L19+N19+P19</f>
        <v>7950</v>
      </c>
      <c r="R19" s="131">
        <f t="shared" ref="R19:R26" si="1">Q19*12</f>
        <v>95400</v>
      </c>
      <c r="S19" s="61"/>
      <c r="T19" s="61"/>
      <c r="U19" s="61"/>
      <c r="V19" s="65"/>
    </row>
    <row r="20" spans="1:22" ht="15" customHeight="1" x14ac:dyDescent="0.3">
      <c r="A20" s="132">
        <v>3</v>
      </c>
      <c r="B20" s="133" t="s">
        <v>72</v>
      </c>
      <c r="C20" s="134"/>
      <c r="D20" s="125" t="s">
        <v>81</v>
      </c>
      <c r="E20" s="126"/>
      <c r="F20" s="132"/>
      <c r="G20" s="132">
        <v>5100</v>
      </c>
      <c r="H20" s="132">
        <v>11</v>
      </c>
      <c r="I20" s="132">
        <v>400</v>
      </c>
      <c r="J20" s="132"/>
      <c r="K20" s="129">
        <v>0</v>
      </c>
      <c r="L20" s="130">
        <f>(G20+I20)*K20/100</f>
        <v>0</v>
      </c>
      <c r="M20" s="129">
        <v>50</v>
      </c>
      <c r="N20" s="129">
        <f t="shared" si="0"/>
        <v>2750</v>
      </c>
      <c r="O20" s="132"/>
      <c r="P20" s="129"/>
      <c r="Q20" s="130">
        <f>G20+I20+J20+L20+N20+P20</f>
        <v>8250</v>
      </c>
      <c r="R20" s="131">
        <f t="shared" ref="R20" si="2">Q20*12</f>
        <v>99000</v>
      </c>
      <c r="S20" s="61"/>
      <c r="T20" s="61"/>
      <c r="U20" s="61"/>
      <c r="V20" s="65"/>
    </row>
    <row r="21" spans="1:22" ht="27.75" customHeight="1" x14ac:dyDescent="0.3">
      <c r="A21" s="132">
        <v>4</v>
      </c>
      <c r="B21" s="133" t="s">
        <v>95</v>
      </c>
      <c r="C21" s="134"/>
      <c r="D21" s="125" t="s">
        <v>82</v>
      </c>
      <c r="E21" s="126"/>
      <c r="F21" s="132"/>
      <c r="G21" s="132">
        <v>5100</v>
      </c>
      <c r="H21" s="132">
        <v>15</v>
      </c>
      <c r="I21" s="132">
        <v>200</v>
      </c>
      <c r="J21" s="132"/>
      <c r="K21" s="129">
        <v>0</v>
      </c>
      <c r="L21" s="130">
        <f>(G21+I21)*K21/100</f>
        <v>0</v>
      </c>
      <c r="M21" s="129">
        <v>50</v>
      </c>
      <c r="N21" s="129">
        <f t="shared" si="0"/>
        <v>2650</v>
      </c>
      <c r="O21" s="132"/>
      <c r="P21" s="129"/>
      <c r="Q21" s="130">
        <f>G21+I21+J21+L21+N21+P21</f>
        <v>7950</v>
      </c>
      <c r="R21" s="131">
        <f t="shared" ref="R21" si="3">Q21*12</f>
        <v>95400</v>
      </c>
      <c r="S21" s="61"/>
      <c r="T21" s="61"/>
      <c r="U21" s="61"/>
      <c r="V21" s="65"/>
    </row>
    <row r="22" spans="1:22" ht="18.75" customHeight="1" x14ac:dyDescent="0.3">
      <c r="A22" s="120" t="s">
        <v>83</v>
      </c>
      <c r="B22" s="121"/>
      <c r="C22" s="121"/>
      <c r="D22" s="121"/>
      <c r="E22" s="121"/>
      <c r="F22" s="121"/>
      <c r="G22" s="121"/>
      <c r="H22" s="135"/>
      <c r="I22" s="135"/>
      <c r="J22" s="135"/>
      <c r="K22" s="135"/>
      <c r="L22" s="136"/>
      <c r="M22" s="135"/>
      <c r="N22" s="136"/>
      <c r="O22" s="135"/>
      <c r="P22" s="135"/>
      <c r="Q22" s="137"/>
      <c r="R22" s="138"/>
      <c r="S22" s="61"/>
      <c r="T22" s="61"/>
      <c r="U22" s="61"/>
      <c r="V22" s="60"/>
    </row>
    <row r="23" spans="1:22" ht="27" customHeight="1" x14ac:dyDescent="0.3">
      <c r="A23" s="132">
        <v>5</v>
      </c>
      <c r="B23" s="133" t="s">
        <v>74</v>
      </c>
      <c r="C23" s="134"/>
      <c r="D23" s="139" t="s">
        <v>68</v>
      </c>
      <c r="E23" s="139"/>
      <c r="F23" s="124"/>
      <c r="G23" s="132">
        <v>6000</v>
      </c>
      <c r="H23" s="132">
        <v>11</v>
      </c>
      <c r="I23" s="132">
        <v>400</v>
      </c>
      <c r="J23" s="132"/>
      <c r="K23" s="129">
        <v>40</v>
      </c>
      <c r="L23" s="130">
        <f>(G23+I23)*K23/100</f>
        <v>2560</v>
      </c>
      <c r="M23" s="129">
        <v>50</v>
      </c>
      <c r="N23" s="129">
        <f t="shared" ref="N23:N26" si="4">(G23+I23+L23)*M23/100</f>
        <v>4480</v>
      </c>
      <c r="O23" s="129"/>
      <c r="P23" s="129"/>
      <c r="Q23" s="140">
        <f>G23+I23+J23+L23+N23+P23</f>
        <v>13440</v>
      </c>
      <c r="R23" s="131">
        <f t="shared" si="1"/>
        <v>161280</v>
      </c>
      <c r="S23" s="61"/>
      <c r="T23" s="61"/>
      <c r="U23" s="61"/>
      <c r="V23" s="65"/>
    </row>
    <row r="24" spans="1:22" ht="14.25" customHeight="1" x14ac:dyDescent="0.3">
      <c r="A24" s="132">
        <v>6</v>
      </c>
      <c r="B24" s="125" t="s">
        <v>75</v>
      </c>
      <c r="C24" s="126"/>
      <c r="D24" s="125" t="s">
        <v>84</v>
      </c>
      <c r="E24" s="126"/>
      <c r="F24" s="124"/>
      <c r="G24" s="132">
        <v>5100</v>
      </c>
      <c r="H24" s="132">
        <v>15</v>
      </c>
      <c r="I24" s="132">
        <v>200</v>
      </c>
      <c r="J24" s="132"/>
      <c r="K24" s="129">
        <v>0</v>
      </c>
      <c r="L24" s="130">
        <f t="shared" ref="L24:L26" si="5">(G24+I24)*K24/100</f>
        <v>0</v>
      </c>
      <c r="M24" s="129">
        <v>50</v>
      </c>
      <c r="N24" s="129">
        <f t="shared" si="4"/>
        <v>2650</v>
      </c>
      <c r="O24" s="129"/>
      <c r="P24" s="129"/>
      <c r="Q24" s="140">
        <f>G24+I24+J24+L24+N24+P24</f>
        <v>7950</v>
      </c>
      <c r="R24" s="131">
        <f t="shared" si="1"/>
        <v>95400</v>
      </c>
      <c r="S24" s="61"/>
      <c r="T24" s="61"/>
      <c r="U24" s="61"/>
      <c r="V24" s="65"/>
    </row>
    <row r="25" spans="1:22" ht="14.25" customHeight="1" x14ac:dyDescent="0.3">
      <c r="A25" s="132">
        <v>7</v>
      </c>
      <c r="B25" s="125" t="s">
        <v>67</v>
      </c>
      <c r="C25" s="126"/>
      <c r="D25" s="125" t="s">
        <v>85</v>
      </c>
      <c r="E25" s="126"/>
      <c r="F25" s="124"/>
      <c r="G25" s="132">
        <v>4800</v>
      </c>
      <c r="H25" s="132">
        <v>15</v>
      </c>
      <c r="I25" s="132">
        <v>200</v>
      </c>
      <c r="J25" s="132"/>
      <c r="K25" s="129">
        <v>0</v>
      </c>
      <c r="L25" s="130">
        <f t="shared" si="5"/>
        <v>0</v>
      </c>
      <c r="M25" s="129">
        <v>50</v>
      </c>
      <c r="N25" s="129">
        <f t="shared" si="4"/>
        <v>2500</v>
      </c>
      <c r="O25" s="129"/>
      <c r="P25" s="129"/>
      <c r="Q25" s="140">
        <f>G25+I25+J25+L25+N25+P25</f>
        <v>7500</v>
      </c>
      <c r="R25" s="131">
        <f t="shared" si="1"/>
        <v>90000</v>
      </c>
      <c r="S25" s="61"/>
      <c r="T25" s="61"/>
      <c r="U25" s="61"/>
      <c r="V25" s="65"/>
    </row>
    <row r="26" spans="1:22" ht="30.75" customHeight="1" x14ac:dyDescent="0.3">
      <c r="A26" s="132">
        <v>8</v>
      </c>
      <c r="B26" s="133" t="s">
        <v>86</v>
      </c>
      <c r="C26" s="134"/>
      <c r="D26" s="125" t="s">
        <v>87</v>
      </c>
      <c r="E26" s="126"/>
      <c r="F26" s="124"/>
      <c r="G26" s="132">
        <v>4300</v>
      </c>
      <c r="H26" s="132"/>
      <c r="I26" s="132"/>
      <c r="J26" s="132"/>
      <c r="K26" s="129">
        <v>40</v>
      </c>
      <c r="L26" s="130">
        <f t="shared" si="5"/>
        <v>1720</v>
      </c>
      <c r="M26" s="129">
        <v>50</v>
      </c>
      <c r="N26" s="129">
        <f t="shared" si="4"/>
        <v>3010</v>
      </c>
      <c r="O26" s="129"/>
      <c r="P26" s="129"/>
      <c r="Q26" s="140">
        <f>G26+I26+J26+L26+N26+P26</f>
        <v>9030</v>
      </c>
      <c r="R26" s="131">
        <f t="shared" si="1"/>
        <v>108360</v>
      </c>
      <c r="S26" s="61"/>
      <c r="T26" s="61"/>
      <c r="U26" s="61"/>
      <c r="V26" s="65"/>
    </row>
    <row r="27" spans="1:22" ht="18" customHeight="1" x14ac:dyDescent="0.3">
      <c r="A27" s="141" t="s">
        <v>76</v>
      </c>
      <c r="B27" s="142"/>
      <c r="C27" s="142"/>
      <c r="D27" s="142"/>
      <c r="E27" s="142"/>
      <c r="F27" s="135"/>
      <c r="G27" s="143"/>
      <c r="H27" s="135"/>
      <c r="I27" s="135"/>
      <c r="J27" s="135"/>
      <c r="K27" s="135"/>
      <c r="L27" s="136"/>
      <c r="M27" s="135"/>
      <c r="N27" s="136"/>
      <c r="O27" s="135"/>
      <c r="P27" s="144"/>
      <c r="Q27" s="137"/>
      <c r="R27" s="138"/>
      <c r="S27" s="61"/>
      <c r="T27" s="61"/>
      <c r="U27" s="61"/>
      <c r="V27" s="60"/>
    </row>
    <row r="28" spans="1:22" ht="15.75" customHeight="1" x14ac:dyDescent="0.3">
      <c r="A28" s="132">
        <v>9</v>
      </c>
      <c r="B28" s="125" t="s">
        <v>88</v>
      </c>
      <c r="C28" s="126"/>
      <c r="D28" s="125" t="s">
        <v>59</v>
      </c>
      <c r="E28" s="126"/>
      <c r="F28" s="124"/>
      <c r="G28" s="132">
        <v>3135</v>
      </c>
      <c r="H28" s="132"/>
      <c r="I28" s="132"/>
      <c r="J28" s="132">
        <f>G28*50/100</f>
        <v>1567.5</v>
      </c>
      <c r="K28" s="129"/>
      <c r="L28" s="130"/>
      <c r="M28" s="132"/>
      <c r="N28" s="140"/>
      <c r="O28" s="129"/>
      <c r="P28" s="129"/>
      <c r="Q28" s="140">
        <f>G28+I28+J28+L28+N28+P28</f>
        <v>4702.5</v>
      </c>
      <c r="R28" s="131">
        <f t="shared" ref="R28:R29" si="6">Q28*12</f>
        <v>56430</v>
      </c>
      <c r="S28" s="62"/>
      <c r="T28" s="61"/>
      <c r="U28" s="61"/>
      <c r="V28" s="65"/>
    </row>
    <row r="29" spans="1:22" ht="15.75" customHeight="1" thickBot="1" x14ac:dyDescent="0.35">
      <c r="A29" s="132">
        <v>10</v>
      </c>
      <c r="B29" s="125" t="s">
        <v>77</v>
      </c>
      <c r="C29" s="126"/>
      <c r="D29" s="125" t="s">
        <v>59</v>
      </c>
      <c r="E29" s="126"/>
      <c r="F29" s="132">
        <v>1</v>
      </c>
      <c r="G29" s="132">
        <v>1447</v>
      </c>
      <c r="H29" s="132"/>
      <c r="I29" s="132"/>
      <c r="J29" s="132"/>
      <c r="K29" s="129"/>
      <c r="L29" s="130"/>
      <c r="M29" s="132"/>
      <c r="N29" s="140"/>
      <c r="O29" s="129">
        <v>50</v>
      </c>
      <c r="P29" s="129">
        <f t="shared" ref="P29" si="7">(G29+I29+L29)*O29/100</f>
        <v>723.5</v>
      </c>
      <c r="Q29" s="140">
        <f>G29+I29+J29+L29+N29+P29</f>
        <v>2170.5</v>
      </c>
      <c r="R29" s="131">
        <f t="shared" si="6"/>
        <v>26046</v>
      </c>
      <c r="S29" s="62"/>
      <c r="T29" s="61"/>
      <c r="U29" s="61"/>
      <c r="V29" s="65"/>
    </row>
    <row r="30" spans="1:22" ht="16.5" customHeight="1" thickBot="1" x14ac:dyDescent="0.35">
      <c r="A30" s="145"/>
      <c r="B30" s="146"/>
      <c r="C30" s="147" t="s">
        <v>26</v>
      </c>
      <c r="D30" s="89" t="s">
        <v>94</v>
      </c>
      <c r="E30" s="90"/>
      <c r="F30" s="148" t="s">
        <v>24</v>
      </c>
      <c r="G30" s="149" t="s">
        <v>24</v>
      </c>
      <c r="H30" s="148" t="s">
        <v>24</v>
      </c>
      <c r="I30" s="149" t="s">
        <v>24</v>
      </c>
      <c r="J30" s="149" t="s">
        <v>24</v>
      </c>
      <c r="K30" s="149" t="s">
        <v>24</v>
      </c>
      <c r="L30" s="149" t="s">
        <v>24</v>
      </c>
      <c r="M30" s="149" t="s">
        <v>24</v>
      </c>
      <c r="N30" s="149" t="s">
        <v>24</v>
      </c>
      <c r="O30" s="148" t="s">
        <v>24</v>
      </c>
      <c r="P30" s="149" t="s">
        <v>24</v>
      </c>
      <c r="Q30" s="150">
        <f>SUM(Q17:Q29)</f>
        <v>83568</v>
      </c>
      <c r="R30" s="151">
        <f>SUM(R17:R29)</f>
        <v>1002816</v>
      </c>
      <c r="S30" s="62"/>
      <c r="T30" s="61"/>
      <c r="U30" s="61"/>
      <c r="V30" s="65"/>
    </row>
    <row r="31" spans="1:22" ht="13.5" customHeight="1" thickBot="1" x14ac:dyDescent="0.35">
      <c r="A31" s="152"/>
      <c r="B31" s="153" t="s">
        <v>60</v>
      </c>
      <c r="C31" s="154"/>
      <c r="D31" s="155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7"/>
      <c r="R31" s="158">
        <f>U31+U32+U33+U34</f>
        <v>0</v>
      </c>
      <c r="S31" s="53"/>
      <c r="T31" s="53"/>
      <c r="U31" s="53"/>
      <c r="V31" s="53"/>
    </row>
    <row r="32" spans="1:22" ht="13.5" customHeight="1" thickBot="1" x14ac:dyDescent="0.35">
      <c r="A32" s="159"/>
      <c r="B32" s="153" t="s">
        <v>61</v>
      </c>
      <c r="C32" s="160"/>
      <c r="D32" s="153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2"/>
      <c r="R32" s="163">
        <f>G18+G19+G20+G21+G23+G24+G25+G26+G28+G29</f>
        <v>47382</v>
      </c>
      <c r="S32" s="53"/>
      <c r="T32" s="53"/>
      <c r="U32" s="53"/>
      <c r="V32" s="53"/>
    </row>
    <row r="33" spans="1:22" ht="13.5" customHeight="1" thickBot="1" x14ac:dyDescent="0.35">
      <c r="A33" s="159"/>
      <c r="B33" s="153" t="s">
        <v>62</v>
      </c>
      <c r="C33" s="160"/>
      <c r="D33" s="153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2"/>
      <c r="R33" s="164">
        <f>Q30</f>
        <v>83568</v>
      </c>
      <c r="S33" s="53"/>
      <c r="T33" s="53"/>
      <c r="U33" s="53"/>
      <c r="V33" s="53"/>
    </row>
    <row r="34" spans="1:22" ht="13.5" customHeight="1" thickBot="1" x14ac:dyDescent="0.35">
      <c r="A34" s="159"/>
      <c r="B34" s="153" t="s">
        <v>90</v>
      </c>
      <c r="C34" s="160"/>
      <c r="D34" s="153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2"/>
      <c r="R34" s="164">
        <f>S30*12</f>
        <v>0</v>
      </c>
      <c r="S34" s="53"/>
      <c r="T34" s="53"/>
      <c r="U34" s="53"/>
      <c r="V34" s="53"/>
    </row>
    <row r="35" spans="1:22" ht="13.5" customHeight="1" thickBot="1" x14ac:dyDescent="0.35">
      <c r="A35" s="165"/>
      <c r="B35" s="146" t="s">
        <v>63</v>
      </c>
      <c r="C35" s="166"/>
      <c r="D35" s="146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51"/>
      <c r="R35" s="168">
        <v>0</v>
      </c>
    </row>
    <row r="36" spans="1:22" ht="13.5" customHeight="1" thickBot="1" x14ac:dyDescent="0.35">
      <c r="A36" s="165"/>
      <c r="B36" s="166" t="s">
        <v>64</v>
      </c>
      <c r="C36" s="166"/>
      <c r="D36" s="146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9"/>
      <c r="R36" s="170">
        <f>SUM(R30:R35)</f>
        <v>1133766</v>
      </c>
    </row>
    <row r="37" spans="1:22" ht="13.5" customHeight="1" thickBot="1" x14ac:dyDescent="0.35">
      <c r="A37" s="165"/>
      <c r="B37" s="166" t="s">
        <v>93</v>
      </c>
      <c r="C37" s="166"/>
      <c r="D37" s="146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9"/>
      <c r="R37" s="170">
        <f>R36*22/100</f>
        <v>249428.52</v>
      </c>
    </row>
    <row r="38" spans="1:22" ht="12.75" customHeight="1" x14ac:dyDescent="0.3">
      <c r="A38" s="93" t="s">
        <v>65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1"/>
      <c r="O38" s="91"/>
      <c r="P38" s="91"/>
      <c r="Q38" s="91"/>
      <c r="R38" s="91"/>
    </row>
    <row r="39" spans="1:22" ht="13.5" customHeight="1" x14ac:dyDescent="0.3">
      <c r="A39" s="171" t="s">
        <v>89</v>
      </c>
      <c r="B39" s="91"/>
      <c r="C39" s="91"/>
      <c r="D39" s="99"/>
      <c r="E39" s="99"/>
      <c r="F39" s="99"/>
      <c r="G39" s="99"/>
      <c r="H39" s="99"/>
      <c r="I39" s="99"/>
      <c r="J39" s="99"/>
      <c r="K39" s="99"/>
      <c r="L39" s="91"/>
      <c r="M39" s="91"/>
      <c r="N39" s="91"/>
      <c r="O39" s="91"/>
      <c r="P39" s="91"/>
      <c r="Q39" s="91"/>
      <c r="R39" s="91"/>
    </row>
    <row r="40" spans="1:22" ht="12.75" customHeight="1" x14ac:dyDescent="0.3">
      <c r="A40" s="171" t="s">
        <v>66</v>
      </c>
      <c r="B40" s="91"/>
      <c r="C40" s="91"/>
      <c r="D40" s="91"/>
      <c r="E40" s="91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1"/>
      <c r="Q40" s="91"/>
      <c r="R40" s="91"/>
    </row>
    <row r="41" spans="1:22" ht="14.25" customHeight="1" x14ac:dyDescent="0.3">
      <c r="A41" s="171" t="s">
        <v>92</v>
      </c>
      <c r="B41" s="91"/>
      <c r="C41" s="91"/>
      <c r="D41" s="91"/>
      <c r="E41" s="91"/>
      <c r="F41" s="99"/>
      <c r="G41" s="99"/>
      <c r="H41" s="99"/>
      <c r="I41" s="99"/>
      <c r="J41" s="99"/>
      <c r="K41" s="99"/>
      <c r="L41" s="93"/>
      <c r="M41" s="99"/>
      <c r="N41" s="91"/>
      <c r="O41" s="91"/>
      <c r="P41" s="91"/>
      <c r="Q41" s="91"/>
      <c r="R41" s="91"/>
    </row>
    <row r="42" spans="1:22" ht="12" customHeight="1" x14ac:dyDescent="0.3">
      <c r="A42" s="27"/>
      <c r="F42" s="44"/>
      <c r="G42" s="44"/>
      <c r="H42" s="44"/>
      <c r="I42" s="44"/>
      <c r="J42" s="44"/>
      <c r="K42" s="44"/>
      <c r="L42" s="35"/>
      <c r="M42" s="44"/>
    </row>
    <row r="43" spans="1:22" ht="14.25" customHeight="1" x14ac:dyDescent="0.3">
      <c r="C43" s="1"/>
      <c r="D43" s="1"/>
      <c r="E43" s="1"/>
      <c r="F43" s="1"/>
      <c r="G43" s="1"/>
      <c r="H43" s="1"/>
      <c r="I43" s="1"/>
      <c r="J43" s="1"/>
    </row>
    <row r="44" spans="1:22" x14ac:dyDescent="0.3">
      <c r="C44" s="1"/>
      <c r="K44" s="46"/>
      <c r="L44" s="46"/>
      <c r="M44" s="46"/>
      <c r="N44" s="46"/>
    </row>
    <row r="45" spans="1:22" hidden="1" x14ac:dyDescent="0.3">
      <c r="G45" s="36"/>
      <c r="I45" s="36"/>
      <c r="J45" s="36"/>
      <c r="K45" s="37"/>
      <c r="L45" s="36"/>
      <c r="M45" s="37"/>
      <c r="N45" s="36"/>
      <c r="O45" s="37"/>
      <c r="P45" s="36" t="e">
        <f>SUM(#REF!)*4+SUM(#REF!)*7+SUM(P18:P29)</f>
        <v>#REF!</v>
      </c>
      <c r="Q45" s="37"/>
      <c r="R45" s="38" t="e">
        <f>SUM(G45:P45)</f>
        <v>#REF!</v>
      </c>
    </row>
  </sheetData>
  <mergeCells count="54">
    <mergeCell ref="D1:L1"/>
    <mergeCell ref="F6:N6"/>
    <mergeCell ref="N2:Q2"/>
    <mergeCell ref="N1:Q1"/>
    <mergeCell ref="N3:Q3"/>
    <mergeCell ref="N4:Q4"/>
    <mergeCell ref="D12:E12"/>
    <mergeCell ref="K12:L12"/>
    <mergeCell ref="M12:N12"/>
    <mergeCell ref="O12:P12"/>
    <mergeCell ref="D7:L7"/>
    <mergeCell ref="H10:I10"/>
    <mergeCell ref="J10:P10"/>
    <mergeCell ref="D11:E11"/>
    <mergeCell ref="H11:I11"/>
    <mergeCell ref="K11:L11"/>
    <mergeCell ref="M11:N11"/>
    <mergeCell ref="O11:P11"/>
    <mergeCell ref="A8:R8"/>
    <mergeCell ref="K13:L13"/>
    <mergeCell ref="M13:N13"/>
    <mergeCell ref="O13:P13"/>
    <mergeCell ref="K14:L14"/>
    <mergeCell ref="M14:N14"/>
    <mergeCell ref="O14:P14"/>
    <mergeCell ref="D16:E16"/>
    <mergeCell ref="D18:E18"/>
    <mergeCell ref="A17:E17"/>
    <mergeCell ref="B18:C18"/>
    <mergeCell ref="D13:E13"/>
    <mergeCell ref="B21:C21"/>
    <mergeCell ref="B23:C23"/>
    <mergeCell ref="B24:C24"/>
    <mergeCell ref="B25:C25"/>
    <mergeCell ref="D20:E20"/>
    <mergeCell ref="D21:E21"/>
    <mergeCell ref="D23:E23"/>
    <mergeCell ref="A22:G22"/>
    <mergeCell ref="T10:U10"/>
    <mergeCell ref="B11:C11"/>
    <mergeCell ref="B12:C12"/>
    <mergeCell ref="D29:E29"/>
    <mergeCell ref="D30:E30"/>
    <mergeCell ref="A27:E27"/>
    <mergeCell ref="B28:C28"/>
    <mergeCell ref="D28:E28"/>
    <mergeCell ref="B29:C29"/>
    <mergeCell ref="D24:E24"/>
    <mergeCell ref="D25:E25"/>
    <mergeCell ref="B26:C26"/>
    <mergeCell ref="D26:E26"/>
    <mergeCell ref="B19:C19"/>
    <mergeCell ref="D19:E19"/>
    <mergeCell ref="B20:C2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ШР</vt:lpstr>
      <vt:lpstr>ПР</vt:lpstr>
      <vt:lpstr>ПР!Область_печати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2021-12-28T09:37:08Z</dcterms:modified>
</cp:coreProperties>
</file>