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Obminnik\ОБМІН\Відділ Фінансовий\Обмін фінсервер\СЕСІЇ 2026\Рішення зміни до бюджету 21.05.2026\"/>
    </mc:Choice>
  </mc:AlternateContent>
  <xr:revisionPtr revIDLastSave="0" documentId="13_ncr:1_{BF53B464-323D-4748-9A44-3CE7C9F83170}" xr6:coauthVersionLast="37" xr6:coauthVersionMax="37" xr10:uidLastSave="{00000000-0000-0000-0000-000000000000}"/>
  <bookViews>
    <workbookView xWindow="0" yWindow="0" windowWidth="28800" windowHeight="11580" xr2:uid="{00000000-000D-0000-FFFF-FFFF00000000}"/>
  </bookViews>
  <sheets>
    <sheet name="Довідка" sheetId="1" r:id="rId1"/>
  </sheets>
  <definedNames>
    <definedName name="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Titles_1_1">#REF!</definedName>
    <definedName name="Hd">#REF!</definedName>
    <definedName name="Hdm">#REF!</definedName>
    <definedName name="Ho">#REF!</definedName>
    <definedName name="Hod">#REF!</definedName>
    <definedName name="Hrdonv">#REF!</definedName>
    <definedName name="Hrdov">#REF!</definedName>
    <definedName name="Hy">#REF!</definedName>
    <definedName name="Hyms">#REF!</definedName>
    <definedName name="Hz">#REF!</definedName>
    <definedName name="Hоd">#REF!</definedName>
    <definedName name="Kdm">#REF!</definedName>
    <definedName name="Kdm_s">#REF!</definedName>
    <definedName name="Kgmr">#REF!</definedName>
    <definedName name="Kkb">#REF!</definedName>
    <definedName name="Kkk">#REF!</definedName>
    <definedName name="Kmr">#REF!</definedName>
    <definedName name="Kog">#REF!</definedName>
    <definedName name="Kot">#REF!</definedName>
    <definedName name="Kym">#REF!</definedName>
    <definedName name="Kys">#REF!</definedName>
    <definedName name="Kysm">#REF!</definedName>
    <definedName name="Kzs">#REF!</definedName>
    <definedName name="αi">#REF!</definedName>
    <definedName name="додаток1">#REF!</definedName>
    <definedName name="Кkk">#REF!</definedName>
    <definedName name="Кod">#REF!</definedName>
    <definedName name="Кog">#REF!</definedName>
    <definedName name="Кoh">#REF!</definedName>
    <definedName name="Кot">#REF!</definedName>
    <definedName name="Кyn">#REF!</definedName>
    <definedName name="Кzl">#REF!</definedName>
    <definedName name="Кzn">#REF!</definedName>
    <definedName name="Ккb">#REF!</definedName>
    <definedName name="Ккl">#REF!</definedName>
    <definedName name="Ккn">#REF!</definedName>
    <definedName name="Коd">#REF!</definedName>
    <definedName name="Куl">#REF!</definedName>
    <definedName name="Нkb">#REF!</definedName>
    <definedName name="Нkk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1" l="1"/>
  <c r="H98" i="1" l="1"/>
  <c r="D99" i="1"/>
  <c r="H26" i="1"/>
  <c r="D33" i="1"/>
  <c r="D32" i="1"/>
  <c r="D31" i="1"/>
  <c r="P28" i="1"/>
  <c r="O28" i="1"/>
  <c r="N28" i="1"/>
  <c r="M28" i="1"/>
  <c r="L28" i="1"/>
  <c r="K28" i="1"/>
  <c r="J28" i="1"/>
  <c r="I28" i="1"/>
  <c r="H28" i="1"/>
  <c r="E28" i="1"/>
  <c r="I178" i="1"/>
  <c r="H97" i="1" l="1"/>
  <c r="I97" i="1"/>
  <c r="E97" i="1"/>
  <c r="I49" i="1" l="1"/>
  <c r="E49" i="1"/>
  <c r="H49" i="1"/>
  <c r="D177" i="1"/>
  <c r="I162" i="1"/>
  <c r="H162" i="1"/>
  <c r="E162" i="1"/>
  <c r="P8" i="1" l="1"/>
  <c r="O8" i="1"/>
  <c r="N8" i="1"/>
  <c r="M8" i="1"/>
  <c r="L8" i="1"/>
  <c r="K8" i="1"/>
  <c r="J8" i="1"/>
  <c r="I8" i="1"/>
  <c r="H8" i="1"/>
  <c r="E8" i="1"/>
  <c r="D20" i="1" l="1"/>
  <c r="P47" i="1"/>
  <c r="O47" i="1"/>
  <c r="N47" i="1"/>
  <c r="M47" i="1"/>
  <c r="L47" i="1"/>
  <c r="D45" i="1"/>
  <c r="L178" i="1" l="1"/>
  <c r="K178" i="1"/>
  <c r="J178" i="1"/>
  <c r="E178" i="1"/>
  <c r="H178" i="1"/>
  <c r="L276" i="1" l="1"/>
  <c r="K276" i="1"/>
  <c r="J276" i="1"/>
  <c r="I276" i="1"/>
  <c r="H276" i="1"/>
  <c r="N37" i="1" l="1"/>
  <c r="M37" i="1"/>
  <c r="L37" i="1"/>
  <c r="K37" i="1"/>
  <c r="J37" i="1"/>
  <c r="I37" i="1"/>
  <c r="H37" i="1"/>
  <c r="G37" i="1"/>
  <c r="D278" i="1" l="1"/>
  <c r="D194" i="1" l="1"/>
  <c r="D180" i="1" l="1"/>
  <c r="D179" i="1"/>
  <c r="N178" i="1"/>
  <c r="M178" i="1"/>
  <c r="G178" i="1"/>
  <c r="F178" i="1"/>
  <c r="G212" i="1" l="1"/>
  <c r="F212" i="1"/>
  <c r="D214" i="1"/>
  <c r="F255" i="1" l="1"/>
  <c r="G255" i="1"/>
  <c r="D156" i="1"/>
  <c r="F153" i="1"/>
  <c r="G153" i="1"/>
  <c r="F335" i="1" l="1"/>
  <c r="D167" i="1" l="1"/>
  <c r="F340" i="1" l="1"/>
  <c r="G340" i="1"/>
  <c r="H340" i="1"/>
  <c r="I340" i="1"/>
  <c r="J340" i="1"/>
  <c r="K340" i="1"/>
  <c r="L340" i="1"/>
  <c r="M340" i="1"/>
  <c r="N340" i="1"/>
  <c r="O340" i="1"/>
  <c r="P340" i="1"/>
  <c r="E340" i="1" l="1"/>
  <c r="D340" i="1" s="1"/>
  <c r="D17" i="1" l="1"/>
  <c r="G8" i="1" l="1"/>
  <c r="F8" i="1"/>
  <c r="K279" i="1"/>
  <c r="J279" i="1"/>
  <c r="I279" i="1"/>
  <c r="H279" i="1"/>
  <c r="G279" i="1"/>
  <c r="F279" i="1"/>
  <c r="E279" i="1"/>
  <c r="D281" i="1"/>
  <c r="D280" i="1"/>
  <c r="D279" i="1"/>
  <c r="E342" i="1"/>
  <c r="D343" i="1"/>
  <c r="D19" i="1" l="1"/>
  <c r="K138" i="1" l="1"/>
  <c r="J138" i="1"/>
  <c r="I138" i="1"/>
  <c r="H138" i="1"/>
  <c r="G138" i="1"/>
  <c r="F138" i="1"/>
  <c r="E138" i="1"/>
  <c r="K337" i="1"/>
  <c r="J337" i="1"/>
  <c r="I337" i="1"/>
  <c r="H337" i="1"/>
  <c r="G337" i="1"/>
  <c r="F337" i="1"/>
  <c r="F334" i="1" s="1"/>
  <c r="E337" i="1"/>
  <c r="D338" i="1"/>
  <c r="K335" i="1"/>
  <c r="J335" i="1"/>
  <c r="I335" i="1"/>
  <c r="I334" i="1" s="1"/>
  <c r="H335" i="1"/>
  <c r="G335" i="1"/>
  <c r="E335" i="1"/>
  <c r="D336" i="1"/>
  <c r="G105" i="1"/>
  <c r="K105" i="1"/>
  <c r="J105" i="1"/>
  <c r="I105" i="1"/>
  <c r="H105" i="1"/>
  <c r="F105" i="1"/>
  <c r="K71" i="1"/>
  <c r="J71" i="1"/>
  <c r="I71" i="1"/>
  <c r="H71" i="1"/>
  <c r="G71" i="1"/>
  <c r="F71" i="1"/>
  <c r="K59" i="1"/>
  <c r="J59" i="1"/>
  <c r="I59" i="1"/>
  <c r="H59" i="1"/>
  <c r="G59" i="1"/>
  <c r="F59" i="1"/>
  <c r="E59" i="1"/>
  <c r="E71" i="1"/>
  <c r="K91" i="1"/>
  <c r="J91" i="1"/>
  <c r="I91" i="1"/>
  <c r="H91" i="1"/>
  <c r="G91" i="1"/>
  <c r="F91" i="1"/>
  <c r="E91" i="1"/>
  <c r="H334" i="1" l="1"/>
  <c r="K334" i="1"/>
  <c r="E334" i="1"/>
  <c r="D337" i="1"/>
  <c r="J334" i="1"/>
  <c r="G334" i="1"/>
  <c r="D335" i="1"/>
  <c r="D334" i="1" l="1"/>
  <c r="K80" i="1" l="1"/>
  <c r="J80" i="1"/>
  <c r="I80" i="1"/>
  <c r="H80" i="1"/>
  <c r="G80" i="1"/>
  <c r="F80" i="1"/>
  <c r="E80" i="1"/>
  <c r="D81" i="1"/>
  <c r="D329" i="1"/>
  <c r="I327" i="1"/>
  <c r="H327" i="1"/>
  <c r="G327" i="1"/>
  <c r="F327" i="1"/>
  <c r="E327" i="1"/>
  <c r="I87" i="1" l="1"/>
  <c r="H87" i="1"/>
  <c r="F87" i="1"/>
  <c r="E87" i="1"/>
  <c r="G87" i="1"/>
  <c r="D90" i="1"/>
  <c r="E205" i="1" l="1"/>
  <c r="G49" i="1" l="1"/>
  <c r="D182" i="1" l="1"/>
  <c r="I205" i="1" l="1"/>
  <c r="H205" i="1"/>
  <c r="G205" i="1"/>
  <c r="F205" i="1"/>
  <c r="D303" i="1"/>
  <c r="I300" i="1"/>
  <c r="H300" i="1"/>
  <c r="G300" i="1"/>
  <c r="F300" i="1"/>
  <c r="D83" i="1"/>
  <c r="D302" i="1" l="1"/>
  <c r="E300" i="1" l="1"/>
  <c r="I34" i="1" l="1"/>
  <c r="H34" i="1"/>
  <c r="G34" i="1"/>
  <c r="F34" i="1"/>
  <c r="E34" i="1"/>
  <c r="I320" i="1" l="1"/>
  <c r="H320" i="1"/>
  <c r="G320" i="1"/>
  <c r="F320" i="1"/>
  <c r="D323" i="1" l="1"/>
  <c r="I322" i="1"/>
  <c r="H322" i="1"/>
  <c r="G322" i="1"/>
  <c r="F322" i="1"/>
  <c r="E322" i="1"/>
  <c r="D88" i="1" l="1"/>
  <c r="D24" i="1" l="1"/>
  <c r="E269" i="1"/>
  <c r="F269" i="1"/>
  <c r="G269" i="1"/>
  <c r="H269" i="1"/>
  <c r="I269" i="1"/>
  <c r="J269" i="1"/>
  <c r="K269" i="1"/>
  <c r="L269" i="1"/>
  <c r="M269" i="1"/>
  <c r="N269" i="1"/>
  <c r="O269" i="1"/>
  <c r="P269" i="1"/>
  <c r="D270" i="1"/>
  <c r="D271" i="1"/>
  <c r="D272" i="1"/>
  <c r="D273" i="1"/>
  <c r="D274" i="1"/>
  <c r="D275" i="1"/>
  <c r="D269" i="1" l="1"/>
  <c r="D76" i="1"/>
  <c r="I43" i="1" l="1"/>
  <c r="H43" i="1"/>
  <c r="G43" i="1"/>
  <c r="F43" i="1"/>
  <c r="E43" i="1"/>
  <c r="I285" i="1" l="1"/>
  <c r="H285" i="1"/>
  <c r="G285" i="1"/>
  <c r="F285" i="1"/>
  <c r="J296" i="1" l="1"/>
  <c r="I296" i="1"/>
  <c r="H296" i="1"/>
  <c r="G296" i="1"/>
  <c r="F296" i="1"/>
  <c r="E296" i="1"/>
  <c r="J100" i="1"/>
  <c r="I100" i="1"/>
  <c r="H100" i="1"/>
  <c r="G100" i="1"/>
  <c r="F100" i="1"/>
  <c r="E100" i="1"/>
  <c r="D103" i="1"/>
  <c r="D102" i="1"/>
  <c r="O265" i="1" l="1"/>
  <c r="N265" i="1"/>
  <c r="M265" i="1"/>
  <c r="L265" i="1"/>
  <c r="K265" i="1"/>
  <c r="J265" i="1"/>
  <c r="I265" i="1"/>
  <c r="H265" i="1"/>
  <c r="G265" i="1"/>
  <c r="F265" i="1"/>
  <c r="E265" i="1"/>
  <c r="D267" i="1"/>
  <c r="D266" i="1"/>
  <c r="O261" i="1"/>
  <c r="N261" i="1"/>
  <c r="M261" i="1"/>
  <c r="L261" i="1"/>
  <c r="K261" i="1"/>
  <c r="J261" i="1"/>
  <c r="I261" i="1"/>
  <c r="H261" i="1"/>
  <c r="G261" i="1"/>
  <c r="F261" i="1"/>
  <c r="E261" i="1"/>
  <c r="D265" i="1" l="1"/>
  <c r="O330" i="1" l="1"/>
  <c r="N330" i="1"/>
  <c r="M330" i="1"/>
  <c r="L330" i="1"/>
  <c r="K330" i="1"/>
  <c r="J330" i="1"/>
  <c r="I330" i="1"/>
  <c r="H330" i="1"/>
  <c r="G330" i="1"/>
  <c r="F330" i="1"/>
  <c r="E330" i="1"/>
  <c r="O332" i="1"/>
  <c r="N332" i="1"/>
  <c r="M332" i="1"/>
  <c r="L332" i="1"/>
  <c r="K332" i="1"/>
  <c r="J332" i="1"/>
  <c r="I332" i="1"/>
  <c r="H332" i="1"/>
  <c r="G332" i="1"/>
  <c r="F332" i="1"/>
  <c r="E332" i="1"/>
  <c r="D332" i="1" l="1"/>
  <c r="D317" i="1"/>
  <c r="M316" i="1"/>
  <c r="L316" i="1"/>
  <c r="K316" i="1"/>
  <c r="J316" i="1"/>
  <c r="I316" i="1"/>
  <c r="H316" i="1"/>
  <c r="G316" i="1"/>
  <c r="F316" i="1"/>
  <c r="E316" i="1"/>
  <c r="D326" i="1"/>
  <c r="K325" i="1"/>
  <c r="J325" i="1"/>
  <c r="I325" i="1"/>
  <c r="H325" i="1"/>
  <c r="G325" i="1"/>
  <c r="F325" i="1"/>
  <c r="E325" i="1"/>
  <c r="D328" i="1" l="1"/>
  <c r="J327" i="1"/>
  <c r="D331" i="1"/>
  <c r="E320" i="1" l="1"/>
  <c r="E315" i="1" s="1"/>
  <c r="J320" i="1"/>
  <c r="O84" i="1" l="1"/>
  <c r="N84" i="1"/>
  <c r="M84" i="1"/>
  <c r="L84" i="1"/>
  <c r="K84" i="1"/>
  <c r="J84" i="1"/>
  <c r="I84" i="1"/>
  <c r="H84" i="1"/>
  <c r="G84" i="1"/>
  <c r="F84" i="1"/>
  <c r="E84" i="1"/>
  <c r="O59" i="1"/>
  <c r="N59" i="1"/>
  <c r="M59" i="1"/>
  <c r="L59" i="1"/>
  <c r="O129" i="1" l="1"/>
  <c r="N129" i="1"/>
  <c r="M129" i="1"/>
  <c r="L129" i="1"/>
  <c r="K129" i="1"/>
  <c r="J129" i="1"/>
  <c r="I129" i="1"/>
  <c r="H129" i="1"/>
  <c r="G129" i="1"/>
  <c r="E129" i="1"/>
  <c r="D130" i="1" l="1"/>
  <c r="N216" i="1"/>
  <c r="M216" i="1"/>
  <c r="L216" i="1"/>
  <c r="J216" i="1"/>
  <c r="I216" i="1"/>
  <c r="H216" i="1"/>
  <c r="G216" i="1"/>
  <c r="F216" i="1"/>
  <c r="E216" i="1"/>
  <c r="K216" i="1"/>
  <c r="D35" i="1" l="1"/>
  <c r="N34" i="1"/>
  <c r="M34" i="1"/>
  <c r="L34" i="1"/>
  <c r="K34" i="1"/>
  <c r="J34" i="1"/>
  <c r="O34" i="1"/>
  <c r="P34" i="1"/>
  <c r="D34" i="1" l="1"/>
  <c r="P306" i="1"/>
  <c r="O306" i="1"/>
  <c r="N306" i="1"/>
  <c r="M306" i="1"/>
  <c r="L306" i="1"/>
  <c r="K306" i="1"/>
  <c r="J306" i="1"/>
  <c r="I306" i="1"/>
  <c r="H306" i="1"/>
  <c r="F306" i="1"/>
  <c r="E306" i="1"/>
  <c r="G306" i="1"/>
  <c r="P21" i="1" l="1"/>
  <c r="O21" i="1"/>
  <c r="N21" i="1"/>
  <c r="M21" i="1"/>
  <c r="L21" i="1"/>
  <c r="K21" i="1"/>
  <c r="J21" i="1"/>
  <c r="I21" i="1"/>
  <c r="H21" i="1"/>
  <c r="G21" i="1"/>
  <c r="F21" i="1"/>
  <c r="P100" i="1"/>
  <c r="O100" i="1"/>
  <c r="N100" i="1"/>
  <c r="M100" i="1"/>
  <c r="L100" i="1"/>
  <c r="P325" i="1"/>
  <c r="P149" i="1"/>
  <c r="O149" i="1"/>
  <c r="L149" i="1"/>
  <c r="P143" i="1"/>
  <c r="O143" i="1"/>
  <c r="P138" i="1"/>
  <c r="O138" i="1"/>
  <c r="P43" i="1"/>
  <c r="O43" i="1"/>
  <c r="P276" i="1"/>
  <c r="P268" i="1" s="1"/>
  <c r="G143" i="1" l="1"/>
  <c r="D305" i="1"/>
  <c r="K304" i="1"/>
  <c r="J304" i="1"/>
  <c r="I304" i="1"/>
  <c r="H304" i="1"/>
  <c r="G304" i="1"/>
  <c r="F304" i="1"/>
  <c r="E304" i="1"/>
  <c r="F49" i="1" l="1"/>
  <c r="D51" i="1"/>
  <c r="D50" i="1"/>
  <c r="D170" i="1"/>
  <c r="H153" i="1" l="1"/>
  <c r="I255" i="1" l="1"/>
  <c r="E255" i="1"/>
  <c r="H255" i="1"/>
  <c r="D260" i="1"/>
  <c r="H193" i="1"/>
  <c r="F37" i="1" l="1"/>
  <c r="E37" i="1"/>
  <c r="D41" i="1"/>
  <c r="D40" i="1"/>
  <c r="D52" i="1"/>
  <c r="E21" i="1"/>
  <c r="D61" i="1"/>
  <c r="D60" i="1"/>
  <c r="F129" i="1" l="1"/>
  <c r="H112" i="1" l="1"/>
  <c r="G112" i="1"/>
  <c r="F112" i="1"/>
  <c r="E112" i="1"/>
  <c r="D276" i="1" l="1"/>
  <c r="D119" i="1"/>
  <c r="D116" i="1"/>
  <c r="D143" i="1"/>
  <c r="N143" i="1"/>
  <c r="M143" i="1"/>
  <c r="L143" i="1"/>
  <c r="K143" i="1"/>
  <c r="J143" i="1"/>
  <c r="I143" i="1"/>
  <c r="H143" i="1"/>
  <c r="E143" i="1"/>
  <c r="F143" i="1"/>
  <c r="D147" i="1"/>
  <c r="D148" i="1"/>
  <c r="D146" i="1"/>
  <c r="D125" i="1"/>
  <c r="N105" i="1" l="1"/>
  <c r="M105" i="1"/>
  <c r="E105" i="1"/>
  <c r="D111" i="1"/>
  <c r="D110" i="1"/>
  <c r="D108" i="1"/>
  <c r="D107" i="1"/>
  <c r="N342" i="1" l="1"/>
  <c r="M342" i="1"/>
  <c r="L342" i="1"/>
  <c r="K342" i="1"/>
  <c r="J342" i="1"/>
  <c r="I342" i="1"/>
  <c r="H342" i="1"/>
  <c r="G342" i="1"/>
  <c r="F342" i="1"/>
  <c r="D42" i="1" l="1"/>
  <c r="D39" i="1"/>
  <c r="N320" i="1" l="1"/>
  <c r="M320" i="1"/>
  <c r="D291" i="1" l="1"/>
  <c r="N290" i="1"/>
  <c r="M290" i="1"/>
  <c r="L290" i="1"/>
  <c r="K290" i="1"/>
  <c r="J290" i="1"/>
  <c r="I290" i="1"/>
  <c r="H290" i="1"/>
  <c r="G290" i="1"/>
  <c r="F290" i="1"/>
  <c r="E290" i="1"/>
  <c r="N56" i="1" l="1"/>
  <c r="M56" i="1"/>
  <c r="L56" i="1"/>
  <c r="K56" i="1"/>
  <c r="J56" i="1"/>
  <c r="I56" i="1"/>
  <c r="H56" i="1"/>
  <c r="G56" i="1"/>
  <c r="F56" i="1"/>
  <c r="E56" i="1"/>
  <c r="N53" i="1"/>
  <c r="M53" i="1"/>
  <c r="L53" i="1"/>
  <c r="K53" i="1"/>
  <c r="J53" i="1"/>
  <c r="I53" i="1"/>
  <c r="H53" i="1"/>
  <c r="G53" i="1"/>
  <c r="F53" i="1"/>
  <c r="E53" i="1"/>
  <c r="E149" i="1"/>
  <c r="N149" i="1"/>
  <c r="M149" i="1"/>
  <c r="N138" i="1"/>
  <c r="M138" i="1"/>
  <c r="N43" i="1"/>
  <c r="M43" i="1"/>
  <c r="L43" i="1"/>
  <c r="K43" i="1"/>
  <c r="J43" i="1"/>
  <c r="N49" i="1"/>
  <c r="M49" i="1"/>
  <c r="L49" i="1"/>
  <c r="K49" i="1"/>
  <c r="J49" i="1"/>
  <c r="D27" i="1"/>
  <c r="D23" i="1"/>
  <c r="F276" i="1" l="1"/>
  <c r="F268" i="1" s="1"/>
  <c r="E285" i="1" l="1"/>
  <c r="J285" i="1"/>
  <c r="K285" i="1"/>
  <c r="L285" i="1"/>
  <c r="M285" i="1"/>
  <c r="N285" i="1"/>
  <c r="O285" i="1"/>
  <c r="P285" i="1"/>
  <c r="D286" i="1"/>
  <c r="D287" i="1"/>
  <c r="E288" i="1"/>
  <c r="F288" i="1"/>
  <c r="G288" i="1"/>
  <c r="H288" i="1"/>
  <c r="I288" i="1"/>
  <c r="J288" i="1"/>
  <c r="K288" i="1"/>
  <c r="L288" i="1"/>
  <c r="M288" i="1"/>
  <c r="N288" i="1"/>
  <c r="O288" i="1"/>
  <c r="P288" i="1"/>
  <c r="D289" i="1"/>
  <c r="O290" i="1"/>
  <c r="P290" i="1"/>
  <c r="D292" i="1"/>
  <c r="E293" i="1"/>
  <c r="F293" i="1"/>
  <c r="G293" i="1"/>
  <c r="H293" i="1"/>
  <c r="I293" i="1"/>
  <c r="J293" i="1"/>
  <c r="K293" i="1"/>
  <c r="L293" i="1"/>
  <c r="M293" i="1"/>
  <c r="N293" i="1"/>
  <c r="O293" i="1"/>
  <c r="P293" i="1"/>
  <c r="D294" i="1"/>
  <c r="D295" i="1"/>
  <c r="K296" i="1"/>
  <c r="L296" i="1"/>
  <c r="M296" i="1"/>
  <c r="N296" i="1"/>
  <c r="O296" i="1"/>
  <c r="P296" i="1"/>
  <c r="D297" i="1"/>
  <c r="D298" i="1"/>
  <c r="D299" i="1"/>
  <c r="J300" i="1"/>
  <c r="K300" i="1"/>
  <c r="L300" i="1"/>
  <c r="M300" i="1"/>
  <c r="N300" i="1"/>
  <c r="O300" i="1"/>
  <c r="P300" i="1"/>
  <c r="D301" i="1"/>
  <c r="L304" i="1"/>
  <c r="M304" i="1"/>
  <c r="N304" i="1"/>
  <c r="O304" i="1"/>
  <c r="P304" i="1"/>
  <c r="D307" i="1"/>
  <c r="D308" i="1"/>
  <c r="E309" i="1"/>
  <c r="F309" i="1"/>
  <c r="G309" i="1"/>
  <c r="H309" i="1"/>
  <c r="I309" i="1"/>
  <c r="J309" i="1"/>
  <c r="K309" i="1"/>
  <c r="L309" i="1"/>
  <c r="M309" i="1"/>
  <c r="N309" i="1"/>
  <c r="O309" i="1"/>
  <c r="P309" i="1"/>
  <c r="D310" i="1"/>
  <c r="E311" i="1"/>
  <c r="F311" i="1"/>
  <c r="G311" i="1"/>
  <c r="H311" i="1"/>
  <c r="I311" i="1"/>
  <c r="J311" i="1"/>
  <c r="K311" i="1"/>
  <c r="L311" i="1"/>
  <c r="M311" i="1"/>
  <c r="N311" i="1"/>
  <c r="O311" i="1"/>
  <c r="D312" i="1"/>
  <c r="E313" i="1"/>
  <c r="F313" i="1"/>
  <c r="G313" i="1"/>
  <c r="H313" i="1"/>
  <c r="I313" i="1"/>
  <c r="J313" i="1"/>
  <c r="K313" i="1"/>
  <c r="L313" i="1"/>
  <c r="M313" i="1"/>
  <c r="N313" i="1"/>
  <c r="O313" i="1"/>
  <c r="D314" i="1"/>
  <c r="N316" i="1"/>
  <c r="O316" i="1"/>
  <c r="P316" i="1"/>
  <c r="D318" i="1"/>
  <c r="D319" i="1"/>
  <c r="K320" i="1"/>
  <c r="L320" i="1"/>
  <c r="O320" i="1"/>
  <c r="P320" i="1"/>
  <c r="D321" i="1"/>
  <c r="F315" i="1"/>
  <c r="G315" i="1"/>
  <c r="H315" i="1"/>
  <c r="I315" i="1"/>
  <c r="J322" i="1"/>
  <c r="K322" i="1"/>
  <c r="L322" i="1"/>
  <c r="M322" i="1"/>
  <c r="N322" i="1"/>
  <c r="O322" i="1"/>
  <c r="P322" i="1"/>
  <c r="D324" i="1"/>
  <c r="L325" i="1"/>
  <c r="M325" i="1"/>
  <c r="N325" i="1"/>
  <c r="O325" i="1"/>
  <c r="K327" i="1"/>
  <c r="L327" i="1"/>
  <c r="M327" i="1"/>
  <c r="N327" i="1"/>
  <c r="O327" i="1"/>
  <c r="P327" i="1"/>
  <c r="P330" i="1"/>
  <c r="D330" i="1" s="1"/>
  <c r="D333" i="1"/>
  <c r="F339" i="1"/>
  <c r="D341" i="1"/>
  <c r="O342" i="1"/>
  <c r="P342" i="1"/>
  <c r="D342" i="1" l="1"/>
  <c r="E284" i="1"/>
  <c r="J315" i="1"/>
  <c r="D322" i="1"/>
  <c r="K315" i="1"/>
  <c r="O315" i="1"/>
  <c r="N315" i="1"/>
  <c r="M315" i="1"/>
  <c r="L315" i="1"/>
  <c r="D327" i="1"/>
  <c r="D325" i="1"/>
  <c r="D320" i="1"/>
  <c r="D304" i="1"/>
  <c r="D290" i="1"/>
  <c r="N339" i="1"/>
  <c r="I339" i="1"/>
  <c r="M339" i="1"/>
  <c r="G339" i="1"/>
  <c r="E339" i="1"/>
  <c r="J339" i="1"/>
  <c r="H284" i="1"/>
  <c r="H339" i="1"/>
  <c r="D313" i="1"/>
  <c r="D296" i="1"/>
  <c r="P339" i="1"/>
  <c r="O339" i="1"/>
  <c r="D309" i="1"/>
  <c r="D300" i="1"/>
  <c r="D306" i="1"/>
  <c r="D311" i="1"/>
  <c r="D288" i="1"/>
  <c r="D285" i="1"/>
  <c r="L339" i="1"/>
  <c r="P315" i="1"/>
  <c r="D293" i="1"/>
  <c r="K339" i="1"/>
  <c r="D55" i="1"/>
  <c r="H344" i="1" l="1"/>
  <c r="E344" i="1"/>
  <c r="D315" i="1"/>
  <c r="D339" i="1"/>
  <c r="E276" i="1"/>
  <c r="E268" i="1" s="1"/>
  <c r="D258" i="1" l="1"/>
  <c r="D257" i="1"/>
  <c r="P251" i="1" l="1"/>
  <c r="O251" i="1"/>
  <c r="N251" i="1"/>
  <c r="M251" i="1"/>
  <c r="L251" i="1"/>
  <c r="K251" i="1"/>
  <c r="J251" i="1"/>
  <c r="I251" i="1"/>
  <c r="H251" i="1"/>
  <c r="G251" i="1"/>
  <c r="F251" i="1"/>
  <c r="E251" i="1"/>
  <c r="P216" i="1" l="1"/>
  <c r="O216" i="1"/>
  <c r="P129" i="1"/>
  <c r="P112" i="1"/>
  <c r="O112" i="1"/>
  <c r="N112" i="1"/>
  <c r="M112" i="1"/>
  <c r="L112" i="1"/>
  <c r="K112" i="1"/>
  <c r="J112" i="1"/>
  <c r="I112" i="1"/>
  <c r="E120" i="1"/>
  <c r="E104" i="1" s="1"/>
  <c r="P91" i="1"/>
  <c r="O91" i="1"/>
  <c r="N91" i="1"/>
  <c r="M91" i="1"/>
  <c r="L91" i="1"/>
  <c r="P97" i="1"/>
  <c r="O97" i="1"/>
  <c r="N97" i="1"/>
  <c r="M97" i="1"/>
  <c r="L97" i="1"/>
  <c r="K97" i="1"/>
  <c r="J97" i="1"/>
  <c r="G97" i="1"/>
  <c r="F97" i="1"/>
  <c r="P87" i="1"/>
  <c r="O87" i="1"/>
  <c r="N87" i="1"/>
  <c r="M87" i="1"/>
  <c r="L87" i="1"/>
  <c r="K87" i="1"/>
  <c r="J87" i="1"/>
  <c r="P25" i="1"/>
  <c r="O25" i="1"/>
  <c r="N25" i="1"/>
  <c r="M25" i="1"/>
  <c r="L25" i="1"/>
  <c r="K25" i="1"/>
  <c r="J25" i="1"/>
  <c r="I25" i="1"/>
  <c r="H25" i="1"/>
  <c r="G25" i="1"/>
  <c r="F25" i="1"/>
  <c r="P59" i="1"/>
  <c r="P71" i="1"/>
  <c r="O71" i="1"/>
  <c r="N71" i="1"/>
  <c r="M71" i="1"/>
  <c r="L71" i="1"/>
  <c r="P77" i="1"/>
  <c r="O77" i="1"/>
  <c r="N77" i="1"/>
  <c r="M77" i="1"/>
  <c r="L77" i="1"/>
  <c r="K77" i="1"/>
  <c r="J77" i="1"/>
  <c r="I77" i="1"/>
  <c r="H77" i="1"/>
  <c r="G77" i="1"/>
  <c r="F77" i="1"/>
  <c r="E77" i="1"/>
  <c r="D59" i="1" l="1"/>
  <c r="K205" i="1"/>
  <c r="J205" i="1"/>
  <c r="D210" i="1"/>
  <c r="D75" i="1"/>
  <c r="D13" i="1"/>
  <c r="D14" i="1"/>
  <c r="D80" i="1" l="1"/>
  <c r="K47" i="1"/>
  <c r="I47" i="1"/>
  <c r="H47" i="1"/>
  <c r="G47" i="1"/>
  <c r="J47" i="1"/>
  <c r="D48" i="1"/>
  <c r="F47" i="1"/>
  <c r="E47" i="1"/>
  <c r="G193" i="1"/>
  <c r="D101" i="1"/>
  <c r="K100" i="1"/>
  <c r="D47" i="1" l="1"/>
  <c r="D100" i="1"/>
  <c r="D30" i="1"/>
  <c r="D29" i="1"/>
  <c r="K7" i="1"/>
  <c r="J7" i="1"/>
  <c r="I7" i="1"/>
  <c r="H7" i="1"/>
  <c r="G28" i="1"/>
  <c r="G7" i="1" s="1"/>
  <c r="F28" i="1"/>
  <c r="F7" i="1" l="1"/>
  <c r="D28" i="1"/>
  <c r="D58" i="1"/>
  <c r="D57" i="1"/>
  <c r="D56" i="1" l="1"/>
  <c r="J120" i="1"/>
  <c r="J104" i="1" s="1"/>
  <c r="I120" i="1"/>
  <c r="I104" i="1" s="1"/>
  <c r="H120" i="1"/>
  <c r="H104" i="1" s="1"/>
  <c r="G120" i="1"/>
  <c r="G104" i="1" s="1"/>
  <c r="F120" i="1"/>
  <c r="F104" i="1" s="1"/>
  <c r="F149" i="1"/>
  <c r="K268" i="1" l="1"/>
  <c r="J268" i="1"/>
  <c r="I268" i="1"/>
  <c r="G276" i="1"/>
  <c r="G268" i="1" s="1"/>
  <c r="K149" i="1" l="1"/>
  <c r="I149" i="1"/>
  <c r="H149" i="1"/>
  <c r="G149" i="1"/>
  <c r="K193" i="1" l="1"/>
  <c r="J193" i="1"/>
  <c r="I193" i="1"/>
  <c r="D197" i="1"/>
  <c r="D203" i="1"/>
  <c r="D202" i="1"/>
  <c r="D158" i="1"/>
  <c r="J153" i="1"/>
  <c r="K153" i="1"/>
  <c r="I153" i="1"/>
  <c r="D159" i="1"/>
  <c r="D157" i="1"/>
  <c r="D201" i="1"/>
  <c r="D198" i="1"/>
  <c r="D196" i="1"/>
  <c r="D82" i="1" l="1"/>
  <c r="D145" i="1" l="1"/>
  <c r="D140" i="1"/>
  <c r="J149" i="1"/>
  <c r="D151" i="1"/>
  <c r="D150" i="1"/>
  <c r="D137" i="1"/>
  <c r="D136" i="1"/>
  <c r="D15" i="1" l="1"/>
  <c r="E25" i="1" l="1"/>
  <c r="E7" i="1" s="1"/>
  <c r="D122" i="1"/>
  <c r="D131" i="1"/>
  <c r="D132" i="1"/>
  <c r="L120" i="1"/>
  <c r="K120" i="1"/>
  <c r="K104" i="1" s="1"/>
  <c r="D142" i="1"/>
  <c r="D141" i="1"/>
  <c r="D139" i="1"/>
  <c r="L138" i="1"/>
  <c r="D21" i="1" l="1"/>
  <c r="D121" i="1"/>
  <c r="D138" i="1"/>
  <c r="P153" i="1" l="1"/>
  <c r="O153" i="1"/>
  <c r="N153" i="1"/>
  <c r="M153" i="1"/>
  <c r="L153" i="1"/>
  <c r="D160" i="1"/>
  <c r="D86" i="1"/>
  <c r="P53" i="1"/>
  <c r="O53" i="1"/>
  <c r="P37" i="1"/>
  <c r="O37" i="1"/>
  <c r="P205" i="1"/>
  <c r="O205" i="1"/>
  <c r="N205" i="1"/>
  <c r="M205" i="1"/>
  <c r="L205" i="1"/>
  <c r="D209" i="1"/>
  <c r="D211" i="1"/>
  <c r="D208" i="1"/>
  <c r="P193" i="1"/>
  <c r="O193" i="1"/>
  <c r="N193" i="1"/>
  <c r="L193" i="1"/>
  <c r="M193" i="1"/>
  <c r="D204" i="1"/>
  <c r="D200" i="1"/>
  <c r="D199" i="1"/>
  <c r="D68" i="1"/>
  <c r="D53" i="1" l="1"/>
  <c r="D36" i="1"/>
  <c r="D70" i="1"/>
  <c r="D69" i="1"/>
  <c r="D64" i="1"/>
  <c r="D63" i="1"/>
  <c r="D62" i="1"/>
  <c r="D65" i="1"/>
  <c r="O120" i="1" l="1"/>
  <c r="N120" i="1"/>
  <c r="M120" i="1"/>
  <c r="D215" i="1" l="1"/>
  <c r="D213" i="1"/>
  <c r="O212" i="1"/>
  <c r="N212" i="1"/>
  <c r="M212" i="1"/>
  <c r="L212" i="1"/>
  <c r="K212" i="1"/>
  <c r="J212" i="1"/>
  <c r="I212" i="1"/>
  <c r="H212" i="1"/>
  <c r="E212" i="1"/>
  <c r="D212" i="1" l="1"/>
  <c r="E237" i="1"/>
  <c r="F237" i="1"/>
  <c r="G237" i="1"/>
  <c r="H237" i="1"/>
  <c r="I237" i="1"/>
  <c r="J237" i="1"/>
  <c r="K237" i="1"/>
  <c r="L237" i="1"/>
  <c r="M237" i="1"/>
  <c r="N237" i="1"/>
  <c r="O237" i="1"/>
  <c r="P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98" i="1"/>
  <c r="D92" i="1"/>
  <c r="D25" i="1" l="1"/>
  <c r="D237" i="1"/>
  <c r="N276" i="1"/>
  <c r="N255" i="1"/>
  <c r="N224" i="1"/>
  <c r="N162" i="1"/>
  <c r="N7" i="1"/>
  <c r="N152" i="1" l="1"/>
  <c r="N268" i="1"/>
  <c r="N284" i="1"/>
  <c r="N104" i="1"/>
  <c r="N344" i="1" l="1"/>
  <c r="N282" i="1"/>
  <c r="N345" i="1" l="1"/>
  <c r="D264" i="1" l="1"/>
  <c r="D263" i="1"/>
  <c r="D262" i="1"/>
  <c r="D195" i="1"/>
  <c r="F193" i="1"/>
  <c r="E193" i="1"/>
  <c r="D192" i="1"/>
  <c r="D206" i="1"/>
  <c r="D193" i="1" l="1"/>
  <c r="D205" i="1"/>
  <c r="D74" i="1" l="1"/>
  <c r="O276" i="1" l="1"/>
  <c r="M276" i="1"/>
  <c r="M268" i="1" s="1"/>
  <c r="H268" i="1"/>
  <c r="D277" i="1"/>
  <c r="L268" i="1" l="1"/>
  <c r="O268" i="1"/>
  <c r="O49" i="1" l="1"/>
  <c r="D43" i="1" l="1"/>
  <c r="D223" i="1" l="1"/>
  <c r="D222" i="1"/>
  <c r="D221" i="1"/>
  <c r="D220" i="1"/>
  <c r="D219" i="1"/>
  <c r="D218" i="1"/>
  <c r="D217" i="1"/>
  <c r="D73" i="1" l="1"/>
  <c r="D72" i="1"/>
  <c r="D71" i="1" l="1"/>
  <c r="P120" i="1"/>
  <c r="D113" i="1"/>
  <c r="D114" i="1"/>
  <c r="P261" i="1" l="1"/>
  <c r="D259" i="1"/>
  <c r="D256" i="1"/>
  <c r="P255" i="1"/>
  <c r="O255" i="1"/>
  <c r="L255" i="1"/>
  <c r="K255" i="1"/>
  <c r="J255" i="1"/>
  <c r="D254" i="1"/>
  <c r="D253" i="1"/>
  <c r="D252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P224" i="1"/>
  <c r="O224" i="1"/>
  <c r="L224" i="1"/>
  <c r="K224" i="1"/>
  <c r="J224" i="1"/>
  <c r="I224" i="1"/>
  <c r="H224" i="1"/>
  <c r="G224" i="1"/>
  <c r="F224" i="1"/>
  <c r="E224" i="1"/>
  <c r="D207" i="1"/>
  <c r="D191" i="1"/>
  <c r="D190" i="1"/>
  <c r="D189" i="1"/>
  <c r="D188" i="1"/>
  <c r="D187" i="1"/>
  <c r="D186" i="1"/>
  <c r="D185" i="1"/>
  <c r="D184" i="1"/>
  <c r="D183" i="1"/>
  <c r="D181" i="1"/>
  <c r="P178" i="1"/>
  <c r="O178" i="1"/>
  <c r="D176" i="1"/>
  <c r="D175" i="1"/>
  <c r="D174" i="1"/>
  <c r="D173" i="1"/>
  <c r="D172" i="1"/>
  <c r="D171" i="1"/>
  <c r="D169" i="1"/>
  <c r="D168" i="1"/>
  <c r="D166" i="1"/>
  <c r="D165" i="1"/>
  <c r="D164" i="1"/>
  <c r="D163" i="1"/>
  <c r="P162" i="1"/>
  <c r="O162" i="1"/>
  <c r="M162" i="1"/>
  <c r="L162" i="1"/>
  <c r="K162" i="1"/>
  <c r="J162" i="1"/>
  <c r="G162" i="1"/>
  <c r="F162" i="1"/>
  <c r="D161" i="1"/>
  <c r="D155" i="1"/>
  <c r="D154" i="1"/>
  <c r="E153" i="1"/>
  <c r="D144" i="1"/>
  <c r="D135" i="1"/>
  <c r="D134" i="1"/>
  <c r="D133" i="1"/>
  <c r="D128" i="1"/>
  <c r="D127" i="1"/>
  <c r="D126" i="1"/>
  <c r="D124" i="1"/>
  <c r="D123" i="1"/>
  <c r="D118" i="1"/>
  <c r="D117" i="1"/>
  <c r="D115" i="1"/>
  <c r="D109" i="1"/>
  <c r="D106" i="1"/>
  <c r="P105" i="1"/>
  <c r="P104" i="1" s="1"/>
  <c r="O105" i="1"/>
  <c r="O104" i="1" s="1"/>
  <c r="L105" i="1"/>
  <c r="D89" i="1"/>
  <c r="D87" i="1" s="1"/>
  <c r="D85" i="1"/>
  <c r="P84" i="1"/>
  <c r="D79" i="1"/>
  <c r="D78" i="1"/>
  <c r="D67" i="1"/>
  <c r="D66" i="1"/>
  <c r="D54" i="1"/>
  <c r="P49" i="1"/>
  <c r="D44" i="1"/>
  <c r="D38" i="1"/>
  <c r="D26" i="1"/>
  <c r="D22" i="1"/>
  <c r="D18" i="1"/>
  <c r="D16" i="1"/>
  <c r="D12" i="1"/>
  <c r="D11" i="1"/>
  <c r="D10" i="1"/>
  <c r="D9" i="1"/>
  <c r="O7" i="1"/>
  <c r="M7" i="1"/>
  <c r="L7" i="1"/>
  <c r="D178" i="1" l="1"/>
  <c r="P7" i="1"/>
  <c r="E152" i="1"/>
  <c r="F152" i="1"/>
  <c r="K152" i="1"/>
  <c r="K282" i="1" s="1"/>
  <c r="G152" i="1"/>
  <c r="G282" i="1" s="1"/>
  <c r="L152" i="1"/>
  <c r="H152" i="1"/>
  <c r="H282" i="1" s="1"/>
  <c r="H345" i="1" s="1"/>
  <c r="I152" i="1"/>
  <c r="J152" i="1"/>
  <c r="J282" i="1" s="1"/>
  <c r="O152" i="1"/>
  <c r="O282" i="1" s="1"/>
  <c r="F284" i="1"/>
  <c r="F344" i="1" s="1"/>
  <c r="J284" i="1"/>
  <c r="J344" i="1" s="1"/>
  <c r="G284" i="1"/>
  <c r="G344" i="1" s="1"/>
  <c r="I284" i="1"/>
  <c r="I344" i="1" s="1"/>
  <c r="K284" i="1"/>
  <c r="K344" i="1" s="1"/>
  <c r="D268" i="1"/>
  <c r="D97" i="1"/>
  <c r="L104" i="1"/>
  <c r="P152" i="1"/>
  <c r="O284" i="1"/>
  <c r="D261" i="1"/>
  <c r="D112" i="1"/>
  <c r="D105" i="1"/>
  <c r="D153" i="1"/>
  <c r="D8" i="1"/>
  <c r="D49" i="1"/>
  <c r="D162" i="1"/>
  <c r="D37" i="1"/>
  <c r="D84" i="1"/>
  <c r="D91" i="1"/>
  <c r="P284" i="1"/>
  <c r="D77" i="1"/>
  <c r="D129" i="1"/>
  <c r="M104" i="1"/>
  <c r="D120" i="1"/>
  <c r="M224" i="1"/>
  <c r="M255" i="1"/>
  <c r="D255" i="1" s="1"/>
  <c r="P282" i="1" l="1"/>
  <c r="D104" i="1"/>
  <c r="M152" i="1"/>
  <c r="L282" i="1"/>
  <c r="F282" i="1"/>
  <c r="F345" i="1" s="1"/>
  <c r="I282" i="1"/>
  <c r="G345" i="1"/>
  <c r="P344" i="1"/>
  <c r="O344" i="1"/>
  <c r="L284" i="1"/>
  <c r="L344" i="1" s="1"/>
  <c r="M284" i="1"/>
  <c r="M344" i="1" s="1"/>
  <c r="D224" i="1"/>
  <c r="D216" i="1"/>
  <c r="D7" i="1"/>
  <c r="D251" i="1"/>
  <c r="D149" i="1"/>
  <c r="P345" i="1" l="1"/>
  <c r="E282" i="1"/>
  <c r="E345" i="1" s="1"/>
  <c r="J345" i="1"/>
  <c r="O345" i="1"/>
  <c r="K345" i="1"/>
  <c r="I345" i="1"/>
  <c r="M282" i="1"/>
  <c r="D284" i="1"/>
  <c r="D344" i="1" s="1"/>
  <c r="D152" i="1"/>
  <c r="D282" i="1" s="1"/>
  <c r="M345" i="1" l="1"/>
  <c r="L345" i="1"/>
  <c r="D345" i="1" l="1"/>
</calcChain>
</file>

<file path=xl/sharedStrings.xml><?xml version="1.0" encoding="utf-8"?>
<sst xmlns="http://schemas.openxmlformats.org/spreadsheetml/2006/main" count="406" uniqueCount="155">
  <si>
    <t>до пояснювальної записки</t>
  </si>
  <si>
    <t xml:space="preserve">КТПКВК  </t>
  </si>
  <si>
    <t>КЕКВ</t>
  </si>
  <si>
    <t xml:space="preserve">Назва </t>
  </si>
  <si>
    <t>Всього</t>
  </si>
  <si>
    <t>Загальний фонд</t>
  </si>
  <si>
    <t>01</t>
  </si>
  <si>
    <t xml:space="preserve"> Варвинська селищна рада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</si>
  <si>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</si>
  <si>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</si>
  <si>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</si>
  <si>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</si>
  <si>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водопостачання та водовідведення</t>
  </si>
  <si>
    <t>Окремі заходи по реалізації державних (регіональних) програм, не віднесені до заходів розвитку</t>
  </si>
  <si>
    <t>0116030</t>
  </si>
  <si>
    <t>Організація благоустрою населених пунктів</t>
  </si>
  <si>
    <t>10</t>
  </si>
  <si>
    <t>Видатки на відрядження</t>
  </si>
  <si>
    <t>Інші поточні видатки</t>
  </si>
  <si>
    <t>Забезпечення діяльності палаців i будинків культури, клубів, центрів дозвілля та iнших клубних закладів</t>
  </si>
  <si>
    <t>06</t>
  </si>
  <si>
    <t>Медикаменти та перев`язувальні матеріали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</si>
  <si>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</si>
  <si>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</si>
  <si>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</si>
  <si>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Продукти харчування</t>
  </si>
  <si>
    <t>Інші виплати населенню</t>
  </si>
  <si>
    <t xml:space="preserve">Всього по загальному фонду бюджету </t>
  </si>
  <si>
    <t>Спеціальний  фонд</t>
  </si>
  <si>
    <t>0117670</t>
  </si>
  <si>
    <t>Внески до статутного капіталу суб’єктів господарювання</t>
  </si>
  <si>
    <t>Капітальне будівництво (придбання) інших об'єктів</t>
  </si>
  <si>
    <t xml:space="preserve">Всього по спеціальному фонду бюджету </t>
  </si>
  <si>
    <t>РАЗОМ по загальному та спеціальному фондах бюджету</t>
  </si>
  <si>
    <t xml:space="preserve">Надання спеціальної освіти мистецькими школами </t>
  </si>
  <si>
    <t>37</t>
  </si>
  <si>
    <t>Фінансовий відділ Варвинської селищної ради</t>
  </si>
  <si>
    <t>Керівництво і управління у відповідній сфері у містах (місті Києві), селищах, селах, територіальних громадах</t>
  </si>
  <si>
    <t xml:space="preserve">                                                                                                                                                                           (грн)</t>
  </si>
  <si>
    <t xml:space="preserve">  Відділ освіти Варвинської селищної ради</t>
  </si>
  <si>
    <t>Придбання обладнання і предметів довгострокового користування</t>
  </si>
  <si>
    <t>Капітальні трансферти підприємствам (установам, організаціям)</t>
  </si>
  <si>
    <t xml:space="preserve">  Відділ культури Варвинської селищної ради</t>
  </si>
  <si>
    <t>Капітальний ремонт інших об'єктів</t>
  </si>
  <si>
    <t>0112010</t>
  </si>
  <si>
    <t>Забезпечення діяльності інших закладів в галузі культури і мистецтва</t>
  </si>
  <si>
    <t>0610160</t>
  </si>
  <si>
    <t>Оплата інших послуг (крім комунальних)"</t>
  </si>
  <si>
    <t>Інші заходи в галузі культури і мистецтва"</t>
  </si>
  <si>
    <t>0615031</t>
  </si>
  <si>
    <t>0112111</t>
  </si>
  <si>
    <t>Первинна медична допомога населенню, що надається центрами первинної медичної (медико-санітарної) допомоги</t>
  </si>
  <si>
    <t>0611141</t>
  </si>
  <si>
    <t>3719800</t>
  </si>
  <si>
    <t>Субвенція з місцевого бюджету державному бюджету на виконання програм соціально-економічного розвитку регіонів</t>
  </si>
  <si>
    <t>Субсидії та поточні трансферти підприємствам (установам, організаціям)</t>
  </si>
  <si>
    <t>0116090</t>
  </si>
  <si>
    <t>0118110</t>
  </si>
  <si>
    <t>Заходи із запобігання та ліквідації надзвичайних ситуацій та наслідків стихійного лиха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</si>
  <si>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</si>
  <si>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</si>
  <si>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Забезпечення діяльності бібліотек</t>
  </si>
  <si>
    <t>0118130</t>
  </si>
  <si>
    <t>Багатопрофільна стаціонарна медична допомога</t>
  </si>
  <si>
    <t>0110180</t>
  </si>
  <si>
    <t>Інша діяльність у сфері державного управління</t>
  </si>
  <si>
    <t xml:space="preserve">Інша діяльність у сфері житлово-комунального господарства 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</si>
  <si>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</si>
  <si>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</si>
  <si>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Оплата інших енергоносіїв </t>
  </si>
  <si>
    <t>Оплата теплової енергії</t>
  </si>
  <si>
    <t>3719770</t>
  </si>
  <si>
    <t>Інші субвенції з місцевого бюджету</t>
  </si>
  <si>
    <t>0117330</t>
  </si>
  <si>
    <t>Оплата теплопостачання</t>
  </si>
  <si>
    <t>Поточні трансферти органам державного управління ішних рівнів</t>
  </si>
  <si>
    <t>013104</t>
  </si>
  <si>
    <t>Капітальні трансферти органам державного управління інших рівнів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</si>
  <si>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(Територіальний центр)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</si>
  <si>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 (Стаціонарне відділення с. Озеряни)</t>
  </si>
  <si>
    <t>0611300</t>
  </si>
  <si>
    <t>Начальник фінансового відділу</t>
  </si>
  <si>
    <t>Марина КУЗЬМИЧ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</si>
  <si>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</si>
  <si>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</si>
  <si>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0118240</t>
  </si>
  <si>
    <t>Заходи та роботи з територіальної оборони</t>
  </si>
  <si>
    <t>0113104</t>
  </si>
  <si>
    <t>Забезпечення діяльності місцевої та добровільної пожежної охорони</t>
  </si>
  <si>
    <t>Реконструкція та реставрація інших об''єктів</t>
  </si>
  <si>
    <t>0116013</t>
  </si>
  <si>
    <t>Забезпечення діяльності водопровідно-каналізаційного господарства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</si>
  <si>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</si>
  <si>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осітньої субвенції</t>
  </si>
  <si>
    <t>0611152</t>
  </si>
  <si>
    <t>Забезпечення діяльності інклюзивно-ресурсних центрів за рахунок освітньої субвенції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</si>
  <si>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</si>
  <si>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початкових класів закладів загальної середньої освіти</t>
  </si>
  <si>
    <t>0611010</t>
  </si>
  <si>
    <t xml:space="preserve">Надання дошкільної освіти </t>
  </si>
  <si>
    <t>0611700</t>
  </si>
  <si>
    <t>Розвиток здібностей у дітей та молоді з фізичної культури та спорту комунальними дитячо-юнацькими спортивними школами</t>
  </si>
  <si>
    <t>0113242</t>
  </si>
  <si>
    <t>Інші заходи у сфері соціального захисту і соціального забезпечення</t>
  </si>
  <si>
    <t xml:space="preserve">Інші програми та заходи у сфері охорони здоров'я </t>
  </si>
  <si>
    <t>0112152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</si>
  <si>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</si>
  <si>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</si>
  <si>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Забезпечення діяльності музеїв і виставок</t>
  </si>
  <si>
    <t>Відділ культури Варвинської селищної ради</t>
  </si>
  <si>
    <t>Забезпечення діяльності інших закладів у сфері освіти (група централізованого господарського обслуговування)</t>
  </si>
  <si>
    <t>Забезпечення діяльності інших закладів у сфері освіти (МНВК)</t>
  </si>
  <si>
    <t>Забезпечення діяльності інших закладів у сфері освіти (група централізованої бухгалтерії)</t>
  </si>
  <si>
    <t>Виконання заходів за рахунок субвенції з державного бюджету місцевим бюджетам на покращенні якості гарячого харчування та фінансування харчування учнів початкових класів закладів загальної середньої освіти</t>
  </si>
  <si>
    <t>3710160</t>
  </si>
  <si>
    <t>+</t>
  </si>
  <si>
    <t xml:space="preserve">                   Довідка про спрямування додаткових коштів  та перерозподіл коштів</t>
  </si>
  <si>
    <t>0117130</t>
  </si>
  <si>
    <t>Здійснення заходів із землеустрою</t>
  </si>
  <si>
    <t>0611702</t>
  </si>
  <si>
    <t>Забезпечення харчування учнів закладів загальної середньої освіти за рахунок субвенції з державного бюджету місцевим бюджетам</t>
  </si>
  <si>
    <t xml:space="preserve">Інша субвенція з обласного бюджету на пільгове медичне обслуговування осіб, які постраждали внаслідок Чорнобильської катастрофи </t>
  </si>
  <si>
    <t xml:space="preserve">Розподіл вільного залишку коштів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зазналинегативного впливу у зв'язку з повномаштабною збройною агресією рф, що склався  станом на 01.01.2026 року
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</si>
  <si>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</si>
  <si>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Розподіл вільного залишку коштів місцевого бюджету, що склався станом на 01.01.2026 року
</t>
  </si>
  <si>
    <t>Капітальні трансферти органам державного управління ішних рівнів</t>
  </si>
  <si>
    <t xml:space="preserve"> </t>
  </si>
  <si>
    <t xml:space="preserve">Підготовка та реалізація публічних інвестиційних інвестиційних проєктів/ програм публічних інвестицій за рахунок коштів місцевого бюджету в галузі освіти </t>
  </si>
  <si>
    <t>0113193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</si>
  <si>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</si>
  <si>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місцевого бюджету на забезпечення діяльності фахівців із супроводу ветеранів війни да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</si>
  <si>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Перерозподіл за кодами економічної класифікації видатків </t>
  </si>
  <si>
    <t xml:space="preserve">Перерозподіл за бюджетними програмами та кодами економічної класифікації видатків </t>
  </si>
  <si>
    <t>0611021</t>
  </si>
  <si>
    <t>Надання загальної середньої освіти закладами загальної середньої освіти за рахунок  коштів місцевого бюджету</t>
  </si>
  <si>
    <t xml:space="preserve">Субвенці з державного бюджету місцевим бюджетам на надання державної підтримки особам з особливими освітніми потребами </t>
  </si>
  <si>
    <t>0611200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</si>
  <si>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</si>
  <si>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Інші субвенції з місцевого бюджету (на виконання доручень виборців депутатами обласної ради)</t>
  </si>
  <si>
    <t>Придбання обладнання і предметів довгострокового використання</t>
  </si>
  <si>
    <t>0611151</t>
  </si>
  <si>
    <t>Забезпечення діяльності інклюзивно-ресурсних центрів за рахунок коштів місцевого бюджету</t>
  </si>
  <si>
    <t>0113210</t>
  </si>
  <si>
    <t>Організація та проведення громадських робіт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</si>
  <si>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</si>
  <si>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</si>
  <si>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0611184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</si>
  <si>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</si>
  <si>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0611183</t>
  </si>
  <si>
    <t>0611251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</si>
  <si>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– шкільні автобуси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</si>
  <si>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</si>
  <si>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3719720</t>
  </si>
  <si>
    <t>Субвенція з місцевого бюджету на виконання інвестиційних проєктів</t>
  </si>
  <si>
    <t>до рішення 84 сесії восьмого скликання Варвинської селищної ради від 21 травня 2026 року №           "Про внесення змін до рішення сімдесят дев'ятої сесії восьмого скликання селищної ради від 18 грудня 2025 року № 390 "Про бюджет Варвинської селищної територіальної громади на 2026 рік""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</si>
</sst>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Arial"/>
      <family val="2"/>
      <charset val="204"/>
    </font>
    <font>
      <b/>
      <i/>
      <u/>
      <sz val="11"/>
      <name val="Arial"/>
      <family val="2"/>
      <charset val="204"/>
    </font>
    <font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sz val="10"/>
      <name val="Arial"/>
      <family val="2"/>
      <charset val="204"/>
    </font>
    <font>
      <u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b/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u/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0"/>
      <name val="Times New Roman"/>
      <family val="1"/>
      <charset val="204"/>
    </font>
    <font>
      <b/>
      <sz val="10"/>
      <color theme="0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 applyFont="0" applyFill="0" applyBorder="0" applyAlignment="0" applyProtection="0">
      <alignment vertical="top"/>
    </xf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13" fillId="0" borderId="0"/>
    <xf numFmtId="0" fontId="13" fillId="0" borderId="0"/>
    <xf numFmtId="0" fontId="1" fillId="0" borderId="0"/>
    <xf numFmtId="0" fontId="1" fillId="0" borderId="0"/>
  </cellStyleXfs>
  <cellXfs count="179">
    <xf numFmtId="0" fontId="0" fillId="0" borderId="0" xfId="0" applyAlignment="1"/>
    <xf numFmtId="0" fontId="2" fillId="0" borderId="0" xfId="0" applyNumberFormat="1" applyFont="1" applyFill="1" applyBorder="1" applyAlignment="1" applyProtection="1">
      <alignment vertical="top"/>
    </xf>
    <xf numFmtId="0" fontId="3" fillId="0" borderId="0" xfId="1" applyFont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2" fillId="0" borderId="5" xfId="1" applyFont="1" applyFill="1" applyBorder="1"/>
    <xf numFmtId="0" fontId="7" fillId="0" borderId="8" xfId="1" applyFont="1" applyFill="1" applyBorder="1" applyAlignment="1">
      <alignment horizontal="center"/>
    </xf>
    <xf numFmtId="0" fontId="8" fillId="0" borderId="8" xfId="2" applyNumberFormat="1" applyFont="1" applyFill="1" applyBorder="1" applyAlignment="1" applyProtection="1"/>
    <xf numFmtId="2" fontId="4" fillId="3" borderId="9" xfId="2" applyNumberFormat="1" applyFont="1" applyFill="1" applyBorder="1" applyAlignment="1" applyProtection="1">
      <alignment vertical="top" wrapText="1"/>
    </xf>
    <xf numFmtId="2" fontId="10" fillId="3" borderId="9" xfId="2" applyNumberFormat="1" applyFont="1" applyFill="1" applyBorder="1" applyAlignment="1" applyProtection="1"/>
    <xf numFmtId="1" fontId="2" fillId="0" borderId="9" xfId="1" applyNumberFormat="1" applyFont="1" applyFill="1" applyBorder="1" applyAlignment="1">
      <alignment horizontal="center" vertical="center"/>
    </xf>
    <xf numFmtId="2" fontId="12" fillId="0" borderId="9" xfId="1" applyNumberFormat="1" applyFont="1" applyFill="1" applyBorder="1" applyAlignment="1">
      <alignment vertical="top"/>
    </xf>
    <xf numFmtId="2" fontId="2" fillId="0" borderId="9" xfId="2" applyNumberFormat="1" applyFont="1" applyFill="1" applyBorder="1" applyAlignment="1" applyProtection="1"/>
    <xf numFmtId="0" fontId="2" fillId="0" borderId="9" xfId="1" applyFont="1" applyFill="1" applyBorder="1"/>
    <xf numFmtId="2" fontId="12" fillId="0" borderId="9" xfId="1" applyNumberFormat="1" applyFont="1" applyFill="1" applyBorder="1" applyAlignment="1">
      <alignment vertical="top" wrapText="1"/>
    </xf>
    <xf numFmtId="2" fontId="12" fillId="0" borderId="9" xfId="2" applyNumberFormat="1" applyFont="1" applyFill="1" applyBorder="1" applyAlignment="1" applyProtection="1">
      <alignment vertical="top"/>
    </xf>
    <xf numFmtId="2" fontId="4" fillId="3" borderId="0" xfId="0" applyNumberFormat="1" applyFont="1" applyFill="1" applyBorder="1" applyAlignment="1" applyProtection="1">
      <alignment vertical="top" wrapText="1"/>
    </xf>
    <xf numFmtId="2" fontId="2" fillId="0" borderId="9" xfId="1" applyNumberFormat="1" applyFont="1" applyFill="1" applyBorder="1"/>
    <xf numFmtId="2" fontId="4" fillId="3" borderId="9" xfId="0" applyNumberFormat="1" applyFont="1" applyFill="1" applyBorder="1" applyAlignment="1">
      <alignment vertical="top" wrapText="1"/>
    </xf>
    <xf numFmtId="2" fontId="4" fillId="3" borderId="9" xfId="1" applyNumberFormat="1" applyFont="1" applyFill="1" applyBorder="1" applyAlignment="1">
      <alignment vertical="center" wrapText="1"/>
    </xf>
    <xf numFmtId="1" fontId="10" fillId="3" borderId="9" xfId="1" applyNumberFormat="1" applyFont="1" applyFill="1" applyBorder="1" applyAlignment="1">
      <alignment horizontal="center" vertical="center"/>
    </xf>
    <xf numFmtId="2" fontId="10" fillId="3" borderId="9" xfId="1" applyNumberFormat="1" applyFont="1" applyFill="1" applyBorder="1"/>
    <xf numFmtId="2" fontId="4" fillId="3" borderId="9" xfId="1" applyNumberFormat="1" applyFont="1" applyFill="1" applyBorder="1" applyAlignment="1">
      <alignment vertical="top" wrapText="1"/>
    </xf>
    <xf numFmtId="0" fontId="10" fillId="0" borderId="9" xfId="2" applyNumberFormat="1" applyFont="1" applyFill="1" applyBorder="1" applyAlignment="1" applyProtection="1"/>
    <xf numFmtId="2" fontId="10" fillId="2" borderId="9" xfId="2" applyNumberFormat="1" applyFont="1" applyFill="1" applyBorder="1" applyAlignment="1" applyProtection="1"/>
    <xf numFmtId="0" fontId="10" fillId="0" borderId="9" xfId="1" applyFont="1" applyFill="1" applyBorder="1"/>
    <xf numFmtId="2" fontId="12" fillId="0" borderId="9" xfId="3" applyNumberFormat="1" applyFont="1" applyFill="1" applyBorder="1" applyAlignment="1">
      <alignment vertical="top"/>
    </xf>
    <xf numFmtId="2" fontId="4" fillId="3" borderId="9" xfId="3" applyNumberFormat="1" applyFont="1" applyFill="1" applyBorder="1" applyAlignment="1">
      <alignment vertical="top" wrapText="1"/>
    </xf>
    <xf numFmtId="2" fontId="4" fillId="3" borderId="9" xfId="3" applyNumberFormat="1" applyFont="1" applyFill="1" applyBorder="1" applyAlignment="1">
      <alignment horizontal="left" vertical="top" wrapText="1" justifyLastLine="1"/>
    </xf>
    <xf numFmtId="2" fontId="16" fillId="4" borderId="9" xfId="1" applyNumberFormat="1" applyFont="1" applyFill="1" applyBorder="1"/>
    <xf numFmtId="2" fontId="10" fillId="2" borderId="9" xfId="1" applyNumberFormat="1" applyFont="1" applyFill="1" applyBorder="1"/>
    <xf numFmtId="1" fontId="10" fillId="3" borderId="9" xfId="2" applyNumberFormat="1" applyFont="1" applyFill="1" applyBorder="1" applyAlignment="1" applyProtection="1"/>
    <xf numFmtId="2" fontId="18" fillId="0" borderId="9" xfId="1" applyNumberFormat="1" applyFont="1" applyFill="1" applyBorder="1" applyAlignment="1">
      <alignment horizontal="center"/>
    </xf>
    <xf numFmtId="1" fontId="2" fillId="0" borderId="9" xfId="1" applyNumberFormat="1" applyFont="1" applyFill="1" applyBorder="1" applyAlignment="1">
      <alignment vertical="center"/>
    </xf>
    <xf numFmtId="2" fontId="12" fillId="0" borderId="9" xfId="1" applyNumberFormat="1" applyFont="1" applyFill="1" applyBorder="1" applyAlignment="1">
      <alignment vertical="center" wrapText="1"/>
    </xf>
    <xf numFmtId="2" fontId="10" fillId="0" borderId="9" xfId="1" applyNumberFormat="1" applyFont="1" applyFill="1" applyBorder="1"/>
    <xf numFmtId="0" fontId="19" fillId="0" borderId="9" xfId="1" applyFont="1" applyFill="1" applyBorder="1"/>
    <xf numFmtId="0" fontId="10" fillId="3" borderId="9" xfId="1" applyFont="1" applyFill="1" applyBorder="1"/>
    <xf numFmtId="0" fontId="2" fillId="0" borderId="9" xfId="1" applyFont="1" applyBorder="1"/>
    <xf numFmtId="1" fontId="10" fillId="3" borderId="9" xfId="1" applyNumberFormat="1" applyFont="1" applyFill="1" applyBorder="1"/>
    <xf numFmtId="1" fontId="2" fillId="0" borderId="9" xfId="1" applyNumberFormat="1" applyFont="1" applyFill="1" applyBorder="1"/>
    <xf numFmtId="2" fontId="12" fillId="0" borderId="9" xfId="4" applyNumberFormat="1" applyFont="1" applyFill="1" applyBorder="1" applyAlignment="1">
      <alignment vertical="center"/>
    </xf>
    <xf numFmtId="1" fontId="2" fillId="3" borderId="9" xfId="1" applyNumberFormat="1" applyFont="1" applyFill="1" applyBorder="1"/>
    <xf numFmtId="2" fontId="2" fillId="0" borderId="0" xfId="0" applyNumberFormat="1" applyFont="1" applyFill="1" applyBorder="1" applyAlignment="1" applyProtection="1">
      <alignment vertical="top"/>
    </xf>
    <xf numFmtId="2" fontId="4" fillId="3" borderId="9" xfId="0" applyNumberFormat="1" applyFont="1" applyFill="1" applyBorder="1" applyAlignment="1">
      <alignment vertical="center" wrapText="1"/>
    </xf>
    <xf numFmtId="49" fontId="10" fillId="0" borderId="9" xfId="1" applyNumberFormat="1" applyFont="1" applyFill="1" applyBorder="1"/>
    <xf numFmtId="2" fontId="12" fillId="0" borderId="9" xfId="0" applyNumberFormat="1" applyFont="1" applyFill="1" applyBorder="1" applyAlignment="1">
      <alignment vertical="center" wrapText="1"/>
    </xf>
    <xf numFmtId="1" fontId="17" fillId="2" borderId="9" xfId="2" applyNumberFormat="1" applyFont="1" applyFill="1" applyBorder="1" applyAlignment="1" applyProtection="1"/>
    <xf numFmtId="2" fontId="17" fillId="2" borderId="9" xfId="1" applyNumberFormat="1" applyFont="1" applyFill="1" applyBorder="1"/>
    <xf numFmtId="0" fontId="17" fillId="0" borderId="9" xfId="1" applyFont="1" applyFill="1" applyBorder="1"/>
    <xf numFmtId="2" fontId="17" fillId="2" borderId="9" xfId="2" applyNumberFormat="1" applyFont="1" applyFill="1" applyBorder="1" applyAlignment="1" applyProtection="1"/>
    <xf numFmtId="2" fontId="20" fillId="5" borderId="9" xfId="1" applyNumberFormat="1" applyFont="1" applyFill="1" applyBorder="1"/>
    <xf numFmtId="0" fontId="19" fillId="0" borderId="0" xfId="1" applyFont="1" applyFill="1"/>
    <xf numFmtId="0" fontId="2" fillId="0" borderId="0" xfId="1" applyFont="1" applyFill="1"/>
    <xf numFmtId="0" fontId="21" fillId="0" borderId="0" xfId="1" applyFont="1" applyFill="1"/>
    <xf numFmtId="0" fontId="21" fillId="0" borderId="0" xfId="1" applyFont="1" applyFill="1" applyBorder="1"/>
    <xf numFmtId="0" fontId="19" fillId="0" borderId="0" xfId="1" applyFont="1" applyFill="1" applyBorder="1"/>
    <xf numFmtId="0" fontId="10" fillId="0" borderId="0" xfId="1" applyFont="1" applyFill="1" applyBorder="1"/>
    <xf numFmtId="0" fontId="2" fillId="0" borderId="0" xfId="1" applyFont="1" applyFill="1" applyBorder="1"/>
    <xf numFmtId="2" fontId="12" fillId="0" borderId="9" xfId="1" applyNumberFormat="1" applyFont="1" applyFill="1" applyBorder="1" applyAlignment="1">
      <alignment vertical="distributed"/>
    </xf>
    <xf numFmtId="2" fontId="2" fillId="6" borderId="9" xfId="2" applyNumberFormat="1" applyFont="1" applyFill="1" applyBorder="1" applyAlignment="1" applyProtection="1"/>
    <xf numFmtId="2" fontId="2" fillId="6" borderId="9" xfId="1" applyNumberFormat="1" applyFont="1" applyFill="1" applyBorder="1"/>
    <xf numFmtId="2" fontId="10" fillId="6" borderId="9" xfId="1" applyNumberFormat="1" applyFont="1" applyFill="1" applyBorder="1"/>
    <xf numFmtId="0" fontId="6" fillId="6" borderId="3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/>
    </xf>
    <xf numFmtId="2" fontId="12" fillId="0" borderId="9" xfId="2" applyNumberFormat="1" applyFont="1" applyFill="1" applyBorder="1" applyAlignment="1" applyProtection="1">
      <alignment vertical="top" wrapText="1"/>
    </xf>
    <xf numFmtId="2" fontId="24" fillId="2" borderId="9" xfId="2" applyNumberFormat="1" applyFont="1" applyFill="1" applyBorder="1" applyAlignment="1" applyProtection="1">
      <alignment vertical="center" wrapText="1"/>
    </xf>
    <xf numFmtId="2" fontId="24" fillId="2" borderId="9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vertical="center"/>
    </xf>
    <xf numFmtId="49" fontId="4" fillId="3" borderId="9" xfId="1" applyNumberFormat="1" applyFont="1" applyFill="1" applyBorder="1" applyAlignment="1">
      <alignment horizontal="center" vertical="center"/>
    </xf>
    <xf numFmtId="2" fontId="12" fillId="0" borderId="9" xfId="3" applyNumberFormat="1" applyFont="1" applyFill="1" applyBorder="1" applyAlignment="1">
      <alignment vertical="top" wrapText="1"/>
    </xf>
    <xf numFmtId="49" fontId="24" fillId="2" borderId="9" xfId="1" applyNumberFormat="1" applyFont="1" applyFill="1" applyBorder="1" applyAlignment="1">
      <alignment horizontal="center" vertical="center"/>
    </xf>
    <xf numFmtId="2" fontId="24" fillId="2" borderId="9" xfId="2" applyNumberFormat="1" applyFont="1" applyFill="1" applyBorder="1" applyAlignment="1" applyProtection="1">
      <alignment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/>
    <xf numFmtId="0" fontId="25" fillId="0" borderId="0" xfId="1" applyFont="1" applyFill="1" applyBorder="1" applyAlignment="1">
      <alignment vertical="center"/>
    </xf>
    <xf numFmtId="0" fontId="25" fillId="0" borderId="0" xfId="1" applyFont="1" applyFill="1" applyAlignment="1"/>
    <xf numFmtId="2" fontId="24" fillId="2" borderId="9" xfId="1" applyNumberFormat="1" applyFont="1" applyFill="1" applyBorder="1" applyAlignment="1">
      <alignment horizontal="center" vertical="top"/>
    </xf>
    <xf numFmtId="2" fontId="9" fillId="2" borderId="9" xfId="2" applyNumberFormat="1" applyFont="1" applyFill="1" applyBorder="1" applyAlignment="1" applyProtection="1">
      <alignment vertical="top"/>
    </xf>
    <xf numFmtId="2" fontId="24" fillId="2" borderId="9" xfId="2" applyNumberFormat="1" applyFont="1" applyFill="1" applyBorder="1" applyAlignment="1" applyProtection="1">
      <alignment horizontal="left" vertical="top"/>
    </xf>
    <xf numFmtId="49" fontId="4" fillId="3" borderId="9" xfId="1" applyNumberFormat="1" applyFont="1" applyFill="1" applyBorder="1" applyAlignment="1">
      <alignment horizontal="center" vertical="top"/>
    </xf>
    <xf numFmtId="2" fontId="10" fillId="3" borderId="9" xfId="2" applyNumberFormat="1" applyFont="1" applyFill="1" applyBorder="1" applyAlignment="1" applyProtection="1">
      <alignment horizontal="center" vertical="top"/>
    </xf>
    <xf numFmtId="2" fontId="10" fillId="3" borderId="9" xfId="2" applyNumberFormat="1" applyFont="1" applyFill="1" applyBorder="1" applyAlignment="1" applyProtection="1">
      <alignment vertical="top"/>
    </xf>
    <xf numFmtId="2" fontId="11" fillId="0" borderId="9" xfId="1" applyNumberFormat="1" applyFont="1" applyFill="1" applyBorder="1" applyAlignment="1">
      <alignment horizontal="left" vertical="top"/>
    </xf>
    <xf numFmtId="1" fontId="2" fillId="0" borderId="9" xfId="2" applyNumberFormat="1" applyFont="1" applyFill="1" applyBorder="1" applyAlignment="1" applyProtection="1">
      <alignment horizontal="center" vertical="top"/>
    </xf>
    <xf numFmtId="2" fontId="12" fillId="0" borderId="9" xfId="2" applyNumberFormat="1" applyFont="1" applyFill="1" applyBorder="1" applyAlignment="1" applyProtection="1">
      <alignment horizontal="left" vertical="top" wrapText="1"/>
    </xf>
    <xf numFmtId="2" fontId="10" fillId="0" borderId="9" xfId="2" applyNumberFormat="1" applyFont="1" applyFill="1" applyBorder="1" applyAlignment="1" applyProtection="1">
      <alignment vertical="top"/>
    </xf>
    <xf numFmtId="2" fontId="2" fillId="0" borderId="9" xfId="2" applyNumberFormat="1" applyFont="1" applyFill="1" applyBorder="1" applyAlignment="1" applyProtection="1">
      <alignment vertical="top"/>
    </xf>
    <xf numFmtId="2" fontId="2" fillId="6" borderId="9" xfId="2" applyNumberFormat="1" applyFont="1" applyFill="1" applyBorder="1" applyAlignment="1" applyProtection="1">
      <alignment vertical="top"/>
    </xf>
    <xf numFmtId="0" fontId="2" fillId="0" borderId="9" xfId="2" applyNumberFormat="1" applyFont="1" applyFill="1" applyBorder="1" applyAlignment="1" applyProtection="1">
      <alignment vertical="top"/>
    </xf>
    <xf numFmtId="2" fontId="12" fillId="0" borderId="9" xfId="1" applyNumberFormat="1" applyFont="1" applyFill="1" applyBorder="1" applyAlignment="1">
      <alignment horizontal="left" vertical="top"/>
    </xf>
    <xf numFmtId="1" fontId="2" fillId="0" borderId="9" xfId="1" applyNumberFormat="1" applyFont="1" applyFill="1" applyBorder="1" applyAlignment="1">
      <alignment horizontal="center" vertical="top"/>
    </xf>
    <xf numFmtId="0" fontId="2" fillId="0" borderId="9" xfId="1" applyFont="1" applyFill="1" applyBorder="1" applyAlignment="1">
      <alignment vertical="top"/>
    </xf>
    <xf numFmtId="1" fontId="10" fillId="3" borderId="9" xfId="2" applyNumberFormat="1" applyFont="1" applyFill="1" applyBorder="1" applyAlignment="1" applyProtection="1">
      <alignment horizontal="center" vertical="top"/>
    </xf>
    <xf numFmtId="2" fontId="10" fillId="6" borderId="9" xfId="2" applyNumberFormat="1" applyFont="1" applyFill="1" applyBorder="1" applyAlignment="1" applyProtection="1">
      <alignment vertical="top"/>
    </xf>
    <xf numFmtId="2" fontId="2" fillId="0" borderId="9" xfId="1" applyNumberFormat="1" applyFont="1" applyFill="1" applyBorder="1" applyAlignment="1">
      <alignment vertical="top"/>
    </xf>
    <xf numFmtId="2" fontId="2" fillId="6" borderId="9" xfId="1" applyNumberFormat="1" applyFont="1" applyFill="1" applyBorder="1" applyAlignment="1">
      <alignment vertical="top"/>
    </xf>
    <xf numFmtId="2" fontId="4" fillId="0" borderId="9" xfId="1" applyNumberFormat="1" applyFont="1" applyFill="1" applyBorder="1" applyAlignment="1">
      <alignment horizontal="left" vertical="top"/>
    </xf>
    <xf numFmtId="1" fontId="2" fillId="3" borderId="9" xfId="1" applyNumberFormat="1" applyFont="1" applyFill="1" applyBorder="1" applyAlignment="1">
      <alignment horizontal="center" vertical="top"/>
    </xf>
    <xf numFmtId="2" fontId="4" fillId="3" borderId="9" xfId="1" quotePrefix="1" applyNumberFormat="1" applyFont="1" applyFill="1" applyBorder="1" applyAlignment="1">
      <alignment vertical="top" wrapText="1"/>
    </xf>
    <xf numFmtId="1" fontId="10" fillId="3" borderId="9" xfId="1" applyNumberFormat="1" applyFont="1" applyFill="1" applyBorder="1" applyAlignment="1">
      <alignment horizontal="center" vertical="top"/>
    </xf>
    <xf numFmtId="2" fontId="10" fillId="3" borderId="9" xfId="1" applyNumberFormat="1" applyFont="1" applyFill="1" applyBorder="1" applyAlignment="1">
      <alignment vertical="top"/>
    </xf>
    <xf numFmtId="1" fontId="22" fillId="6" borderId="9" xfId="1" applyNumberFormat="1" applyFont="1" applyFill="1" applyBorder="1" applyAlignment="1">
      <alignment horizontal="left" vertical="top"/>
    </xf>
    <xf numFmtId="2" fontId="10" fillId="6" borderId="9" xfId="1" applyNumberFormat="1" applyFont="1" applyFill="1" applyBorder="1" applyAlignment="1">
      <alignment vertical="top"/>
    </xf>
    <xf numFmtId="2" fontId="23" fillId="6" borderId="9" xfId="1" applyNumberFormat="1" applyFont="1" applyFill="1" applyBorder="1" applyAlignment="1">
      <alignment vertical="top"/>
    </xf>
    <xf numFmtId="1" fontId="9" fillId="2" borderId="9" xfId="2" applyNumberFormat="1" applyFont="1" applyFill="1" applyBorder="1" applyAlignment="1" applyProtection="1">
      <alignment horizontal="center" vertical="top"/>
    </xf>
    <xf numFmtId="2" fontId="24" fillId="2" borderId="9" xfId="2" applyNumberFormat="1" applyFont="1" applyFill="1" applyBorder="1" applyAlignment="1" applyProtection="1">
      <alignment horizontal="left" vertical="top" wrapText="1"/>
    </xf>
    <xf numFmtId="1" fontId="4" fillId="3" borderId="9" xfId="1" applyNumberFormat="1" applyFont="1" applyFill="1" applyBorder="1" applyAlignment="1">
      <alignment horizontal="center" vertical="top"/>
    </xf>
    <xf numFmtId="1" fontId="4" fillId="6" borderId="9" xfId="1" applyNumberFormat="1" applyFont="1" applyFill="1" applyBorder="1" applyAlignment="1">
      <alignment horizontal="left" vertical="top"/>
    </xf>
    <xf numFmtId="1" fontId="12" fillId="0" borderId="9" xfId="1" applyNumberFormat="1" applyFont="1" applyFill="1" applyBorder="1" applyAlignment="1">
      <alignment horizontal="left" vertical="top"/>
    </xf>
    <xf numFmtId="2" fontId="4" fillId="3" borderId="9" xfId="1" applyNumberFormat="1" applyFont="1" applyFill="1" applyBorder="1" applyAlignment="1">
      <alignment horizontal="left" vertical="top" wrapText="1"/>
    </xf>
    <xf numFmtId="1" fontId="4" fillId="0" borderId="9" xfId="1" applyNumberFormat="1" applyFont="1" applyFill="1" applyBorder="1" applyAlignment="1">
      <alignment horizontal="center" vertical="top"/>
    </xf>
    <xf numFmtId="1" fontId="4" fillId="0" borderId="9" xfId="1" applyNumberFormat="1" applyFont="1" applyFill="1" applyBorder="1" applyAlignment="1">
      <alignment horizontal="left" vertical="top"/>
    </xf>
    <xf numFmtId="0" fontId="10" fillId="0" borderId="9" xfId="2" applyNumberFormat="1" applyFont="1" applyFill="1" applyBorder="1" applyAlignment="1" applyProtection="1">
      <alignment vertical="top"/>
    </xf>
    <xf numFmtId="1" fontId="11" fillId="0" borderId="9" xfId="1" applyNumberFormat="1" applyFont="1" applyFill="1" applyBorder="1" applyAlignment="1">
      <alignment horizontal="left" vertical="top"/>
    </xf>
    <xf numFmtId="2" fontId="10" fillId="3" borderId="9" xfId="1" applyNumberFormat="1" applyFont="1" applyFill="1" applyBorder="1" applyAlignment="1">
      <alignment horizontal="right" vertical="top"/>
    </xf>
    <xf numFmtId="0" fontId="10" fillId="0" borderId="9" xfId="1" applyFont="1" applyFill="1" applyBorder="1" applyAlignment="1">
      <alignment vertical="top"/>
    </xf>
    <xf numFmtId="2" fontId="2" fillId="0" borderId="9" xfId="1" quotePrefix="1" applyNumberFormat="1" applyFont="1" applyFill="1" applyBorder="1" applyAlignment="1">
      <alignment vertical="top"/>
    </xf>
    <xf numFmtId="0" fontId="15" fillId="0" borderId="9" xfId="1" applyFont="1" applyFill="1" applyBorder="1" applyAlignment="1">
      <alignment vertical="top"/>
    </xf>
    <xf numFmtId="49" fontId="4" fillId="3" borderId="9" xfId="1" applyNumberFormat="1" applyFont="1" applyFill="1" applyBorder="1" applyAlignment="1">
      <alignment horizontal="left" vertical="top"/>
    </xf>
    <xf numFmtId="49" fontId="4" fillId="6" borderId="9" xfId="1" applyNumberFormat="1" applyFont="1" applyFill="1" applyBorder="1" applyAlignment="1">
      <alignment horizontal="left" vertical="top"/>
    </xf>
    <xf numFmtId="49" fontId="14" fillId="2" borderId="9" xfId="1" applyNumberFormat="1" applyFont="1" applyFill="1" applyBorder="1" applyAlignment="1">
      <alignment horizontal="center" vertical="top"/>
    </xf>
    <xf numFmtId="2" fontId="14" fillId="2" borderId="9" xfId="2" applyNumberFormat="1" applyFont="1" applyFill="1" applyBorder="1" applyAlignment="1" applyProtection="1">
      <alignment vertical="top" wrapText="1"/>
    </xf>
    <xf numFmtId="2" fontId="16" fillId="4" borderId="9" xfId="1" applyNumberFormat="1" applyFont="1" applyFill="1" applyBorder="1" applyAlignment="1">
      <alignment vertical="top"/>
    </xf>
    <xf numFmtId="2" fontId="7" fillId="0" borderId="15" xfId="1" applyNumberFormat="1" applyFont="1" applyFill="1" applyBorder="1" applyAlignment="1">
      <alignment horizontal="center" vertical="top"/>
    </xf>
    <xf numFmtId="2" fontId="7" fillId="6" borderId="15" xfId="1" applyNumberFormat="1" applyFont="1" applyFill="1" applyBorder="1" applyAlignment="1">
      <alignment horizontal="center" vertical="top"/>
    </xf>
    <xf numFmtId="2" fontId="2" fillId="0" borderId="9" xfId="2" applyNumberFormat="1" applyFont="1" applyFill="1" applyBorder="1" applyAlignment="1" applyProtection="1">
      <alignment horizontal="right" vertical="top"/>
    </xf>
    <xf numFmtId="2" fontId="20" fillId="2" borderId="9" xfId="2" applyNumberFormat="1" applyFont="1" applyFill="1" applyBorder="1" applyAlignment="1" applyProtection="1">
      <alignment vertical="top"/>
    </xf>
    <xf numFmtId="0" fontId="10" fillId="6" borderId="9" xfId="2" applyNumberFormat="1" applyFont="1" applyFill="1" applyBorder="1" applyAlignment="1" applyProtection="1">
      <alignment vertical="top"/>
    </xf>
    <xf numFmtId="2" fontId="23" fillId="6" borderId="9" xfId="2" applyNumberFormat="1" applyFont="1" applyFill="1" applyBorder="1" applyAlignment="1" applyProtection="1">
      <alignment vertical="top"/>
    </xf>
    <xf numFmtId="2" fontId="16" fillId="6" borderId="9" xfId="1" applyNumberFormat="1" applyFont="1" applyFill="1" applyBorder="1" applyAlignment="1">
      <alignment vertical="top"/>
    </xf>
    <xf numFmtId="2" fontId="12" fillId="6" borderId="9" xfId="1" applyNumberFormat="1" applyFont="1" applyFill="1" applyBorder="1" applyAlignment="1">
      <alignment vertical="top" wrapText="1"/>
    </xf>
    <xf numFmtId="49" fontId="4" fillId="3" borderId="9" xfId="1" applyNumberFormat="1" applyFont="1" applyFill="1" applyBorder="1" applyAlignment="1">
      <alignment vertical="top"/>
    </xf>
    <xf numFmtId="0" fontId="25" fillId="0" borderId="0" xfId="0" applyNumberFormat="1" applyFont="1" applyFill="1" applyBorder="1" applyAlignment="1" applyProtection="1">
      <alignment vertical="top"/>
    </xf>
    <xf numFmtId="2" fontId="4" fillId="3" borderId="9" xfId="2" quotePrefix="1" applyNumberFormat="1" applyFont="1" applyFill="1" applyBorder="1" applyAlignment="1" applyProtection="1">
      <alignment vertical="top" wrapText="1"/>
    </xf>
    <xf numFmtId="2" fontId="2" fillId="0" borderId="9" xfId="1" applyNumberFormat="1" applyFont="1" applyFill="1" applyBorder="1" applyAlignment="1">
      <alignment vertical="center"/>
    </xf>
    <xf numFmtId="2" fontId="2" fillId="0" borderId="9" xfId="2" applyNumberFormat="1" applyFont="1" applyFill="1" applyBorder="1" applyAlignment="1" applyProtection="1">
      <alignment vertical="top"/>
    </xf>
    <xf numFmtId="2" fontId="12" fillId="6" borderId="9" xfId="1" applyNumberFormat="1" applyFont="1" applyFill="1" applyBorder="1" applyAlignment="1">
      <alignment horizontal="left" vertical="center" wrapText="1"/>
    </xf>
    <xf numFmtId="49" fontId="4" fillId="6" borderId="9" xfId="1" applyNumberFormat="1" applyFont="1" applyFill="1" applyBorder="1" applyAlignment="1">
      <alignment horizontal="left"/>
    </xf>
    <xf numFmtId="1" fontId="2" fillId="0" borderId="9" xfId="1" applyNumberFormat="1" applyFont="1" applyFill="1" applyBorder="1" applyAlignment="1">
      <alignment horizontal="center"/>
    </xf>
    <xf numFmtId="2" fontId="12" fillId="0" borderId="9" xfId="1" applyNumberFormat="1" applyFont="1" applyFill="1" applyBorder="1" applyAlignment="1"/>
    <xf numFmtId="2" fontId="10" fillId="0" borderId="9" xfId="1" applyNumberFormat="1" applyFont="1" applyFill="1" applyBorder="1" applyAlignment="1"/>
    <xf numFmtId="2" fontId="2" fillId="0" borderId="9" xfId="1" applyNumberFormat="1" applyFont="1" applyFill="1" applyBorder="1" applyAlignment="1"/>
    <xf numFmtId="2" fontId="10" fillId="6" borderId="9" xfId="1" applyNumberFormat="1" applyFont="1" applyFill="1" applyBorder="1" applyAlignment="1"/>
    <xf numFmtId="2" fontId="10" fillId="3" borderId="9" xfId="1" applyNumberFormat="1" applyFont="1" applyFill="1" applyBorder="1" applyAlignment="1"/>
    <xf numFmtId="0" fontId="2" fillId="0" borderId="0" xfId="0" applyNumberFormat="1" applyFont="1" applyFill="1" applyBorder="1" applyAlignment="1" applyProtection="1"/>
    <xf numFmtId="2" fontId="12" fillId="0" borderId="9" xfId="1" applyNumberFormat="1" applyFont="1" applyFill="1" applyBorder="1" applyAlignment="1">
      <alignment horizontal="left" vertical="center" wrapText="1"/>
    </xf>
    <xf numFmtId="49" fontId="4" fillId="0" borderId="9" xfId="1" applyNumberFormat="1" applyFont="1" applyFill="1" applyBorder="1" applyAlignment="1">
      <alignment horizontal="center" vertical="top"/>
    </xf>
    <xf numFmtId="2" fontId="26" fillId="3" borderId="9" xfId="0" applyNumberFormat="1" applyFont="1" applyFill="1" applyBorder="1" applyAlignment="1">
      <alignment vertical="center" wrapText="1"/>
    </xf>
    <xf numFmtId="1" fontId="4" fillId="7" borderId="9" xfId="1" applyNumberFormat="1" applyFont="1" applyFill="1" applyBorder="1" applyAlignment="1">
      <alignment horizontal="center" vertical="top"/>
    </xf>
    <xf numFmtId="1" fontId="10" fillId="7" borderId="9" xfId="1" applyNumberFormat="1" applyFont="1" applyFill="1" applyBorder="1" applyAlignment="1">
      <alignment horizontal="center" vertical="top"/>
    </xf>
    <xf numFmtId="2" fontId="4" fillId="7" borderId="9" xfId="0" applyNumberFormat="1" applyFont="1" applyFill="1" applyBorder="1" applyAlignment="1">
      <alignment vertical="top" wrapText="1"/>
    </xf>
    <xf numFmtId="2" fontId="10" fillId="7" borderId="9" xfId="1" applyNumberFormat="1" applyFont="1" applyFill="1" applyBorder="1"/>
    <xf numFmtId="2" fontId="2" fillId="7" borderId="9" xfId="2" applyNumberFormat="1" applyFont="1" applyFill="1" applyBorder="1" applyAlignment="1" applyProtection="1"/>
    <xf numFmtId="2" fontId="12" fillId="0" borderId="9" xfId="1" applyNumberFormat="1" applyFont="1" applyFill="1" applyBorder="1" applyAlignment="1">
      <alignment vertical="distributed" wrapText="1"/>
    </xf>
    <xf numFmtId="0" fontId="2" fillId="0" borderId="9" xfId="0" applyNumberFormat="1" applyFont="1" applyFill="1" applyBorder="1" applyAlignment="1" applyProtection="1">
      <alignment vertical="top"/>
    </xf>
    <xf numFmtId="2" fontId="2" fillId="7" borderId="9" xfId="2" applyNumberFormat="1" applyFont="1" applyFill="1" applyBorder="1" applyAlignment="1" applyProtection="1">
      <alignment vertical="top"/>
    </xf>
    <xf numFmtId="2" fontId="12" fillId="0" borderId="9" xfId="1" applyNumberFormat="1" applyFont="1" applyFill="1" applyBorder="1" applyAlignment="1">
      <alignment vertical="center"/>
    </xf>
    <xf numFmtId="2" fontId="12" fillId="0" borderId="9" xfId="2" applyNumberFormat="1" applyFont="1" applyFill="1" applyBorder="1" applyAlignment="1" applyProtection="1">
      <alignment vertical="distributed"/>
    </xf>
    <xf numFmtId="2" fontId="12" fillId="0" borderId="9" xfId="3" applyNumberFormat="1" applyFont="1" applyFill="1" applyBorder="1" applyAlignment="1">
      <alignment vertical="distributed"/>
    </xf>
    <xf numFmtId="2" fontId="20" fillId="5" borderId="10" xfId="1" applyNumberFormat="1" applyFont="1" applyFill="1" applyBorder="1" applyAlignment="1">
      <alignment horizontal="left" vertical="center" wrapText="1"/>
    </xf>
    <xf numFmtId="2" fontId="20" fillId="5" borderId="11" xfId="1" applyNumberFormat="1" applyFont="1" applyFill="1" applyBorder="1" applyAlignment="1">
      <alignment horizontal="left" vertical="center" wrapText="1"/>
    </xf>
    <xf numFmtId="2" fontId="20" fillId="5" borderId="12" xfId="1" applyNumberFormat="1" applyFont="1" applyFill="1" applyBorder="1" applyAlignment="1">
      <alignment horizontal="left" vertical="center" wrapText="1"/>
    </xf>
    <xf numFmtId="2" fontId="16" fillId="4" borderId="10" xfId="1" applyNumberFormat="1" applyFont="1" applyFill="1" applyBorder="1" applyAlignment="1">
      <alignment horizontal="left" vertical="center"/>
    </xf>
    <xf numFmtId="2" fontId="16" fillId="4" borderId="11" xfId="1" applyNumberFormat="1" applyFont="1" applyFill="1" applyBorder="1" applyAlignment="1">
      <alignment horizontal="left" vertical="center"/>
    </xf>
    <xf numFmtId="2" fontId="16" fillId="4" borderId="12" xfId="1" applyNumberFormat="1" applyFont="1" applyFill="1" applyBorder="1" applyAlignment="1">
      <alignment horizontal="left" vertical="center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14" xfId="1" applyNumberFormat="1" applyFont="1" applyFill="1" applyBorder="1" applyAlignment="1">
      <alignment horizontal="center" vertical="center"/>
    </xf>
    <xf numFmtId="2" fontId="7" fillId="0" borderId="15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right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16" fillId="4" borderId="10" xfId="1" applyNumberFormat="1" applyFont="1" applyFill="1" applyBorder="1" applyAlignment="1">
      <alignment horizontal="left" vertical="top"/>
    </xf>
    <xf numFmtId="2" fontId="16" fillId="4" borderId="11" xfId="1" applyNumberFormat="1" applyFont="1" applyFill="1" applyBorder="1" applyAlignment="1">
      <alignment horizontal="left" vertical="top"/>
    </xf>
    <xf numFmtId="2" fontId="16" fillId="4" borderId="12" xfId="1" applyNumberFormat="1" applyFont="1" applyFill="1" applyBorder="1" applyAlignment="1">
      <alignment horizontal="left" vertical="top"/>
    </xf>
  </cellXfs>
  <cellStyles count="7">
    <cellStyle name="Обычный" xfId="0" builtinId="0"/>
    <cellStyle name="Обычный 10" xfId="2" xr:uid="{00000000-0005-0000-0000-000001000000}"/>
    <cellStyle name="Обычный 11" xfId="3" xr:uid="{00000000-0005-0000-0000-000002000000}"/>
    <cellStyle name="Обычный 11 2" xfId="5" xr:uid="{00000000-0005-0000-0000-000003000000}"/>
    <cellStyle name="Обычный 12" xfId="4" xr:uid="{00000000-0005-0000-0000-000004000000}"/>
    <cellStyle name="Обычный 12 2" xfId="6" xr:uid="{00000000-0005-0000-0000-000005000000}"/>
    <cellStyle name="Обычный 5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0"/>
  <sheetViews>
    <sheetView tabSelected="1" zoomScaleNormal="100" zoomScaleSheetLayoutView="100" workbookViewId="0">
      <pane xSplit="4" ySplit="7" topLeftCell="E342" activePane="bottomRight" state="frozen"/>
      <selection pane="topRight" activeCell="E1" sqref="E1"/>
      <selection pane="bottomLeft" activeCell="A8" sqref="A8"/>
      <selection pane="bottomRight" activeCell="A5" sqref="A5"/>
    </sheetView>
  </sheetViews>
  <sheetFormatPr defaultColWidth="9.140625" defaultRowHeight="12.75" x14ac:dyDescent="0.2"/>
  <cols>
    <col min="1" max="1" width="9.5703125" style="1" customWidth="1"/>
    <col min="2" max="2" width="7.140625" style="1" customWidth="1"/>
    <col min="3" max="3" width="47" style="1" customWidth="1"/>
    <col min="4" max="4" width="17" style="1" customWidth="1"/>
    <col min="5" max="5" width="13.5703125" style="1" customWidth="1"/>
    <col min="6" max="6" width="28.140625" style="1" hidden="1" customWidth="1"/>
    <col min="7" max="7" width="22.42578125" style="1" hidden="1" customWidth="1"/>
    <col min="8" max="8" width="12.85546875" style="1" customWidth="1"/>
    <col min="9" max="9" width="12.5703125" style="1" customWidth="1"/>
    <col min="10" max="10" width="16.7109375" style="1" hidden="1" customWidth="1"/>
    <col min="11" max="11" width="18.85546875" style="1" customWidth="1"/>
    <col min="12" max="15" width="16.7109375" style="1" hidden="1" customWidth="1"/>
    <col min="16" max="16" width="11.42578125" style="1" hidden="1" customWidth="1"/>
    <col min="17" max="17" width="16.7109375" style="1" customWidth="1"/>
    <col min="18" max="16384" width="9.140625" style="1"/>
  </cols>
  <sheetData>
    <row r="1" spans="1:16" ht="15.75" x14ac:dyDescent="0.25">
      <c r="A1" s="171" t="s">
        <v>116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</row>
    <row r="2" spans="1:16" ht="15.75" x14ac:dyDescent="0.25">
      <c r="A2" s="171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2"/>
    </row>
    <row r="3" spans="1:16" ht="30" customHeight="1" thickBot="1" x14ac:dyDescent="0.25">
      <c r="A3" s="175" t="s">
        <v>154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</row>
    <row r="4" spans="1:16" ht="15" hidden="1" thickBot="1" x14ac:dyDescent="0.25">
      <c r="A4" s="172" t="s">
        <v>38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</row>
    <row r="5" spans="1:16" ht="157.5" customHeight="1" thickBot="1" x14ac:dyDescent="0.25">
      <c r="A5" s="3" t="s">
        <v>1</v>
      </c>
      <c r="B5" s="4" t="s">
        <v>2</v>
      </c>
      <c r="C5" s="5" t="s">
        <v>3</v>
      </c>
      <c r="D5" s="6" t="s">
        <v>4</v>
      </c>
      <c r="E5" s="65" t="s">
        <v>124</v>
      </c>
      <c r="F5" s="65" t="s">
        <v>122</v>
      </c>
      <c r="G5" s="65"/>
      <c r="H5" s="4" t="s">
        <v>132</v>
      </c>
      <c r="I5" s="65" t="s">
        <v>131</v>
      </c>
      <c r="J5" s="4" t="s">
        <v>130</v>
      </c>
      <c r="K5" s="65" t="s">
        <v>144</v>
      </c>
      <c r="L5" s="4" t="s">
        <v>135</v>
      </c>
      <c r="M5" s="4" t="s">
        <v>121</v>
      </c>
      <c r="N5" s="65" t="s">
        <v>92</v>
      </c>
      <c r="O5" s="65" t="s">
        <v>93</v>
      </c>
      <c r="P5" s="65" t="s">
        <v>138</v>
      </c>
    </row>
    <row r="6" spans="1:16" ht="27.75" customHeight="1" x14ac:dyDescent="0.2">
      <c r="A6" s="7"/>
      <c r="B6" s="173" t="s">
        <v>5</v>
      </c>
      <c r="C6" s="173"/>
      <c r="D6" s="173"/>
      <c r="E6" s="173"/>
      <c r="F6" s="173"/>
      <c r="G6" s="173"/>
      <c r="H6" s="173"/>
      <c r="I6" s="173"/>
      <c r="J6" s="173"/>
      <c r="K6" s="174"/>
      <c r="L6" s="8"/>
      <c r="M6" s="66"/>
      <c r="N6" s="8"/>
      <c r="O6" s="8"/>
      <c r="P6" s="9"/>
    </row>
    <row r="7" spans="1:16" ht="31.5" customHeight="1" x14ac:dyDescent="0.2">
      <c r="A7" s="79" t="s">
        <v>6</v>
      </c>
      <c r="B7" s="80"/>
      <c r="C7" s="81" t="s">
        <v>7</v>
      </c>
      <c r="D7" s="129">
        <f>SUM(E7:P7)</f>
        <v>-1566300</v>
      </c>
      <c r="E7" s="129">
        <f t="shared" ref="E7:K7" si="0">E8+E21+E25+E28+E34+E37+E43+E47+E49+E53+E56+E59+E71+E77+E80+E84+E87+E91+E97+E100</f>
        <v>220400</v>
      </c>
      <c r="F7" s="129">
        <f t="shared" si="0"/>
        <v>0</v>
      </c>
      <c r="G7" s="129">
        <f t="shared" si="0"/>
        <v>0</v>
      </c>
      <c r="H7" s="129">
        <f t="shared" si="0"/>
        <v>-1786700</v>
      </c>
      <c r="I7" s="129">
        <f>I8+I21+I25+I28+I34+I37+I43+I47+I49+I53+I56+I59+I71+I77+I80+I84+I87+I91+I97+I100</f>
        <v>0</v>
      </c>
      <c r="J7" s="129">
        <f t="shared" si="0"/>
        <v>0</v>
      </c>
      <c r="K7" s="129">
        <f t="shared" si="0"/>
        <v>0</v>
      </c>
      <c r="L7" s="129">
        <f t="shared" ref="L7:N7" si="1">L8+L21+L25+L28+L34+L37+L43+L47+L49+L53+L56+L59+L71+L77+L80+L84+L87+L91+L97+L100</f>
        <v>0</v>
      </c>
      <c r="M7" s="129">
        <f t="shared" si="1"/>
        <v>0</v>
      </c>
      <c r="N7" s="129">
        <f t="shared" si="1"/>
        <v>0</v>
      </c>
      <c r="O7" s="129">
        <f>O8+O21+O25+O37+O49+O53+O59+O71+O77+O87+O91+O97</f>
        <v>0</v>
      </c>
      <c r="P7" s="129">
        <f t="shared" ref="P7" si="2">P8+P21+P25+P28+P34+P37+P43+P47+P49+P53+P56+P59+P71+P77+P80+P84+P87+P91+P97+P100</f>
        <v>0</v>
      </c>
    </row>
    <row r="8" spans="1:16" ht="37.5" hidden="1" customHeight="1" x14ac:dyDescent="0.2">
      <c r="A8" s="82" t="s">
        <v>59</v>
      </c>
      <c r="B8" s="83"/>
      <c r="C8" s="10" t="s">
        <v>60</v>
      </c>
      <c r="D8" s="84">
        <f t="shared" ref="D8:D164" si="3">SUM(E8:P8)</f>
        <v>0</v>
      </c>
      <c r="E8" s="84">
        <f>SUM(E9:E20)</f>
        <v>0</v>
      </c>
      <c r="F8" s="84">
        <f t="shared" ref="F8:G8" si="4">SUM(F9:F19)</f>
        <v>0</v>
      </c>
      <c r="G8" s="84">
        <f t="shared" si="4"/>
        <v>0</v>
      </c>
      <c r="H8" s="84">
        <f t="shared" ref="H8:P8" si="5">SUM(H9:H20)</f>
        <v>0</v>
      </c>
      <c r="I8" s="84">
        <f t="shared" si="5"/>
        <v>0</v>
      </c>
      <c r="J8" s="84">
        <f t="shared" si="5"/>
        <v>0</v>
      </c>
      <c r="K8" s="84">
        <f t="shared" si="5"/>
        <v>0</v>
      </c>
      <c r="L8" s="84">
        <f t="shared" si="5"/>
        <v>0</v>
      </c>
      <c r="M8" s="84">
        <f t="shared" si="5"/>
        <v>0</v>
      </c>
      <c r="N8" s="84">
        <f t="shared" si="5"/>
        <v>0</v>
      </c>
      <c r="O8" s="84">
        <f t="shared" si="5"/>
        <v>0</v>
      </c>
      <c r="P8" s="84">
        <f t="shared" si="5"/>
        <v>0</v>
      </c>
    </row>
    <row r="9" spans="1:16" ht="37.5" hidden="1" customHeight="1" x14ac:dyDescent="0.2">
      <c r="A9" s="85"/>
      <c r="B9" s="86">
        <v>2111</v>
      </c>
      <c r="C9" s="87" t="s">
        <v>8</v>
      </c>
      <c r="D9" s="88">
        <f t="shared" si="3"/>
        <v>0</v>
      </c>
      <c r="E9" s="89"/>
      <c r="F9" s="89"/>
      <c r="G9" s="138"/>
      <c r="H9" s="89"/>
      <c r="I9" s="89"/>
      <c r="J9" s="89"/>
      <c r="K9" s="89"/>
      <c r="L9" s="89"/>
      <c r="M9" s="90"/>
      <c r="N9" s="89"/>
      <c r="O9" s="89"/>
      <c r="P9" s="91"/>
    </row>
    <row r="10" spans="1:16" ht="37.5" hidden="1" customHeight="1" x14ac:dyDescent="0.2">
      <c r="A10" s="92"/>
      <c r="B10" s="93">
        <v>2120</v>
      </c>
      <c r="C10" s="92" t="s">
        <v>9</v>
      </c>
      <c r="D10" s="88">
        <f t="shared" si="3"/>
        <v>0</v>
      </c>
      <c r="E10" s="89"/>
      <c r="F10" s="89"/>
      <c r="G10" s="89"/>
      <c r="H10" s="89"/>
      <c r="I10" s="89"/>
      <c r="J10" s="89"/>
      <c r="K10" s="89"/>
      <c r="L10" s="89"/>
      <c r="M10" s="90"/>
      <c r="N10" s="89"/>
      <c r="O10" s="89"/>
      <c r="P10" s="94"/>
    </row>
    <row r="11" spans="1:16" ht="37.5" hidden="1" customHeight="1" x14ac:dyDescent="0.2">
      <c r="A11" s="92"/>
      <c r="B11" s="93">
        <v>2210</v>
      </c>
      <c r="C11" s="13" t="s">
        <v>10</v>
      </c>
      <c r="D11" s="88">
        <f t="shared" si="3"/>
        <v>0</v>
      </c>
      <c r="E11" s="89"/>
      <c r="F11" s="89"/>
      <c r="G11" s="89"/>
      <c r="H11" s="89"/>
      <c r="I11" s="89"/>
      <c r="J11" s="89"/>
      <c r="K11" s="89"/>
      <c r="L11" s="89"/>
      <c r="M11" s="90"/>
      <c r="N11" s="89"/>
      <c r="O11" s="89"/>
      <c r="P11" s="94"/>
    </row>
    <row r="12" spans="1:16" ht="37.5" hidden="1" customHeight="1" x14ac:dyDescent="0.2">
      <c r="A12" s="85"/>
      <c r="B12" s="93">
        <v>2240</v>
      </c>
      <c r="C12" s="13" t="s">
        <v>11</v>
      </c>
      <c r="D12" s="88">
        <f t="shared" si="3"/>
        <v>0</v>
      </c>
      <c r="E12" s="89"/>
      <c r="F12" s="89"/>
      <c r="G12" s="89"/>
      <c r="H12" s="89"/>
      <c r="I12" s="89"/>
      <c r="J12" s="89"/>
      <c r="K12" s="89"/>
      <c r="L12" s="89"/>
      <c r="M12" s="90"/>
      <c r="N12" s="89"/>
      <c r="O12" s="89"/>
      <c r="P12" s="91"/>
    </row>
    <row r="13" spans="1:16" ht="37.5" hidden="1" customHeight="1" x14ac:dyDescent="0.2">
      <c r="A13" s="85"/>
      <c r="B13" s="86">
        <v>2250</v>
      </c>
      <c r="C13" s="13" t="s">
        <v>17</v>
      </c>
      <c r="D13" s="88">
        <f t="shared" ref="D13:D14" si="6">SUM(E13:P13)</f>
        <v>0</v>
      </c>
      <c r="E13" s="89"/>
      <c r="F13" s="89"/>
      <c r="G13" s="89"/>
      <c r="H13" s="89"/>
      <c r="I13" s="89"/>
      <c r="J13" s="89"/>
      <c r="K13" s="89"/>
      <c r="L13" s="89"/>
      <c r="M13" s="90"/>
      <c r="N13" s="89"/>
      <c r="O13" s="89"/>
      <c r="P13" s="91"/>
    </row>
    <row r="14" spans="1:16" ht="37.5" hidden="1" customHeight="1" x14ac:dyDescent="0.2">
      <c r="A14" s="85"/>
      <c r="B14" s="93">
        <v>2271</v>
      </c>
      <c r="C14" s="13" t="s">
        <v>74</v>
      </c>
      <c r="D14" s="88">
        <f t="shared" si="6"/>
        <v>0</v>
      </c>
      <c r="E14" s="89"/>
      <c r="F14" s="89"/>
      <c r="G14" s="89"/>
      <c r="H14" s="89"/>
      <c r="I14" s="89"/>
      <c r="J14" s="89"/>
      <c r="K14" s="89"/>
      <c r="L14" s="89"/>
      <c r="M14" s="90"/>
      <c r="N14" s="89"/>
      <c r="O14" s="89"/>
      <c r="P14" s="91"/>
    </row>
    <row r="15" spans="1:16" ht="37.5" hidden="1" customHeight="1" x14ac:dyDescent="0.2">
      <c r="A15" s="85"/>
      <c r="B15" s="93">
        <v>2273</v>
      </c>
      <c r="C15" s="13" t="s">
        <v>22</v>
      </c>
      <c r="D15" s="88">
        <f t="shared" si="3"/>
        <v>0</v>
      </c>
      <c r="E15" s="89"/>
      <c r="F15" s="89"/>
      <c r="G15" s="89"/>
      <c r="H15" s="89"/>
      <c r="I15" s="89"/>
      <c r="J15" s="89"/>
      <c r="K15" s="89"/>
      <c r="L15" s="89"/>
      <c r="M15" s="90"/>
      <c r="N15" s="89"/>
      <c r="O15" s="89"/>
      <c r="P15" s="91"/>
    </row>
    <row r="16" spans="1:16" ht="37.5" hidden="1" customHeight="1" x14ac:dyDescent="0.2">
      <c r="A16" s="85"/>
      <c r="B16" s="86">
        <v>2274</v>
      </c>
      <c r="C16" s="16" t="s">
        <v>23</v>
      </c>
      <c r="D16" s="88">
        <f t="shared" si="3"/>
        <v>0</v>
      </c>
      <c r="E16" s="89"/>
      <c r="F16" s="89"/>
      <c r="G16" s="89"/>
      <c r="H16" s="89"/>
      <c r="I16" s="89"/>
      <c r="J16" s="89"/>
      <c r="K16" s="89"/>
      <c r="L16" s="89"/>
      <c r="M16" s="90"/>
      <c r="N16" s="89"/>
      <c r="O16" s="89"/>
      <c r="P16" s="91"/>
    </row>
    <row r="17" spans="1:17" ht="37.5" hidden="1" customHeight="1" x14ac:dyDescent="0.2">
      <c r="A17" s="85"/>
      <c r="B17" s="86">
        <v>2275</v>
      </c>
      <c r="C17" s="16" t="s">
        <v>24</v>
      </c>
      <c r="D17" s="88">
        <f t="shared" ref="D17" si="7">SUM(E17:P17)</f>
        <v>0</v>
      </c>
      <c r="E17" s="138"/>
      <c r="F17" s="138"/>
      <c r="G17" s="138"/>
      <c r="H17" s="138"/>
      <c r="I17" s="138"/>
      <c r="J17" s="138"/>
      <c r="K17" s="138"/>
      <c r="L17" s="138"/>
      <c r="M17" s="90"/>
      <c r="N17" s="138"/>
      <c r="O17" s="138"/>
      <c r="P17" s="91"/>
    </row>
    <row r="18" spans="1:17" ht="37.5" hidden="1" customHeight="1" x14ac:dyDescent="0.2">
      <c r="A18" s="157"/>
      <c r="B18" s="86">
        <v>2800</v>
      </c>
      <c r="C18" s="16" t="s">
        <v>18</v>
      </c>
      <c r="D18" s="88">
        <f t="shared" si="3"/>
        <v>0</v>
      </c>
      <c r="E18" s="89"/>
      <c r="F18" s="89"/>
      <c r="G18" s="89"/>
      <c r="H18" s="128"/>
      <c r="I18" s="89"/>
      <c r="J18" s="89"/>
      <c r="K18" s="89"/>
      <c r="L18" s="89"/>
      <c r="M18" s="90"/>
      <c r="N18" s="89"/>
      <c r="O18" s="89"/>
      <c r="P18" s="91"/>
    </row>
    <row r="19" spans="1:17" ht="37.5" hidden="1" customHeight="1" x14ac:dyDescent="0.2">
      <c r="A19" s="157"/>
      <c r="B19" s="93">
        <v>2282</v>
      </c>
      <c r="C19" s="16" t="s">
        <v>13</v>
      </c>
      <c r="D19" s="88">
        <f t="shared" si="3"/>
        <v>0</v>
      </c>
      <c r="E19" s="138"/>
      <c r="F19" s="138"/>
      <c r="G19" s="138"/>
      <c r="H19" s="128"/>
      <c r="I19" s="138"/>
      <c r="J19" s="138"/>
      <c r="K19" s="138"/>
      <c r="L19" s="138"/>
      <c r="M19" s="90"/>
      <c r="N19" s="138"/>
      <c r="O19" s="138"/>
      <c r="P19" s="91"/>
    </row>
    <row r="20" spans="1:17" ht="37.5" hidden="1" customHeight="1" x14ac:dyDescent="0.2">
      <c r="A20" s="157"/>
      <c r="B20" s="93">
        <v>3110</v>
      </c>
      <c r="C20" s="16" t="s">
        <v>139</v>
      </c>
      <c r="D20" s="88">
        <f t="shared" si="3"/>
        <v>0</v>
      </c>
      <c r="E20" s="138"/>
      <c r="F20" s="138"/>
      <c r="G20" s="138"/>
      <c r="H20" s="128"/>
      <c r="I20" s="138"/>
      <c r="J20" s="138"/>
      <c r="K20" s="138"/>
      <c r="L20" s="138"/>
      <c r="M20" s="90"/>
      <c r="N20" s="138"/>
      <c r="O20" s="138"/>
      <c r="P20" s="91"/>
    </row>
    <row r="21" spans="1:17" ht="37.5" hidden="1" customHeight="1" x14ac:dyDescent="0.2">
      <c r="A21" s="82" t="s">
        <v>64</v>
      </c>
      <c r="B21" s="83"/>
      <c r="C21" s="10" t="s">
        <v>65</v>
      </c>
      <c r="D21" s="84">
        <f t="shared" ref="D21" si="8">SUM(E21:P21)</f>
        <v>0</v>
      </c>
      <c r="E21" s="84">
        <f t="shared" ref="E21:P21" si="9">SUM(E22:E24)</f>
        <v>0</v>
      </c>
      <c r="F21" s="84">
        <f t="shared" si="9"/>
        <v>0</v>
      </c>
      <c r="G21" s="84">
        <f t="shared" si="9"/>
        <v>0</v>
      </c>
      <c r="H21" s="84">
        <f t="shared" si="9"/>
        <v>0</v>
      </c>
      <c r="I21" s="84">
        <f t="shared" si="9"/>
        <v>0</v>
      </c>
      <c r="J21" s="84">
        <f t="shared" si="9"/>
        <v>0</v>
      </c>
      <c r="K21" s="84">
        <f t="shared" si="9"/>
        <v>0</v>
      </c>
      <c r="L21" s="84">
        <f t="shared" si="9"/>
        <v>0</v>
      </c>
      <c r="M21" s="84">
        <f t="shared" si="9"/>
        <v>0</v>
      </c>
      <c r="N21" s="84">
        <f t="shared" si="9"/>
        <v>0</v>
      </c>
      <c r="O21" s="84">
        <f t="shared" si="9"/>
        <v>0</v>
      </c>
      <c r="P21" s="84">
        <f t="shared" si="9"/>
        <v>0</v>
      </c>
    </row>
    <row r="22" spans="1:17" ht="37.5" hidden="1" customHeight="1" x14ac:dyDescent="0.2">
      <c r="A22" s="111"/>
      <c r="B22" s="86">
        <v>2610</v>
      </c>
      <c r="C22" s="67" t="s">
        <v>55</v>
      </c>
      <c r="D22" s="88">
        <f t="shared" si="3"/>
        <v>0</v>
      </c>
      <c r="E22" s="89"/>
      <c r="F22" s="89"/>
      <c r="G22" s="89"/>
      <c r="H22" s="89"/>
      <c r="I22" s="89"/>
      <c r="J22" s="89"/>
      <c r="K22" s="89"/>
      <c r="L22" s="89"/>
      <c r="M22" s="90"/>
      <c r="N22" s="89"/>
      <c r="O22" s="89"/>
      <c r="P22" s="91"/>
      <c r="Q22" s="1" t="s">
        <v>115</v>
      </c>
    </row>
    <row r="23" spans="1:17" ht="37.5" hidden="1" customHeight="1" x14ac:dyDescent="0.2">
      <c r="A23" s="85"/>
      <c r="B23" s="86">
        <v>2240</v>
      </c>
      <c r="C23" s="67" t="s">
        <v>11</v>
      </c>
      <c r="D23" s="88">
        <f t="shared" si="3"/>
        <v>0</v>
      </c>
      <c r="E23" s="89"/>
      <c r="F23" s="89"/>
      <c r="G23" s="89"/>
      <c r="H23" s="89"/>
      <c r="I23" s="89"/>
      <c r="J23" s="89"/>
      <c r="K23" s="89"/>
      <c r="L23" s="89"/>
      <c r="M23" s="90"/>
      <c r="N23" s="89"/>
      <c r="O23" s="89"/>
      <c r="P23" s="91"/>
    </row>
    <row r="24" spans="1:17" ht="37.5" hidden="1" customHeight="1" x14ac:dyDescent="0.2">
      <c r="A24" s="85"/>
      <c r="B24" s="86">
        <v>2273</v>
      </c>
      <c r="C24" s="67" t="s">
        <v>22</v>
      </c>
      <c r="D24" s="88">
        <f t="shared" si="3"/>
        <v>0</v>
      </c>
      <c r="E24" s="89"/>
      <c r="F24" s="89"/>
      <c r="G24" s="89"/>
      <c r="H24" s="89"/>
      <c r="I24" s="89"/>
      <c r="J24" s="89"/>
      <c r="K24" s="89"/>
      <c r="L24" s="89"/>
      <c r="M24" s="90"/>
      <c r="N24" s="89"/>
      <c r="O24" s="89"/>
      <c r="P24" s="91"/>
    </row>
    <row r="25" spans="1:17" ht="18.75" customHeight="1" x14ac:dyDescent="0.2">
      <c r="A25" s="82" t="s">
        <v>44</v>
      </c>
      <c r="B25" s="83"/>
      <c r="C25" s="10" t="s">
        <v>63</v>
      </c>
      <c r="D25" s="84">
        <f t="shared" si="3"/>
        <v>397550</v>
      </c>
      <c r="E25" s="84">
        <f t="shared" ref="E25:P25" si="10">E26+E27</f>
        <v>0</v>
      </c>
      <c r="F25" s="84">
        <f t="shared" si="10"/>
        <v>0</v>
      </c>
      <c r="G25" s="84">
        <f t="shared" si="10"/>
        <v>0</v>
      </c>
      <c r="H25" s="84">
        <f t="shared" si="10"/>
        <v>397550</v>
      </c>
      <c r="I25" s="84">
        <f t="shared" si="10"/>
        <v>0</v>
      </c>
      <c r="J25" s="84">
        <f t="shared" si="10"/>
        <v>0</v>
      </c>
      <c r="K25" s="84">
        <f t="shared" si="10"/>
        <v>0</v>
      </c>
      <c r="L25" s="84">
        <f t="shared" si="10"/>
        <v>0</v>
      </c>
      <c r="M25" s="84">
        <f t="shared" si="10"/>
        <v>0</v>
      </c>
      <c r="N25" s="84">
        <f t="shared" si="10"/>
        <v>0</v>
      </c>
      <c r="O25" s="84">
        <f t="shared" si="10"/>
        <v>0</v>
      </c>
      <c r="P25" s="84">
        <f t="shared" si="10"/>
        <v>0</v>
      </c>
    </row>
    <row r="26" spans="1:17" ht="29.25" customHeight="1" x14ac:dyDescent="0.2">
      <c r="A26" s="85"/>
      <c r="B26" s="86">
        <v>2610</v>
      </c>
      <c r="C26" s="67" t="s">
        <v>55</v>
      </c>
      <c r="D26" s="88">
        <f t="shared" si="3"/>
        <v>86250</v>
      </c>
      <c r="E26" s="89"/>
      <c r="F26" s="89"/>
      <c r="G26" s="89"/>
      <c r="H26" s="89">
        <f>59250+27000</f>
        <v>86250</v>
      </c>
      <c r="I26" s="89"/>
      <c r="J26" s="89"/>
      <c r="K26" s="89"/>
      <c r="L26" s="89"/>
      <c r="M26" s="90"/>
      <c r="N26" s="89"/>
      <c r="O26" s="89"/>
      <c r="P26" s="91"/>
    </row>
    <row r="27" spans="1:17" ht="25.5" customHeight="1" x14ac:dyDescent="0.2">
      <c r="A27" s="85"/>
      <c r="B27" s="86">
        <v>3210</v>
      </c>
      <c r="C27" s="67" t="s">
        <v>41</v>
      </c>
      <c r="D27" s="88">
        <f t="shared" si="3"/>
        <v>311300</v>
      </c>
      <c r="E27" s="89"/>
      <c r="F27" s="89"/>
      <c r="G27" s="89"/>
      <c r="H27" s="89">
        <v>311300</v>
      </c>
      <c r="I27" s="89"/>
      <c r="J27" s="89"/>
      <c r="K27" s="89"/>
      <c r="L27" s="89"/>
      <c r="M27" s="90"/>
      <c r="N27" s="89"/>
      <c r="O27" s="89"/>
      <c r="P27" s="91"/>
    </row>
    <row r="28" spans="1:17" ht="65.25" customHeight="1" x14ac:dyDescent="0.2">
      <c r="A28" s="82" t="s">
        <v>106</v>
      </c>
      <c r="B28" s="83"/>
      <c r="C28" s="10" t="s">
        <v>107</v>
      </c>
      <c r="D28" s="84">
        <f>SUM(E28:P28)</f>
        <v>23400</v>
      </c>
      <c r="E28" s="84">
        <f>SUM(E29:E33)</f>
        <v>20400</v>
      </c>
      <c r="F28" s="84">
        <f t="shared" ref="F28:G28" si="11">SUM(F29:F30)</f>
        <v>0</v>
      </c>
      <c r="G28" s="84">
        <f t="shared" si="11"/>
        <v>0</v>
      </c>
      <c r="H28" s="84">
        <f t="shared" ref="H28:P28" si="12">SUM(H29:H33)</f>
        <v>3000</v>
      </c>
      <c r="I28" s="84">
        <f t="shared" si="12"/>
        <v>0</v>
      </c>
      <c r="J28" s="84">
        <f t="shared" si="12"/>
        <v>0</v>
      </c>
      <c r="K28" s="84">
        <f t="shared" si="12"/>
        <v>0</v>
      </c>
      <c r="L28" s="84">
        <f t="shared" si="12"/>
        <v>0</v>
      </c>
      <c r="M28" s="84">
        <f t="shared" si="12"/>
        <v>0</v>
      </c>
      <c r="N28" s="84">
        <f t="shared" si="12"/>
        <v>0</v>
      </c>
      <c r="O28" s="84">
        <f t="shared" si="12"/>
        <v>0</v>
      </c>
      <c r="P28" s="84">
        <f t="shared" si="12"/>
        <v>0</v>
      </c>
    </row>
    <row r="29" spans="1:17" ht="18" customHeight="1" x14ac:dyDescent="0.2">
      <c r="A29" s="85"/>
      <c r="B29" s="86">
        <v>2240</v>
      </c>
      <c r="C29" s="67" t="s">
        <v>11</v>
      </c>
      <c r="D29" s="88">
        <f t="shared" ref="D29:D33" si="13">SUM(E29:P29)</f>
        <v>3000</v>
      </c>
      <c r="E29" s="89"/>
      <c r="F29" s="89"/>
      <c r="G29" s="89"/>
      <c r="H29" s="89">
        <v>3000</v>
      </c>
      <c r="I29" s="89"/>
      <c r="J29" s="89"/>
      <c r="K29" s="89"/>
      <c r="L29" s="89"/>
      <c r="M29" s="90"/>
      <c r="N29" s="89"/>
      <c r="O29" s="89"/>
      <c r="P29" s="91"/>
    </row>
    <row r="30" spans="1:17" ht="18" customHeight="1" x14ac:dyDescent="0.2">
      <c r="A30" s="85"/>
      <c r="B30" s="86">
        <v>2272</v>
      </c>
      <c r="C30" s="160" t="s">
        <v>12</v>
      </c>
      <c r="D30" s="88">
        <f t="shared" si="13"/>
        <v>1200</v>
      </c>
      <c r="E30" s="89">
        <v>1200</v>
      </c>
      <c r="F30" s="89"/>
      <c r="G30" s="89"/>
      <c r="H30" s="89"/>
      <c r="I30" s="89"/>
      <c r="J30" s="89"/>
      <c r="K30" s="89"/>
      <c r="L30" s="89"/>
      <c r="M30" s="90"/>
      <c r="N30" s="89"/>
      <c r="O30" s="89"/>
      <c r="P30" s="91"/>
    </row>
    <row r="31" spans="1:17" ht="18" customHeight="1" x14ac:dyDescent="0.2">
      <c r="A31" s="85"/>
      <c r="B31" s="86">
        <v>2273</v>
      </c>
      <c r="C31" s="160" t="s">
        <v>22</v>
      </c>
      <c r="D31" s="88">
        <f t="shared" si="13"/>
        <v>15000</v>
      </c>
      <c r="E31" s="138">
        <v>15000</v>
      </c>
      <c r="F31" s="138"/>
      <c r="G31" s="138"/>
      <c r="H31" s="138"/>
      <c r="I31" s="138"/>
      <c r="J31" s="138"/>
      <c r="K31" s="138"/>
      <c r="L31" s="138"/>
      <c r="M31" s="90"/>
      <c r="N31" s="138"/>
      <c r="O31" s="138"/>
      <c r="P31" s="91"/>
    </row>
    <row r="32" spans="1:17" ht="18" customHeight="1" x14ac:dyDescent="0.2">
      <c r="A32" s="85"/>
      <c r="B32" s="86">
        <v>2274</v>
      </c>
      <c r="C32" s="160" t="s">
        <v>23</v>
      </c>
      <c r="D32" s="88">
        <f t="shared" si="13"/>
        <v>4000</v>
      </c>
      <c r="E32" s="138">
        <v>4000</v>
      </c>
      <c r="F32" s="138"/>
      <c r="G32" s="138"/>
      <c r="H32" s="138"/>
      <c r="I32" s="138"/>
      <c r="J32" s="138"/>
      <c r="K32" s="138"/>
      <c r="L32" s="138"/>
      <c r="M32" s="90"/>
      <c r="N32" s="138"/>
      <c r="O32" s="138"/>
      <c r="P32" s="91"/>
    </row>
    <row r="33" spans="1:16" ht="15.75" customHeight="1" x14ac:dyDescent="0.2">
      <c r="A33" s="85"/>
      <c r="B33" s="86">
        <v>2275</v>
      </c>
      <c r="C33" s="160" t="s">
        <v>24</v>
      </c>
      <c r="D33" s="88">
        <f t="shared" si="13"/>
        <v>200</v>
      </c>
      <c r="E33" s="138">
        <v>200</v>
      </c>
      <c r="F33" s="138"/>
      <c r="G33" s="138"/>
      <c r="H33" s="138"/>
      <c r="I33" s="138"/>
      <c r="J33" s="138"/>
      <c r="K33" s="138"/>
      <c r="L33" s="138"/>
      <c r="M33" s="90"/>
      <c r="N33" s="138"/>
      <c r="O33" s="138"/>
      <c r="P33" s="91"/>
    </row>
    <row r="34" spans="1:16" ht="37.5" hidden="1" customHeight="1" x14ac:dyDescent="0.2">
      <c r="A34" s="82" t="s">
        <v>102</v>
      </c>
      <c r="B34" s="95"/>
      <c r="C34" s="150" t="s">
        <v>103</v>
      </c>
      <c r="D34" s="84">
        <f t="shared" ref="D34" si="14">SUM(E34:P34)</f>
        <v>0</v>
      </c>
      <c r="E34" s="84">
        <f>E35+E36</f>
        <v>0</v>
      </c>
      <c r="F34" s="84">
        <f t="shared" ref="F34:I34" si="15">F35+F36</f>
        <v>0</v>
      </c>
      <c r="G34" s="84">
        <f t="shared" si="15"/>
        <v>0</v>
      </c>
      <c r="H34" s="84">
        <f t="shared" si="15"/>
        <v>0</v>
      </c>
      <c r="I34" s="84">
        <f t="shared" si="15"/>
        <v>0</v>
      </c>
      <c r="J34" s="84">
        <f t="shared" ref="J34:N34" si="16">J35</f>
        <v>0</v>
      </c>
      <c r="K34" s="84">
        <f t="shared" si="16"/>
        <v>0</v>
      </c>
      <c r="L34" s="84">
        <f t="shared" si="16"/>
        <v>0</v>
      </c>
      <c r="M34" s="84">
        <f t="shared" si="16"/>
        <v>0</v>
      </c>
      <c r="N34" s="84">
        <f t="shared" si="16"/>
        <v>0</v>
      </c>
      <c r="O34" s="84">
        <f>SUM(O35:O36)</f>
        <v>0</v>
      </c>
      <c r="P34" s="84">
        <f>SUM(P35:P36)</f>
        <v>0</v>
      </c>
    </row>
    <row r="35" spans="1:16" ht="16.5" hidden="1" customHeight="1" x14ac:dyDescent="0.2">
      <c r="A35" s="85"/>
      <c r="B35" s="86">
        <v>2730</v>
      </c>
      <c r="C35" s="67" t="s">
        <v>26</v>
      </c>
      <c r="D35" s="88">
        <f t="shared" ref="D35" si="17">SUM(E35:P35)</f>
        <v>0</v>
      </c>
      <c r="E35" s="89"/>
      <c r="F35" s="89"/>
      <c r="G35" s="89"/>
      <c r="H35" s="89"/>
      <c r="I35" s="89"/>
      <c r="J35" s="89"/>
      <c r="K35" s="89"/>
      <c r="L35" s="89"/>
      <c r="M35" s="90"/>
      <c r="N35" s="89"/>
      <c r="O35" s="89"/>
      <c r="P35" s="91"/>
    </row>
    <row r="36" spans="1:16" ht="34.5" hidden="1" customHeight="1" x14ac:dyDescent="0.2">
      <c r="A36" s="85"/>
      <c r="B36" s="86"/>
      <c r="C36" s="17"/>
      <c r="D36" s="88">
        <f t="shared" ref="D36" si="18">SUM(E36:P36)</f>
        <v>0</v>
      </c>
      <c r="E36" s="89"/>
      <c r="F36" s="89"/>
      <c r="G36" s="89"/>
      <c r="H36" s="89"/>
      <c r="I36" s="89"/>
      <c r="J36" s="89"/>
      <c r="K36" s="89"/>
      <c r="L36" s="89"/>
      <c r="M36" s="90"/>
      <c r="N36" s="89"/>
      <c r="O36" s="89"/>
      <c r="P36" s="91"/>
    </row>
    <row r="37" spans="1:16" ht="34.5" hidden="1" customHeight="1" x14ac:dyDescent="0.2">
      <c r="A37" s="82" t="s">
        <v>128</v>
      </c>
      <c r="B37" s="95"/>
      <c r="C37" s="136" t="s">
        <v>129</v>
      </c>
      <c r="D37" s="84">
        <f t="shared" si="3"/>
        <v>0</v>
      </c>
      <c r="E37" s="84">
        <f>E38+E39+E40+ E41+E42</f>
        <v>0</v>
      </c>
      <c r="F37" s="84">
        <f t="shared" ref="F37:N37" si="19">F38+F39+F40+ F41+F42</f>
        <v>0</v>
      </c>
      <c r="G37" s="84">
        <f t="shared" si="19"/>
        <v>0</v>
      </c>
      <c r="H37" s="84">
        <f t="shared" si="19"/>
        <v>0</v>
      </c>
      <c r="I37" s="84">
        <f t="shared" si="19"/>
        <v>0</v>
      </c>
      <c r="J37" s="84">
        <f t="shared" si="19"/>
        <v>0</v>
      </c>
      <c r="K37" s="84">
        <f t="shared" si="19"/>
        <v>0</v>
      </c>
      <c r="L37" s="84">
        <f t="shared" si="19"/>
        <v>0</v>
      </c>
      <c r="M37" s="84">
        <f t="shared" si="19"/>
        <v>0</v>
      </c>
      <c r="N37" s="84">
        <f t="shared" si="19"/>
        <v>0</v>
      </c>
      <c r="O37" s="84">
        <f t="shared" ref="O37:P37" si="20">O38+O43+O44</f>
        <v>0</v>
      </c>
      <c r="P37" s="84">
        <f t="shared" si="20"/>
        <v>0</v>
      </c>
    </row>
    <row r="38" spans="1:16" ht="34.5" hidden="1" customHeight="1" x14ac:dyDescent="0.2">
      <c r="A38" s="85"/>
      <c r="B38" s="86">
        <v>2111</v>
      </c>
      <c r="C38" s="67" t="s">
        <v>8</v>
      </c>
      <c r="D38" s="88">
        <f t="shared" si="3"/>
        <v>0</v>
      </c>
      <c r="E38" s="89"/>
      <c r="F38" s="89"/>
      <c r="G38" s="89"/>
      <c r="H38" s="89"/>
      <c r="I38" s="89"/>
      <c r="J38" s="89"/>
      <c r="K38" s="89"/>
      <c r="L38" s="89"/>
      <c r="M38" s="90"/>
      <c r="N38" s="89"/>
      <c r="O38" s="89"/>
      <c r="P38" s="91"/>
    </row>
    <row r="39" spans="1:16" ht="34.5" hidden="1" customHeight="1" x14ac:dyDescent="0.2">
      <c r="A39" s="85"/>
      <c r="B39" s="86">
        <v>2120</v>
      </c>
      <c r="C39" s="67" t="s">
        <v>9</v>
      </c>
      <c r="D39" s="88">
        <f t="shared" si="3"/>
        <v>0</v>
      </c>
      <c r="E39" s="89"/>
      <c r="F39" s="89"/>
      <c r="G39" s="89"/>
      <c r="H39" s="89"/>
      <c r="I39" s="89"/>
      <c r="J39" s="89"/>
      <c r="K39" s="89"/>
      <c r="L39" s="89"/>
      <c r="M39" s="90"/>
      <c r="N39" s="89"/>
      <c r="O39" s="89"/>
      <c r="P39" s="91"/>
    </row>
    <row r="40" spans="1:16" ht="34.5" hidden="1" customHeight="1" x14ac:dyDescent="0.2">
      <c r="A40" s="85"/>
      <c r="B40" s="86">
        <v>2610</v>
      </c>
      <c r="C40" s="67"/>
      <c r="D40" s="88">
        <f t="shared" si="3"/>
        <v>0</v>
      </c>
      <c r="E40" s="89"/>
      <c r="F40" s="89"/>
      <c r="G40" s="89"/>
      <c r="H40" s="89"/>
      <c r="I40" s="89"/>
      <c r="J40" s="89"/>
      <c r="K40" s="89"/>
      <c r="L40" s="89"/>
      <c r="M40" s="90"/>
      <c r="N40" s="89"/>
      <c r="O40" s="89"/>
      <c r="P40" s="91"/>
    </row>
    <row r="41" spans="1:16" ht="34.5" hidden="1" customHeight="1" x14ac:dyDescent="0.2">
      <c r="A41" s="85"/>
      <c r="B41" s="86"/>
      <c r="C41" s="67"/>
      <c r="D41" s="88">
        <f t="shared" si="3"/>
        <v>0</v>
      </c>
      <c r="E41" s="89"/>
      <c r="F41" s="89"/>
      <c r="G41" s="89"/>
      <c r="H41" s="89"/>
      <c r="I41" s="89"/>
      <c r="J41" s="89"/>
      <c r="K41" s="89"/>
      <c r="L41" s="89"/>
      <c r="M41" s="90"/>
      <c r="N41" s="89"/>
      <c r="O41" s="89"/>
      <c r="P41" s="91"/>
    </row>
    <row r="42" spans="1:16" ht="34.5" hidden="1" customHeight="1" x14ac:dyDescent="0.2">
      <c r="A42" s="85"/>
      <c r="B42" s="86"/>
      <c r="C42" s="67"/>
      <c r="D42" s="88">
        <f t="shared" si="3"/>
        <v>0</v>
      </c>
      <c r="E42" s="89"/>
      <c r="F42" s="89"/>
      <c r="G42" s="89"/>
      <c r="H42" s="89"/>
      <c r="I42" s="89"/>
      <c r="J42" s="89"/>
      <c r="K42" s="89"/>
      <c r="L42" s="89"/>
      <c r="M42" s="90"/>
      <c r="N42" s="89"/>
      <c r="O42" s="89"/>
      <c r="P42" s="91"/>
    </row>
    <row r="43" spans="1:16" ht="34.5" hidden="1" customHeight="1" x14ac:dyDescent="0.2">
      <c r="A43" s="82" t="s">
        <v>105</v>
      </c>
      <c r="B43" s="95"/>
      <c r="C43" s="10" t="s">
        <v>104</v>
      </c>
      <c r="D43" s="84">
        <f t="shared" ref="D43" si="21">SUM(E43:P43)</f>
        <v>0</v>
      </c>
      <c r="E43" s="84">
        <f>E44+E45+E46</f>
        <v>0</v>
      </c>
      <c r="F43" s="84">
        <f t="shared" ref="F43:I43" si="22">F44+F45+F46</f>
        <v>0</v>
      </c>
      <c r="G43" s="84">
        <f t="shared" si="22"/>
        <v>0</v>
      </c>
      <c r="H43" s="84">
        <f t="shared" si="22"/>
        <v>0</v>
      </c>
      <c r="I43" s="84">
        <f t="shared" si="22"/>
        <v>0</v>
      </c>
      <c r="J43" s="84">
        <f t="shared" ref="J43:P43" si="23">J44</f>
        <v>0</v>
      </c>
      <c r="K43" s="84">
        <f t="shared" si="23"/>
        <v>0</v>
      </c>
      <c r="L43" s="84">
        <f t="shared" si="23"/>
        <v>0</v>
      </c>
      <c r="M43" s="84">
        <f t="shared" si="23"/>
        <v>0</v>
      </c>
      <c r="N43" s="84">
        <f t="shared" si="23"/>
        <v>0</v>
      </c>
      <c r="O43" s="84">
        <f t="shared" si="23"/>
        <v>0</v>
      </c>
      <c r="P43" s="84">
        <f t="shared" si="23"/>
        <v>0</v>
      </c>
    </row>
    <row r="44" spans="1:16" ht="34.5" hidden="1" customHeight="1" x14ac:dyDescent="0.2">
      <c r="A44" s="85"/>
      <c r="B44" s="86">
        <v>2240</v>
      </c>
      <c r="C44" s="67" t="s">
        <v>11</v>
      </c>
      <c r="D44" s="88">
        <f t="shared" si="3"/>
        <v>0</v>
      </c>
      <c r="E44" s="89"/>
      <c r="F44" s="89"/>
      <c r="G44" s="89"/>
      <c r="H44" s="89"/>
      <c r="I44" s="138"/>
      <c r="J44" s="89"/>
      <c r="K44" s="89"/>
      <c r="L44" s="89"/>
      <c r="M44" s="90"/>
      <c r="N44" s="89"/>
      <c r="O44" s="89"/>
      <c r="P44" s="91"/>
    </row>
    <row r="45" spans="1:16" ht="34.5" hidden="1" customHeight="1" x14ac:dyDescent="0.2">
      <c r="A45" s="85"/>
      <c r="B45" s="86">
        <v>2274</v>
      </c>
      <c r="C45" s="67" t="s">
        <v>23</v>
      </c>
      <c r="D45" s="88">
        <f t="shared" si="3"/>
        <v>0</v>
      </c>
      <c r="E45" s="89"/>
      <c r="F45" s="89"/>
      <c r="G45" s="89"/>
      <c r="H45" s="89"/>
      <c r="I45" s="138"/>
      <c r="J45" s="89"/>
      <c r="K45" s="89"/>
      <c r="L45" s="89"/>
      <c r="M45" s="90"/>
      <c r="N45" s="89"/>
      <c r="O45" s="89"/>
      <c r="P45" s="91"/>
    </row>
    <row r="46" spans="1:16" ht="34.5" hidden="1" customHeight="1" x14ac:dyDescent="0.2">
      <c r="A46" s="85"/>
      <c r="B46" s="86"/>
      <c r="C46" s="67"/>
      <c r="D46" s="88"/>
      <c r="E46" s="89"/>
      <c r="F46" s="89"/>
      <c r="G46" s="89"/>
      <c r="H46" s="89"/>
      <c r="I46" s="89"/>
      <c r="J46" s="89"/>
      <c r="K46" s="89"/>
      <c r="L46" s="89"/>
      <c r="M46" s="90"/>
      <c r="N46" s="89"/>
      <c r="O46" s="89"/>
      <c r="P46" s="91"/>
    </row>
    <row r="47" spans="1:16" ht="34.5" hidden="1" customHeight="1" x14ac:dyDescent="0.2">
      <c r="A47" s="82" t="s">
        <v>90</v>
      </c>
      <c r="B47" s="95"/>
      <c r="C47" s="10" t="s">
        <v>91</v>
      </c>
      <c r="D47" s="84">
        <f t="shared" ref="D47:D48" si="24">SUM(E47:P47)</f>
        <v>0</v>
      </c>
      <c r="E47" s="84">
        <f t="shared" ref="E47:I47" si="25">E48</f>
        <v>0</v>
      </c>
      <c r="F47" s="84">
        <f t="shared" si="25"/>
        <v>0</v>
      </c>
      <c r="G47" s="84">
        <f t="shared" si="25"/>
        <v>0</v>
      </c>
      <c r="H47" s="84">
        <f t="shared" si="25"/>
        <v>0</v>
      </c>
      <c r="I47" s="84">
        <f t="shared" si="25"/>
        <v>0</v>
      </c>
      <c r="J47" s="84">
        <f>J48</f>
        <v>0</v>
      </c>
      <c r="K47" s="84">
        <f t="shared" ref="K47:P47" si="26">K48</f>
        <v>0</v>
      </c>
      <c r="L47" s="84">
        <f t="shared" si="26"/>
        <v>0</v>
      </c>
      <c r="M47" s="84">
        <f t="shared" si="26"/>
        <v>0</v>
      </c>
      <c r="N47" s="84">
        <f t="shared" si="26"/>
        <v>0</v>
      </c>
      <c r="O47" s="84">
        <f t="shared" si="26"/>
        <v>0</v>
      </c>
      <c r="P47" s="84">
        <f t="shared" si="26"/>
        <v>0</v>
      </c>
    </row>
    <row r="48" spans="1:16" ht="34.5" hidden="1" customHeight="1" x14ac:dyDescent="0.2">
      <c r="A48" s="85"/>
      <c r="B48" s="86">
        <v>2240</v>
      </c>
      <c r="C48" s="16" t="s">
        <v>11</v>
      </c>
      <c r="D48" s="88">
        <f t="shared" si="24"/>
        <v>0</v>
      </c>
      <c r="E48" s="89"/>
      <c r="F48" s="89"/>
      <c r="G48" s="89"/>
      <c r="H48" s="89"/>
      <c r="I48" s="89"/>
      <c r="J48" s="89"/>
      <c r="K48" s="89"/>
      <c r="L48" s="89"/>
      <c r="M48" s="90"/>
      <c r="N48" s="89"/>
      <c r="O48" s="89"/>
      <c r="P48" s="91"/>
    </row>
    <row r="49" spans="1:16" ht="18.75" hidden="1" customHeight="1" x14ac:dyDescent="0.2">
      <c r="A49" s="82" t="s">
        <v>14</v>
      </c>
      <c r="B49" s="95"/>
      <c r="C49" s="10" t="s">
        <v>15</v>
      </c>
      <c r="D49" s="84">
        <f t="shared" si="3"/>
        <v>0</v>
      </c>
      <c r="E49" s="84">
        <f>E50+E51+E52</f>
        <v>0</v>
      </c>
      <c r="F49" s="84">
        <f>F51+F52+F50</f>
        <v>0</v>
      </c>
      <c r="G49" s="84">
        <f>G50+G52+G51</f>
        <v>0</v>
      </c>
      <c r="H49" s="84">
        <f>H50+H51+H52</f>
        <v>0</v>
      </c>
      <c r="I49" s="84">
        <f>I50+I51+I52</f>
        <v>0</v>
      </c>
      <c r="J49" s="84">
        <f t="shared" ref="J49:O49" si="27">J50+J52</f>
        <v>0</v>
      </c>
      <c r="K49" s="84">
        <f t="shared" si="27"/>
        <v>0</v>
      </c>
      <c r="L49" s="84">
        <f t="shared" si="27"/>
        <v>0</v>
      </c>
      <c r="M49" s="84">
        <f t="shared" si="27"/>
        <v>0</v>
      </c>
      <c r="N49" s="84">
        <f t="shared" si="27"/>
        <v>0</v>
      </c>
      <c r="O49" s="84">
        <f t="shared" si="27"/>
        <v>0</v>
      </c>
      <c r="P49" s="84">
        <f>P50</f>
        <v>0</v>
      </c>
    </row>
    <row r="50" spans="1:16" ht="16.5" hidden="1" customHeight="1" x14ac:dyDescent="0.2">
      <c r="A50" s="85"/>
      <c r="B50" s="86">
        <v>2240</v>
      </c>
      <c r="C50" s="17" t="s">
        <v>11</v>
      </c>
      <c r="D50" s="88">
        <f t="shared" ref="D50" si="28">SUM(E50:P50)</f>
        <v>0</v>
      </c>
      <c r="E50" s="89"/>
      <c r="F50" s="138"/>
      <c r="G50" s="89"/>
      <c r="H50" s="89"/>
      <c r="I50" s="138"/>
      <c r="J50" s="89"/>
      <c r="K50" s="89"/>
      <c r="L50" s="89"/>
      <c r="M50" s="90"/>
      <c r="N50" s="89"/>
      <c r="O50" s="89"/>
      <c r="P50" s="91"/>
    </row>
    <row r="51" spans="1:16" ht="28.5" hidden="1" customHeight="1" x14ac:dyDescent="0.2">
      <c r="A51" s="85"/>
      <c r="B51" s="86">
        <v>2610</v>
      </c>
      <c r="C51" s="160" t="s">
        <v>75</v>
      </c>
      <c r="D51" s="88">
        <f t="shared" ref="D51" si="29">SUM(E51:P51)</f>
        <v>0</v>
      </c>
      <c r="E51" s="89"/>
      <c r="F51" s="138"/>
      <c r="G51" s="89"/>
      <c r="H51" s="89"/>
      <c r="I51" s="138"/>
      <c r="J51" s="89"/>
      <c r="K51" s="89"/>
      <c r="L51" s="89"/>
      <c r="M51" s="90"/>
      <c r="N51" s="89"/>
      <c r="O51" s="89"/>
      <c r="P51" s="91"/>
    </row>
    <row r="52" spans="1:16" ht="0.75" hidden="1" customHeight="1" x14ac:dyDescent="0.2">
      <c r="A52" s="85"/>
      <c r="B52" s="86">
        <v>2273</v>
      </c>
      <c r="C52" s="17" t="s">
        <v>22</v>
      </c>
      <c r="D52" s="88">
        <f t="shared" si="3"/>
        <v>0</v>
      </c>
      <c r="E52" s="89"/>
      <c r="F52" s="89"/>
      <c r="G52" s="89"/>
      <c r="H52" s="89"/>
      <c r="I52" s="89"/>
      <c r="J52" s="89"/>
      <c r="K52" s="89"/>
      <c r="L52" s="89"/>
      <c r="M52" s="90"/>
      <c r="N52" s="89"/>
      <c r="O52" s="89"/>
      <c r="P52" s="91"/>
    </row>
    <row r="53" spans="1:16" ht="34.5" customHeight="1" x14ac:dyDescent="0.2">
      <c r="A53" s="82" t="s">
        <v>90</v>
      </c>
      <c r="B53" s="95"/>
      <c r="C53" s="10" t="s">
        <v>91</v>
      </c>
      <c r="D53" s="84">
        <f>SUM(E53:P53)</f>
        <v>-1000000</v>
      </c>
      <c r="E53" s="84">
        <f>E54+E55</f>
        <v>0</v>
      </c>
      <c r="F53" s="84">
        <f t="shared" ref="F53:N53" si="30">F54+F55</f>
        <v>0</v>
      </c>
      <c r="G53" s="84">
        <f t="shared" si="30"/>
        <v>0</v>
      </c>
      <c r="H53" s="84">
        <f t="shared" si="30"/>
        <v>-1000000</v>
      </c>
      <c r="I53" s="84">
        <f t="shared" si="30"/>
        <v>0</v>
      </c>
      <c r="J53" s="84">
        <f t="shared" si="30"/>
        <v>0</v>
      </c>
      <c r="K53" s="84">
        <f t="shared" si="30"/>
        <v>0</v>
      </c>
      <c r="L53" s="84">
        <f t="shared" si="30"/>
        <v>0</v>
      </c>
      <c r="M53" s="84">
        <f t="shared" si="30"/>
        <v>0</v>
      </c>
      <c r="N53" s="84">
        <f t="shared" si="30"/>
        <v>0</v>
      </c>
      <c r="O53" s="84">
        <f>O54+O56+O58</f>
        <v>0</v>
      </c>
      <c r="P53" s="84">
        <f>P54+P56+P58</f>
        <v>0</v>
      </c>
    </row>
    <row r="54" spans="1:16" ht="16.5" customHeight="1" x14ac:dyDescent="0.2">
      <c r="A54" s="85"/>
      <c r="B54" s="86">
        <v>2240</v>
      </c>
      <c r="C54" s="16" t="s">
        <v>11</v>
      </c>
      <c r="D54" s="88">
        <f t="shared" si="3"/>
        <v>-1000000</v>
      </c>
      <c r="E54" s="89"/>
      <c r="F54" s="89"/>
      <c r="G54" s="89"/>
      <c r="H54" s="89">
        <v>-1000000</v>
      </c>
      <c r="I54" s="89"/>
      <c r="J54" s="89"/>
      <c r="K54" s="89"/>
      <c r="L54" s="89"/>
      <c r="M54" s="90"/>
      <c r="N54" s="89"/>
      <c r="O54" s="89"/>
      <c r="P54" s="94"/>
    </row>
    <row r="55" spans="1:16" ht="21" hidden="1" customHeight="1" x14ac:dyDescent="0.2">
      <c r="A55" s="92"/>
      <c r="B55" s="93">
        <v>3122</v>
      </c>
      <c r="C55" s="16" t="s">
        <v>31</v>
      </c>
      <c r="D55" s="88">
        <f t="shared" si="3"/>
        <v>0</v>
      </c>
      <c r="E55" s="89"/>
      <c r="F55" s="89"/>
      <c r="G55" s="89"/>
      <c r="H55" s="89"/>
      <c r="I55" s="89"/>
      <c r="J55" s="89"/>
      <c r="K55" s="89"/>
      <c r="L55" s="89"/>
      <c r="M55" s="90"/>
      <c r="N55" s="89"/>
      <c r="O55" s="89"/>
      <c r="P55" s="94"/>
    </row>
    <row r="56" spans="1:16" ht="34.5" hidden="1" customHeight="1" x14ac:dyDescent="0.2">
      <c r="A56" s="82" t="s">
        <v>56</v>
      </c>
      <c r="B56" s="95"/>
      <c r="C56" s="10" t="s">
        <v>66</v>
      </c>
      <c r="D56" s="84">
        <f t="shared" si="3"/>
        <v>0</v>
      </c>
      <c r="E56" s="84">
        <f>E57+E58</f>
        <v>0</v>
      </c>
      <c r="F56" s="84">
        <f t="shared" ref="F56:N56" si="31">F57+F58</f>
        <v>0</v>
      </c>
      <c r="G56" s="84">
        <f t="shared" si="31"/>
        <v>0</v>
      </c>
      <c r="H56" s="84">
        <f t="shared" si="31"/>
        <v>0</v>
      </c>
      <c r="I56" s="84">
        <f t="shared" si="31"/>
        <v>0</v>
      </c>
      <c r="J56" s="84">
        <f t="shared" si="31"/>
        <v>0</v>
      </c>
      <c r="K56" s="84">
        <f t="shared" si="31"/>
        <v>0</v>
      </c>
      <c r="L56" s="84">
        <f t="shared" si="31"/>
        <v>0</v>
      </c>
      <c r="M56" s="84">
        <f t="shared" si="31"/>
        <v>0</v>
      </c>
      <c r="N56" s="84">
        <f t="shared" si="31"/>
        <v>0</v>
      </c>
      <c r="O56" s="89"/>
      <c r="P56" s="94"/>
    </row>
    <row r="57" spans="1:16" ht="34.5" hidden="1" customHeight="1" x14ac:dyDescent="0.2">
      <c r="A57" s="85"/>
      <c r="B57" s="86">
        <v>2610</v>
      </c>
      <c r="C57" s="67" t="s">
        <v>55</v>
      </c>
      <c r="D57" s="88">
        <f t="shared" si="3"/>
        <v>0</v>
      </c>
      <c r="E57" s="90"/>
      <c r="F57" s="90"/>
      <c r="G57" s="90"/>
      <c r="H57" s="90"/>
      <c r="I57" s="96"/>
      <c r="J57" s="96"/>
      <c r="K57" s="90"/>
      <c r="L57" s="89"/>
      <c r="M57" s="90"/>
      <c r="N57" s="89"/>
      <c r="O57" s="89"/>
      <c r="P57" s="94"/>
    </row>
    <row r="58" spans="1:16" ht="34.5" hidden="1" customHeight="1" x14ac:dyDescent="0.2">
      <c r="A58" s="92"/>
      <c r="B58" s="93"/>
      <c r="C58" s="16"/>
      <c r="D58" s="88">
        <f t="shared" si="3"/>
        <v>0</v>
      </c>
      <c r="E58" s="89"/>
      <c r="F58" s="89"/>
      <c r="G58" s="89"/>
      <c r="H58" s="89"/>
      <c r="I58" s="89"/>
      <c r="J58" s="89"/>
      <c r="K58" s="89"/>
      <c r="L58" s="89"/>
      <c r="M58" s="90"/>
      <c r="N58" s="89"/>
      <c r="O58" s="89"/>
      <c r="P58" s="94"/>
    </row>
    <row r="59" spans="1:16" ht="34.5" hidden="1" customHeight="1" x14ac:dyDescent="0.2">
      <c r="A59" s="82" t="s">
        <v>87</v>
      </c>
      <c r="B59" s="95"/>
      <c r="C59" s="10" t="s">
        <v>78</v>
      </c>
      <c r="D59" s="84">
        <f t="shared" ref="D59:D61" si="32">SUM(E59:P59)</f>
        <v>0</v>
      </c>
      <c r="E59" s="84">
        <f>E60+E61+E62+E63+E64+E66+E69</f>
        <v>0</v>
      </c>
      <c r="F59" s="84">
        <f t="shared" ref="F59:K59" si="33">F60+F61+F62+F63+F64+F66+F69</f>
        <v>0</v>
      </c>
      <c r="G59" s="84">
        <f t="shared" si="33"/>
        <v>0</v>
      </c>
      <c r="H59" s="84">
        <f t="shared" si="33"/>
        <v>0</v>
      </c>
      <c r="I59" s="84">
        <f t="shared" si="33"/>
        <v>0</v>
      </c>
      <c r="J59" s="84">
        <f t="shared" si="33"/>
        <v>0</v>
      </c>
      <c r="K59" s="84">
        <f t="shared" si="33"/>
        <v>0</v>
      </c>
      <c r="L59" s="84">
        <f t="shared" ref="L59:O59" si="34">L60+L61+L62+L63+L75+L68</f>
        <v>0</v>
      </c>
      <c r="M59" s="84">
        <f t="shared" si="34"/>
        <v>0</v>
      </c>
      <c r="N59" s="84">
        <f t="shared" si="34"/>
        <v>0</v>
      </c>
      <c r="O59" s="84">
        <f t="shared" si="34"/>
        <v>0</v>
      </c>
      <c r="P59" s="84">
        <f t="shared" ref="P59" si="35">P60+P61</f>
        <v>0</v>
      </c>
    </row>
    <row r="60" spans="1:16" ht="34.5" hidden="1" customHeight="1" x14ac:dyDescent="0.2">
      <c r="A60" s="92"/>
      <c r="B60" s="93">
        <v>2111</v>
      </c>
      <c r="C60" s="16" t="s">
        <v>8</v>
      </c>
      <c r="D60" s="88">
        <f t="shared" si="32"/>
        <v>0</v>
      </c>
      <c r="E60" s="97"/>
      <c r="F60" s="97"/>
      <c r="G60" s="97"/>
      <c r="H60" s="97"/>
      <c r="I60" s="97"/>
      <c r="J60" s="97"/>
      <c r="K60" s="97"/>
      <c r="L60" s="97"/>
      <c r="M60" s="98"/>
      <c r="N60" s="97"/>
      <c r="O60" s="97"/>
      <c r="P60" s="94"/>
    </row>
    <row r="61" spans="1:16" ht="34.5" hidden="1" customHeight="1" x14ac:dyDescent="0.2">
      <c r="A61" s="92"/>
      <c r="B61" s="93">
        <v>2120</v>
      </c>
      <c r="C61" s="16" t="s">
        <v>9</v>
      </c>
      <c r="D61" s="88">
        <f t="shared" si="32"/>
        <v>0</v>
      </c>
      <c r="E61" s="97"/>
      <c r="F61" s="97"/>
      <c r="G61" s="97"/>
      <c r="H61" s="97"/>
      <c r="I61" s="97"/>
      <c r="J61" s="97"/>
      <c r="K61" s="97"/>
      <c r="L61" s="97"/>
      <c r="M61" s="98"/>
      <c r="N61" s="97"/>
      <c r="O61" s="97"/>
      <c r="P61" s="94"/>
    </row>
    <row r="62" spans="1:16" ht="34.5" hidden="1" customHeight="1" x14ac:dyDescent="0.2">
      <c r="A62" s="92"/>
      <c r="B62" s="93">
        <v>2230</v>
      </c>
      <c r="C62" s="16" t="s">
        <v>25</v>
      </c>
      <c r="D62" s="88">
        <f t="shared" si="3"/>
        <v>0</v>
      </c>
      <c r="E62" s="97"/>
      <c r="F62" s="97"/>
      <c r="G62" s="97"/>
      <c r="H62" s="97"/>
      <c r="I62" s="97"/>
      <c r="J62" s="97"/>
      <c r="K62" s="97"/>
      <c r="L62" s="97"/>
      <c r="M62" s="98"/>
      <c r="N62" s="97"/>
      <c r="O62" s="97"/>
      <c r="P62" s="94"/>
    </row>
    <row r="63" spans="1:16" ht="34.5" hidden="1" customHeight="1" x14ac:dyDescent="0.2">
      <c r="A63" s="92"/>
      <c r="B63" s="93">
        <v>2240</v>
      </c>
      <c r="C63" s="16" t="s">
        <v>11</v>
      </c>
      <c r="D63" s="88">
        <f t="shared" si="3"/>
        <v>0</v>
      </c>
      <c r="E63" s="97"/>
      <c r="F63" s="97"/>
      <c r="G63" s="97"/>
      <c r="H63" s="97"/>
      <c r="I63" s="97"/>
      <c r="J63" s="97"/>
      <c r="K63" s="97"/>
      <c r="L63" s="97"/>
      <c r="M63" s="98"/>
      <c r="N63" s="97"/>
      <c r="O63" s="97"/>
      <c r="P63" s="94"/>
    </row>
    <row r="64" spans="1:16" ht="34.5" hidden="1" customHeight="1" x14ac:dyDescent="0.2">
      <c r="A64" s="92"/>
      <c r="B64" s="93">
        <v>2210</v>
      </c>
      <c r="C64" s="16" t="s">
        <v>10</v>
      </c>
      <c r="D64" s="88">
        <f t="shared" si="3"/>
        <v>0</v>
      </c>
      <c r="E64" s="97"/>
      <c r="F64" s="97"/>
      <c r="G64" s="97"/>
      <c r="H64" s="97"/>
      <c r="I64" s="97"/>
      <c r="J64" s="97"/>
      <c r="K64" s="97"/>
      <c r="L64" s="97"/>
      <c r="M64" s="98"/>
      <c r="N64" s="97"/>
      <c r="O64" s="97"/>
      <c r="P64" s="94"/>
    </row>
    <row r="65" spans="1:16" ht="34.5" hidden="1" customHeight="1" x14ac:dyDescent="0.2">
      <c r="A65" s="92"/>
      <c r="B65" s="93">
        <v>2272</v>
      </c>
      <c r="C65" s="16" t="s">
        <v>12</v>
      </c>
      <c r="D65" s="88">
        <f t="shared" si="3"/>
        <v>0</v>
      </c>
      <c r="E65" s="97"/>
      <c r="F65" s="97"/>
      <c r="G65" s="97"/>
      <c r="H65" s="97"/>
      <c r="I65" s="97"/>
      <c r="J65" s="97"/>
      <c r="K65" s="97"/>
      <c r="L65" s="97"/>
      <c r="M65" s="98"/>
      <c r="N65" s="97"/>
      <c r="O65" s="97"/>
      <c r="P65" s="94"/>
    </row>
    <row r="66" spans="1:16" ht="34.5" hidden="1" customHeight="1" x14ac:dyDescent="0.2">
      <c r="A66" s="99"/>
      <c r="B66" s="86">
        <v>2275</v>
      </c>
      <c r="C66" s="13" t="s">
        <v>24</v>
      </c>
      <c r="D66" s="88">
        <f t="shared" si="3"/>
        <v>0</v>
      </c>
      <c r="E66" s="89"/>
      <c r="F66" s="138"/>
      <c r="G66" s="89"/>
      <c r="H66" s="89"/>
      <c r="I66" s="89"/>
      <c r="J66" s="89"/>
      <c r="K66" s="89"/>
      <c r="L66" s="89"/>
      <c r="M66" s="90"/>
      <c r="N66" s="89"/>
      <c r="O66" s="89"/>
      <c r="P66" s="91"/>
    </row>
    <row r="67" spans="1:16" ht="34.5" hidden="1" customHeight="1" x14ac:dyDescent="0.2">
      <c r="A67" s="92"/>
      <c r="B67" s="93">
        <v>2274</v>
      </c>
      <c r="C67" s="16" t="s">
        <v>23</v>
      </c>
      <c r="D67" s="88">
        <f t="shared" si="3"/>
        <v>0</v>
      </c>
      <c r="E67" s="89"/>
      <c r="F67" s="97"/>
      <c r="G67" s="97"/>
      <c r="H67" s="97"/>
      <c r="I67" s="97"/>
      <c r="J67" s="89"/>
      <c r="K67" s="97"/>
      <c r="L67" s="97"/>
      <c r="M67" s="98"/>
      <c r="N67" s="97"/>
      <c r="O67" s="97"/>
      <c r="P67" s="94"/>
    </row>
    <row r="68" spans="1:16" ht="34.5" hidden="1" customHeight="1" x14ac:dyDescent="0.2">
      <c r="A68" s="92"/>
      <c r="B68" s="93">
        <v>2275</v>
      </c>
      <c r="C68" s="16" t="s">
        <v>24</v>
      </c>
      <c r="D68" s="88">
        <f t="shared" si="3"/>
        <v>0</v>
      </c>
      <c r="E68" s="89"/>
      <c r="F68" s="97"/>
      <c r="G68" s="97"/>
      <c r="H68" s="97"/>
      <c r="I68" s="97"/>
      <c r="J68" s="89"/>
      <c r="K68" s="97"/>
      <c r="L68" s="97"/>
      <c r="M68" s="98"/>
      <c r="N68" s="97"/>
      <c r="O68" s="97"/>
      <c r="P68" s="94"/>
    </row>
    <row r="69" spans="1:16" ht="34.5" hidden="1" customHeight="1" x14ac:dyDescent="0.2">
      <c r="A69" s="92"/>
      <c r="B69" s="93">
        <v>2282</v>
      </c>
      <c r="C69" s="16" t="s">
        <v>13</v>
      </c>
      <c r="D69" s="88">
        <f t="shared" si="3"/>
        <v>0</v>
      </c>
      <c r="E69" s="89"/>
      <c r="F69" s="97"/>
      <c r="G69" s="97"/>
      <c r="H69" s="97"/>
      <c r="I69" s="97"/>
      <c r="J69" s="89"/>
      <c r="K69" s="97"/>
      <c r="L69" s="97"/>
      <c r="M69" s="98"/>
      <c r="N69" s="97"/>
      <c r="O69" s="97"/>
      <c r="P69" s="94"/>
    </row>
    <row r="70" spans="1:16" ht="34.5" hidden="1" customHeight="1" x14ac:dyDescent="0.2">
      <c r="A70" s="92"/>
      <c r="B70" s="93">
        <v>2800</v>
      </c>
      <c r="C70" s="16" t="s">
        <v>18</v>
      </c>
      <c r="D70" s="88">
        <f t="shared" si="3"/>
        <v>0</v>
      </c>
      <c r="E70" s="89"/>
      <c r="F70" s="97"/>
      <c r="G70" s="97"/>
      <c r="H70" s="97"/>
      <c r="I70" s="97"/>
      <c r="J70" s="89"/>
      <c r="K70" s="97"/>
      <c r="L70" s="97"/>
      <c r="M70" s="98"/>
      <c r="N70" s="97"/>
      <c r="O70" s="97"/>
      <c r="P70" s="94"/>
    </row>
    <row r="71" spans="1:16" ht="34.5" hidden="1" customHeight="1" x14ac:dyDescent="0.2">
      <c r="A71" s="82" t="s">
        <v>76</v>
      </c>
      <c r="B71" s="95"/>
      <c r="C71" s="10" t="s">
        <v>79</v>
      </c>
      <c r="D71" s="84">
        <f t="shared" ref="D71:D73" si="36">SUM(E71:P71)</f>
        <v>0</v>
      </c>
      <c r="E71" s="84">
        <f t="shared" ref="E71:K71" si="37">E72+E73+E74+E75+E76</f>
        <v>0</v>
      </c>
      <c r="F71" s="84">
        <f t="shared" si="37"/>
        <v>0</v>
      </c>
      <c r="G71" s="84">
        <f t="shared" si="37"/>
        <v>0</v>
      </c>
      <c r="H71" s="84">
        <f t="shared" si="37"/>
        <v>0</v>
      </c>
      <c r="I71" s="84">
        <f t="shared" si="37"/>
        <v>0</v>
      </c>
      <c r="J71" s="84">
        <f t="shared" si="37"/>
        <v>0</v>
      </c>
      <c r="K71" s="84">
        <f t="shared" si="37"/>
        <v>0</v>
      </c>
      <c r="L71" s="84">
        <f t="shared" ref="L71:P71" si="38">L72+L73+L74</f>
        <v>0</v>
      </c>
      <c r="M71" s="84">
        <f t="shared" si="38"/>
        <v>0</v>
      </c>
      <c r="N71" s="84">
        <f t="shared" si="38"/>
        <v>0</v>
      </c>
      <c r="O71" s="84">
        <f t="shared" si="38"/>
        <v>0</v>
      </c>
      <c r="P71" s="84">
        <f t="shared" si="38"/>
        <v>0</v>
      </c>
    </row>
    <row r="72" spans="1:16" ht="34.5" hidden="1" customHeight="1" x14ac:dyDescent="0.2">
      <c r="A72" s="92"/>
      <c r="B72" s="93">
        <v>2111</v>
      </c>
      <c r="C72" s="16" t="s">
        <v>8</v>
      </c>
      <c r="D72" s="88">
        <f t="shared" si="36"/>
        <v>0</v>
      </c>
      <c r="E72" s="97"/>
      <c r="F72" s="97"/>
      <c r="G72" s="97"/>
      <c r="H72" s="97"/>
      <c r="I72" s="97"/>
      <c r="J72" s="89"/>
      <c r="K72" s="97"/>
      <c r="L72" s="97"/>
      <c r="M72" s="98"/>
      <c r="N72" s="97"/>
      <c r="O72" s="97"/>
      <c r="P72" s="94"/>
    </row>
    <row r="73" spans="1:16" ht="34.5" hidden="1" customHeight="1" x14ac:dyDescent="0.2">
      <c r="A73" s="92"/>
      <c r="B73" s="93">
        <v>2120</v>
      </c>
      <c r="C73" s="16" t="s">
        <v>9</v>
      </c>
      <c r="D73" s="88">
        <f t="shared" si="36"/>
        <v>0</v>
      </c>
      <c r="E73" s="97"/>
      <c r="F73" s="97"/>
      <c r="G73" s="97"/>
      <c r="H73" s="97"/>
      <c r="I73" s="97"/>
      <c r="J73" s="89"/>
      <c r="K73" s="97"/>
      <c r="L73" s="97"/>
      <c r="M73" s="98"/>
      <c r="N73" s="97"/>
      <c r="O73" s="97"/>
      <c r="P73" s="94"/>
    </row>
    <row r="74" spans="1:16" ht="34.5" hidden="1" customHeight="1" x14ac:dyDescent="0.2">
      <c r="A74" s="92"/>
      <c r="B74" s="93">
        <v>2210</v>
      </c>
      <c r="C74" s="13" t="s">
        <v>10</v>
      </c>
      <c r="D74" s="88">
        <f t="shared" ref="D74:D75" si="39">SUM(E74:P74)</f>
        <v>0</v>
      </c>
      <c r="E74" s="97"/>
      <c r="F74" s="97"/>
      <c r="G74" s="97"/>
      <c r="H74" s="97"/>
      <c r="I74" s="97"/>
      <c r="J74" s="89"/>
      <c r="K74" s="97"/>
      <c r="L74" s="97"/>
      <c r="M74" s="98"/>
      <c r="N74" s="97"/>
      <c r="O74" s="97"/>
      <c r="P74" s="94"/>
    </row>
    <row r="75" spans="1:16" ht="34.5" hidden="1" customHeight="1" x14ac:dyDescent="0.2">
      <c r="A75" s="92"/>
      <c r="B75" s="93">
        <v>2230</v>
      </c>
      <c r="C75" s="13" t="s">
        <v>25</v>
      </c>
      <c r="D75" s="88">
        <f t="shared" si="39"/>
        <v>0</v>
      </c>
      <c r="E75" s="97"/>
      <c r="F75" s="97"/>
      <c r="G75" s="97"/>
      <c r="H75" s="97"/>
      <c r="I75" s="97"/>
      <c r="J75" s="89"/>
      <c r="K75" s="97"/>
      <c r="L75" s="97"/>
      <c r="M75" s="98"/>
      <c r="N75" s="97"/>
      <c r="O75" s="97"/>
      <c r="P75" s="94"/>
    </row>
    <row r="76" spans="1:16" ht="34.5" hidden="1" customHeight="1" x14ac:dyDescent="0.2">
      <c r="A76" s="92"/>
      <c r="B76" s="93">
        <v>2273</v>
      </c>
      <c r="C76" s="16" t="s">
        <v>22</v>
      </c>
      <c r="D76" s="88">
        <f t="shared" ref="D76" si="40">SUM(E76:P76)</f>
        <v>0</v>
      </c>
      <c r="E76" s="97"/>
      <c r="F76" s="97"/>
      <c r="G76" s="97"/>
      <c r="H76" s="97"/>
      <c r="I76" s="97"/>
      <c r="J76" s="89"/>
      <c r="K76" s="97"/>
      <c r="L76" s="97"/>
      <c r="M76" s="98"/>
      <c r="N76" s="97"/>
      <c r="O76" s="97"/>
      <c r="P76" s="94"/>
    </row>
    <row r="77" spans="1:16" ht="34.5" hidden="1" customHeight="1" x14ac:dyDescent="0.2">
      <c r="A77" s="82" t="s">
        <v>67</v>
      </c>
      <c r="B77" s="100"/>
      <c r="C77" s="20" t="s">
        <v>68</v>
      </c>
      <c r="D77" s="84">
        <f t="shared" si="3"/>
        <v>0</v>
      </c>
      <c r="E77" s="84">
        <f>E78+E79</f>
        <v>0</v>
      </c>
      <c r="F77" s="84">
        <f t="shared" ref="F77:P77" si="41">F78+F79</f>
        <v>0</v>
      </c>
      <c r="G77" s="84">
        <f t="shared" si="41"/>
        <v>0</v>
      </c>
      <c r="H77" s="84">
        <f t="shared" si="41"/>
        <v>0</v>
      </c>
      <c r="I77" s="84">
        <f t="shared" si="41"/>
        <v>0</v>
      </c>
      <c r="J77" s="84">
        <f t="shared" si="41"/>
        <v>0</v>
      </c>
      <c r="K77" s="84">
        <f t="shared" si="41"/>
        <v>0</v>
      </c>
      <c r="L77" s="84">
        <f t="shared" si="41"/>
        <v>0</v>
      </c>
      <c r="M77" s="84">
        <f t="shared" si="41"/>
        <v>0</v>
      </c>
      <c r="N77" s="84">
        <f t="shared" si="41"/>
        <v>0</v>
      </c>
      <c r="O77" s="84">
        <f t="shared" si="41"/>
        <v>0</v>
      </c>
      <c r="P77" s="84">
        <f t="shared" si="41"/>
        <v>0</v>
      </c>
    </row>
    <row r="78" spans="1:16" ht="34.5" hidden="1" customHeight="1" x14ac:dyDescent="0.2">
      <c r="A78" s="92"/>
      <c r="B78" s="93">
        <v>2730</v>
      </c>
      <c r="C78" s="92" t="s">
        <v>26</v>
      </c>
      <c r="D78" s="88">
        <f t="shared" si="3"/>
        <v>0</v>
      </c>
      <c r="E78" s="97"/>
      <c r="F78" s="97"/>
      <c r="G78" s="97"/>
      <c r="H78" s="97"/>
      <c r="I78" s="97"/>
      <c r="J78" s="89"/>
      <c r="K78" s="97"/>
      <c r="L78" s="97"/>
      <c r="M78" s="98"/>
      <c r="N78" s="97"/>
      <c r="O78" s="97"/>
      <c r="P78" s="94"/>
    </row>
    <row r="79" spans="1:16" ht="34.5" hidden="1" customHeight="1" x14ac:dyDescent="0.2">
      <c r="A79" s="92"/>
      <c r="B79" s="93"/>
      <c r="C79" s="92"/>
      <c r="D79" s="88">
        <f t="shared" si="3"/>
        <v>0</v>
      </c>
      <c r="E79" s="97"/>
      <c r="F79" s="97"/>
      <c r="G79" s="97"/>
      <c r="H79" s="97"/>
      <c r="I79" s="97"/>
      <c r="J79" s="89"/>
      <c r="K79" s="97"/>
      <c r="L79" s="97"/>
      <c r="M79" s="98"/>
      <c r="N79" s="97"/>
      <c r="O79" s="97"/>
      <c r="P79" s="94"/>
    </row>
    <row r="80" spans="1:16" ht="34.5" hidden="1" customHeight="1" x14ac:dyDescent="0.2">
      <c r="A80" s="82" t="s">
        <v>62</v>
      </c>
      <c r="B80" s="100"/>
      <c r="C80" s="24" t="s">
        <v>88</v>
      </c>
      <c r="D80" s="84">
        <f t="shared" ref="D80" si="42">SUM(E80:P80)</f>
        <v>0</v>
      </c>
      <c r="E80" s="84">
        <f>E81+E82+E83</f>
        <v>0</v>
      </c>
      <c r="F80" s="84">
        <f t="shared" ref="F80:K80" si="43">F81+F82+F83</f>
        <v>0</v>
      </c>
      <c r="G80" s="84">
        <f t="shared" si="43"/>
        <v>0</v>
      </c>
      <c r="H80" s="84">
        <f t="shared" si="43"/>
        <v>0</v>
      </c>
      <c r="I80" s="84">
        <f t="shared" si="43"/>
        <v>0</v>
      </c>
      <c r="J80" s="84">
        <f t="shared" si="43"/>
        <v>0</v>
      </c>
      <c r="K80" s="84">
        <f t="shared" si="43"/>
        <v>0</v>
      </c>
      <c r="L80" s="97"/>
      <c r="M80" s="98"/>
      <c r="N80" s="97"/>
      <c r="O80" s="97"/>
      <c r="P80" s="94"/>
    </row>
    <row r="81" spans="1:16" ht="34.5" hidden="1" customHeight="1" x14ac:dyDescent="0.2">
      <c r="A81" s="149"/>
      <c r="B81" s="86">
        <v>2111</v>
      </c>
      <c r="C81" s="87" t="s">
        <v>8</v>
      </c>
      <c r="D81" s="88">
        <f t="shared" ref="D81:D83" si="44">SUM(E81:P81)</f>
        <v>0</v>
      </c>
      <c r="E81" s="138"/>
      <c r="F81" s="138"/>
      <c r="G81" s="88"/>
      <c r="H81" s="88"/>
      <c r="I81" s="88"/>
      <c r="J81" s="88"/>
      <c r="K81" s="88"/>
      <c r="L81" s="97"/>
      <c r="M81" s="98"/>
      <c r="N81" s="97"/>
      <c r="O81" s="97"/>
      <c r="P81" s="94"/>
    </row>
    <row r="82" spans="1:16" ht="34.5" hidden="1" customHeight="1" x14ac:dyDescent="0.2">
      <c r="A82" s="92"/>
      <c r="B82" s="93">
        <v>2120</v>
      </c>
      <c r="C82" s="92" t="s">
        <v>9</v>
      </c>
      <c r="D82" s="88">
        <f t="shared" si="44"/>
        <v>0</v>
      </c>
      <c r="E82" s="97"/>
      <c r="F82" s="97"/>
      <c r="G82" s="97"/>
      <c r="H82" s="97"/>
      <c r="I82" s="97"/>
      <c r="J82" s="89"/>
      <c r="K82" s="97"/>
      <c r="L82" s="97"/>
      <c r="M82" s="98"/>
      <c r="N82" s="97"/>
      <c r="O82" s="97"/>
      <c r="P82" s="94"/>
    </row>
    <row r="83" spans="1:16" ht="34.5" hidden="1" customHeight="1" x14ac:dyDescent="0.2">
      <c r="A83" s="92"/>
      <c r="B83" s="93">
        <v>2210</v>
      </c>
      <c r="C83" s="13" t="s">
        <v>10</v>
      </c>
      <c r="D83" s="88">
        <f t="shared" si="44"/>
        <v>0</v>
      </c>
      <c r="E83" s="97"/>
      <c r="F83" s="97"/>
      <c r="G83" s="97"/>
      <c r="H83" s="97"/>
      <c r="I83" s="97"/>
      <c r="J83" s="138"/>
      <c r="K83" s="97"/>
      <c r="L83" s="97"/>
      <c r="M83" s="98"/>
      <c r="N83" s="97"/>
      <c r="O83" s="97"/>
      <c r="P83" s="94"/>
    </row>
    <row r="84" spans="1:16" ht="34.5" hidden="1" customHeight="1" x14ac:dyDescent="0.2">
      <c r="A84" s="82" t="s">
        <v>85</v>
      </c>
      <c r="B84" s="100"/>
      <c r="C84" s="101" t="s">
        <v>86</v>
      </c>
      <c r="D84" s="84">
        <f t="shared" ref="D84:D86" si="45">SUM(E84:P84)</f>
        <v>0</v>
      </c>
      <c r="E84" s="84">
        <f>E85+E86</f>
        <v>0</v>
      </c>
      <c r="F84" s="84">
        <f t="shared" ref="F84:O84" si="46">F85+F86</f>
        <v>0</v>
      </c>
      <c r="G84" s="84">
        <f t="shared" si="46"/>
        <v>0</v>
      </c>
      <c r="H84" s="84">
        <f t="shared" si="46"/>
        <v>0</v>
      </c>
      <c r="I84" s="84">
        <f t="shared" si="46"/>
        <v>0</v>
      </c>
      <c r="J84" s="84">
        <f t="shared" si="46"/>
        <v>0</v>
      </c>
      <c r="K84" s="84">
        <f t="shared" si="46"/>
        <v>0</v>
      </c>
      <c r="L84" s="84">
        <f t="shared" si="46"/>
        <v>0</v>
      </c>
      <c r="M84" s="84">
        <f t="shared" si="46"/>
        <v>0</v>
      </c>
      <c r="N84" s="84">
        <f t="shared" si="46"/>
        <v>0</v>
      </c>
      <c r="O84" s="84">
        <f t="shared" si="46"/>
        <v>0</v>
      </c>
      <c r="P84" s="84">
        <f t="shared" ref="P84" si="47">SUM(P85)</f>
        <v>0</v>
      </c>
    </row>
    <row r="85" spans="1:16" ht="34.5" hidden="1" customHeight="1" x14ac:dyDescent="0.2">
      <c r="A85" s="92"/>
      <c r="B85" s="93">
        <v>2730</v>
      </c>
      <c r="C85" s="13" t="s">
        <v>26</v>
      </c>
      <c r="D85" s="88">
        <f t="shared" si="45"/>
        <v>0</v>
      </c>
      <c r="E85" s="97"/>
      <c r="F85" s="97"/>
      <c r="G85" s="97"/>
      <c r="H85" s="97"/>
      <c r="I85" s="97"/>
      <c r="J85" s="89"/>
      <c r="K85" s="97"/>
      <c r="L85" s="97"/>
      <c r="M85" s="98"/>
      <c r="N85" s="97"/>
      <c r="O85" s="97"/>
      <c r="P85" s="94"/>
    </row>
    <row r="86" spans="1:16" ht="6.75" hidden="1" customHeight="1" x14ac:dyDescent="0.2">
      <c r="A86" s="92"/>
      <c r="B86" s="93">
        <v>2210</v>
      </c>
      <c r="C86" s="16" t="s">
        <v>10</v>
      </c>
      <c r="D86" s="88">
        <f t="shared" si="45"/>
        <v>0</v>
      </c>
      <c r="E86" s="97"/>
      <c r="F86" s="97"/>
      <c r="G86" s="97"/>
      <c r="H86" s="97"/>
      <c r="I86" s="97"/>
      <c r="J86" s="89"/>
      <c r="K86" s="97"/>
      <c r="L86" s="97"/>
      <c r="M86" s="98"/>
      <c r="N86" s="97"/>
      <c r="O86" s="97"/>
      <c r="P86" s="94"/>
    </row>
    <row r="87" spans="1:16" ht="27.75" customHeight="1" x14ac:dyDescent="0.2">
      <c r="A87" s="82" t="s">
        <v>57</v>
      </c>
      <c r="B87" s="102"/>
      <c r="C87" s="20" t="s">
        <v>58</v>
      </c>
      <c r="D87" s="84">
        <f t="shared" ref="D87:F87" si="48">D88+D89+D90</f>
        <v>-1277600</v>
      </c>
      <c r="E87" s="84">
        <f t="shared" si="48"/>
        <v>0</v>
      </c>
      <c r="F87" s="84">
        <f t="shared" si="48"/>
        <v>0</v>
      </c>
      <c r="G87" s="84">
        <f>G88+G89+G90</f>
        <v>0</v>
      </c>
      <c r="H87" s="84">
        <f t="shared" ref="H87:I87" si="49">H88+H89+H90</f>
        <v>-1277600</v>
      </c>
      <c r="I87" s="84">
        <f t="shared" si="49"/>
        <v>0</v>
      </c>
      <c r="J87" s="84">
        <f t="shared" ref="J87:P87" si="50">J88+J89</f>
        <v>0</v>
      </c>
      <c r="K87" s="84">
        <f t="shared" si="50"/>
        <v>0</v>
      </c>
      <c r="L87" s="84">
        <f t="shared" si="50"/>
        <v>0</v>
      </c>
      <c r="M87" s="84">
        <f t="shared" si="50"/>
        <v>0</v>
      </c>
      <c r="N87" s="84">
        <f t="shared" si="50"/>
        <v>0</v>
      </c>
      <c r="O87" s="84">
        <f t="shared" si="50"/>
        <v>0</v>
      </c>
      <c r="P87" s="84">
        <f t="shared" si="50"/>
        <v>0</v>
      </c>
    </row>
    <row r="88" spans="1:16" ht="15.75" customHeight="1" x14ac:dyDescent="0.2">
      <c r="A88" s="92"/>
      <c r="B88" s="93">
        <v>2240</v>
      </c>
      <c r="C88" s="13" t="s">
        <v>11</v>
      </c>
      <c r="D88" s="88">
        <f t="shared" si="3"/>
        <v>-1277600</v>
      </c>
      <c r="E88" s="97"/>
      <c r="F88" s="97"/>
      <c r="G88" s="97"/>
      <c r="H88" s="97">
        <f>-90350-3000-397550-600000-86700-100000</f>
        <v>-1277600</v>
      </c>
      <c r="I88" s="97"/>
      <c r="J88" s="97"/>
      <c r="K88" s="97"/>
      <c r="L88" s="97"/>
      <c r="M88" s="98"/>
      <c r="N88" s="97"/>
      <c r="O88" s="97"/>
      <c r="P88" s="94"/>
    </row>
    <row r="89" spans="1:16" ht="38.25" hidden="1" customHeight="1" x14ac:dyDescent="0.2">
      <c r="A89" s="92"/>
      <c r="B89" s="93">
        <v>2210</v>
      </c>
      <c r="C89" s="13" t="s">
        <v>10</v>
      </c>
      <c r="D89" s="88">
        <f t="shared" si="3"/>
        <v>0</v>
      </c>
      <c r="E89" s="89"/>
      <c r="F89" s="89"/>
      <c r="G89" s="89"/>
      <c r="H89" s="89"/>
      <c r="I89" s="89"/>
      <c r="J89" s="89"/>
      <c r="K89" s="89"/>
      <c r="L89" s="89"/>
      <c r="M89" s="90"/>
      <c r="N89" s="89"/>
      <c r="O89" s="89"/>
      <c r="P89" s="94"/>
    </row>
    <row r="90" spans="1:16" ht="38.25" hidden="1" customHeight="1" x14ac:dyDescent="0.2">
      <c r="A90" s="92"/>
      <c r="B90" s="93">
        <v>2240</v>
      </c>
      <c r="C90" s="13" t="s">
        <v>11</v>
      </c>
      <c r="D90" s="88">
        <f t="shared" ref="D90" si="51">SUM(E90:P90)</f>
        <v>0</v>
      </c>
      <c r="E90" s="138"/>
      <c r="F90" s="138"/>
      <c r="G90" s="138"/>
      <c r="H90" s="97"/>
      <c r="I90" s="97"/>
      <c r="J90" s="89"/>
      <c r="K90" s="97"/>
      <c r="L90" s="89"/>
      <c r="M90" s="90"/>
      <c r="N90" s="89"/>
      <c r="O90" s="89"/>
      <c r="P90" s="94"/>
    </row>
    <row r="91" spans="1:16" ht="38.25" hidden="1" customHeight="1" x14ac:dyDescent="0.2">
      <c r="A91" s="82" t="s">
        <v>117</v>
      </c>
      <c r="B91" s="102"/>
      <c r="C91" s="18" t="s">
        <v>118</v>
      </c>
      <c r="D91" s="84">
        <f t="shared" si="3"/>
        <v>0</v>
      </c>
      <c r="E91" s="103">
        <f>E92+E93+E94+E95+E96</f>
        <v>0</v>
      </c>
      <c r="F91" s="103">
        <f t="shared" ref="F91:K91" si="52">F92+F93+F94+F95+F96</f>
        <v>0</v>
      </c>
      <c r="G91" s="103">
        <f t="shared" si="52"/>
        <v>0</v>
      </c>
      <c r="H91" s="103">
        <f t="shared" si="52"/>
        <v>0</v>
      </c>
      <c r="I91" s="103">
        <f t="shared" si="52"/>
        <v>0</v>
      </c>
      <c r="J91" s="103">
        <f t="shared" si="52"/>
        <v>0</v>
      </c>
      <c r="K91" s="103">
        <f t="shared" si="52"/>
        <v>0</v>
      </c>
      <c r="L91" s="103">
        <f t="shared" ref="L91:P91" si="53">L92</f>
        <v>0</v>
      </c>
      <c r="M91" s="103">
        <f t="shared" si="53"/>
        <v>0</v>
      </c>
      <c r="N91" s="103">
        <f t="shared" si="53"/>
        <v>0</v>
      </c>
      <c r="O91" s="103">
        <f t="shared" si="53"/>
        <v>0</v>
      </c>
      <c r="P91" s="103">
        <f t="shared" si="53"/>
        <v>0</v>
      </c>
    </row>
    <row r="92" spans="1:16" ht="38.25" hidden="1" customHeight="1" x14ac:dyDescent="0.2">
      <c r="A92" s="104"/>
      <c r="B92" s="93">
        <v>2240</v>
      </c>
      <c r="C92" s="61" t="s">
        <v>11</v>
      </c>
      <c r="D92" s="88">
        <f t="shared" ref="D92:D100" si="54">SUM(E92:P92)</f>
        <v>0</v>
      </c>
      <c r="E92" s="97"/>
      <c r="F92" s="97"/>
      <c r="G92" s="97"/>
      <c r="H92" s="97"/>
      <c r="I92" s="97"/>
      <c r="J92" s="89"/>
      <c r="K92" s="105"/>
      <c r="L92" s="89"/>
      <c r="M92" s="98"/>
      <c r="N92" s="106"/>
      <c r="O92" s="106"/>
      <c r="P92" s="106"/>
    </row>
    <row r="93" spans="1:16" ht="38.25" hidden="1" customHeight="1" x14ac:dyDescent="0.2">
      <c r="A93" s="104"/>
      <c r="B93" s="93"/>
      <c r="C93" s="61"/>
      <c r="D93" s="88"/>
      <c r="E93" s="97"/>
      <c r="F93" s="97"/>
      <c r="G93" s="97"/>
      <c r="H93" s="97"/>
      <c r="I93" s="97"/>
      <c r="J93" s="138"/>
      <c r="K93" s="105"/>
      <c r="L93" s="138"/>
      <c r="M93" s="98"/>
      <c r="N93" s="106"/>
      <c r="O93" s="106"/>
      <c r="P93" s="106"/>
    </row>
    <row r="94" spans="1:16" ht="38.25" hidden="1" customHeight="1" x14ac:dyDescent="0.2">
      <c r="A94" s="104"/>
      <c r="B94" s="93"/>
      <c r="C94" s="61"/>
      <c r="D94" s="88"/>
      <c r="E94" s="97"/>
      <c r="F94" s="97"/>
      <c r="G94" s="97"/>
      <c r="H94" s="97"/>
      <c r="I94" s="97"/>
      <c r="J94" s="138"/>
      <c r="K94" s="105"/>
      <c r="L94" s="138"/>
      <c r="M94" s="98"/>
      <c r="N94" s="106"/>
      <c r="O94" s="106"/>
      <c r="P94" s="106"/>
    </row>
    <row r="95" spans="1:16" ht="38.25" hidden="1" customHeight="1" x14ac:dyDescent="0.2">
      <c r="A95" s="104"/>
      <c r="B95" s="93"/>
      <c r="C95" s="61"/>
      <c r="D95" s="88"/>
      <c r="E95" s="97"/>
      <c r="F95" s="97"/>
      <c r="G95" s="97"/>
      <c r="H95" s="97"/>
      <c r="I95" s="97"/>
      <c r="J95" s="138"/>
      <c r="K95" s="105"/>
      <c r="L95" s="138"/>
      <c r="M95" s="98"/>
      <c r="N95" s="106"/>
      <c r="O95" s="106"/>
      <c r="P95" s="106"/>
    </row>
    <row r="96" spans="1:16" ht="38.25" hidden="1" customHeight="1" x14ac:dyDescent="0.2">
      <c r="A96" s="104"/>
      <c r="B96" s="93"/>
      <c r="C96" s="61"/>
      <c r="D96" s="88"/>
      <c r="E96" s="97"/>
      <c r="F96" s="97"/>
      <c r="G96" s="97"/>
      <c r="H96" s="97"/>
      <c r="I96" s="97"/>
      <c r="J96" s="89"/>
      <c r="K96" s="105"/>
      <c r="L96" s="89"/>
      <c r="M96" s="98"/>
      <c r="N96" s="106"/>
      <c r="O96" s="106"/>
      <c r="P96" s="106"/>
    </row>
    <row r="97" spans="1:16" ht="26.25" customHeight="1" x14ac:dyDescent="0.2">
      <c r="A97" s="82" t="s">
        <v>62</v>
      </c>
      <c r="B97" s="102"/>
      <c r="C97" s="10" t="s">
        <v>88</v>
      </c>
      <c r="D97" s="84">
        <f t="shared" ref="D97" si="55">SUM(E97:P97)</f>
        <v>90350</v>
      </c>
      <c r="E97" s="103">
        <f>E98+E103</f>
        <v>0</v>
      </c>
      <c r="F97" s="103">
        <f t="shared" ref="F97:P97" si="56">F98</f>
        <v>0</v>
      </c>
      <c r="G97" s="103">
        <f t="shared" si="56"/>
        <v>0</v>
      </c>
      <c r="H97" s="103">
        <f>H98+H99</f>
        <v>90350</v>
      </c>
      <c r="I97" s="103">
        <f>I98+I103</f>
        <v>0</v>
      </c>
      <c r="J97" s="103">
        <f t="shared" si="56"/>
        <v>0</v>
      </c>
      <c r="K97" s="103">
        <f t="shared" si="56"/>
        <v>0</v>
      </c>
      <c r="L97" s="103">
        <f t="shared" si="56"/>
        <v>0</v>
      </c>
      <c r="M97" s="103">
        <f t="shared" si="56"/>
        <v>0</v>
      </c>
      <c r="N97" s="103">
        <f t="shared" si="56"/>
        <v>0</v>
      </c>
      <c r="O97" s="103">
        <f t="shared" si="56"/>
        <v>0</v>
      </c>
      <c r="P97" s="103">
        <f t="shared" si="56"/>
        <v>0</v>
      </c>
    </row>
    <row r="98" spans="1:16" ht="15" customHeight="1" x14ac:dyDescent="0.2">
      <c r="A98" s="92"/>
      <c r="B98" s="93">
        <v>2210</v>
      </c>
      <c r="C98" s="13" t="s">
        <v>10</v>
      </c>
      <c r="D98" s="88">
        <f t="shared" si="54"/>
        <v>71450</v>
      </c>
      <c r="E98" s="97"/>
      <c r="F98" s="97"/>
      <c r="G98" s="97"/>
      <c r="H98" s="97">
        <f>50400+21050</f>
        <v>71450</v>
      </c>
      <c r="I98" s="97"/>
      <c r="J98" s="89"/>
      <c r="K98" s="97"/>
      <c r="L98" s="97"/>
      <c r="M98" s="98"/>
      <c r="N98" s="97"/>
      <c r="O98" s="97"/>
      <c r="P98" s="94"/>
    </row>
    <row r="99" spans="1:16" ht="15" customHeight="1" x14ac:dyDescent="0.2">
      <c r="A99" s="92"/>
      <c r="B99" s="93">
        <v>2240</v>
      </c>
      <c r="C99" s="13" t="s">
        <v>11</v>
      </c>
      <c r="D99" s="88">
        <f t="shared" si="54"/>
        <v>18900</v>
      </c>
      <c r="E99" s="97"/>
      <c r="F99" s="97"/>
      <c r="G99" s="97"/>
      <c r="H99" s="97">
        <v>18900</v>
      </c>
      <c r="I99" s="97"/>
      <c r="J99" s="138"/>
      <c r="K99" s="97"/>
      <c r="L99" s="97"/>
      <c r="M99" s="98"/>
      <c r="N99" s="97"/>
      <c r="O99" s="97"/>
      <c r="P99" s="94"/>
    </row>
    <row r="100" spans="1:16" ht="16.5" customHeight="1" x14ac:dyDescent="0.2">
      <c r="A100" s="82" t="s">
        <v>142</v>
      </c>
      <c r="B100" s="102"/>
      <c r="C100" s="18" t="s">
        <v>143</v>
      </c>
      <c r="D100" s="84">
        <f t="shared" si="54"/>
        <v>200000</v>
      </c>
      <c r="E100" s="103">
        <f>E101+E102+E103</f>
        <v>200000</v>
      </c>
      <c r="F100" s="103">
        <f t="shared" ref="F100:J100" si="57">F101+F102+F103</f>
        <v>0</v>
      </c>
      <c r="G100" s="103">
        <f t="shared" si="57"/>
        <v>0</v>
      </c>
      <c r="H100" s="103">
        <f t="shared" si="57"/>
        <v>0</v>
      </c>
      <c r="I100" s="103">
        <f t="shared" si="57"/>
        <v>0</v>
      </c>
      <c r="J100" s="103">
        <f t="shared" si="57"/>
        <v>0</v>
      </c>
      <c r="K100" s="84">
        <f t="shared" ref="K100:P100" si="58">K101</f>
        <v>0</v>
      </c>
      <c r="L100" s="84">
        <f t="shared" si="58"/>
        <v>0</v>
      </c>
      <c r="M100" s="84">
        <f t="shared" si="58"/>
        <v>0</v>
      </c>
      <c r="N100" s="84">
        <f t="shared" si="58"/>
        <v>0</v>
      </c>
      <c r="O100" s="84">
        <f t="shared" si="58"/>
        <v>0</v>
      </c>
      <c r="P100" s="84">
        <f t="shared" si="58"/>
        <v>0</v>
      </c>
    </row>
    <row r="101" spans="1:16" ht="15" customHeight="1" x14ac:dyDescent="0.2">
      <c r="A101" s="92"/>
      <c r="B101" s="93">
        <v>2111</v>
      </c>
      <c r="C101" s="13" t="s">
        <v>8</v>
      </c>
      <c r="D101" s="88">
        <f t="shared" ref="D101:D103" si="59">SUM(E101:P101)</f>
        <v>163934</v>
      </c>
      <c r="E101" s="97">
        <v>163934</v>
      </c>
      <c r="F101" s="97"/>
      <c r="G101" s="97"/>
      <c r="H101" s="97"/>
      <c r="I101" s="97"/>
      <c r="J101" s="89"/>
      <c r="K101" s="97"/>
      <c r="L101" s="97"/>
      <c r="M101" s="98"/>
      <c r="N101" s="97"/>
      <c r="O101" s="97"/>
      <c r="P101" s="94"/>
    </row>
    <row r="102" spans="1:16" ht="13.5" customHeight="1" x14ac:dyDescent="0.2">
      <c r="A102" s="92"/>
      <c r="B102" s="93">
        <v>2120</v>
      </c>
      <c r="C102" s="13" t="s">
        <v>9</v>
      </c>
      <c r="D102" s="88">
        <f t="shared" si="59"/>
        <v>36066</v>
      </c>
      <c r="E102" s="97">
        <v>36066</v>
      </c>
      <c r="F102" s="97"/>
      <c r="G102" s="97"/>
      <c r="H102" s="97"/>
      <c r="I102" s="97"/>
      <c r="J102" s="89"/>
      <c r="K102" s="97"/>
      <c r="L102" s="97"/>
      <c r="M102" s="98"/>
      <c r="N102" s="97"/>
      <c r="O102" s="97"/>
      <c r="P102" s="94"/>
    </row>
    <row r="103" spans="1:16" ht="30.75" hidden="1" customHeight="1" x14ac:dyDescent="0.2">
      <c r="A103" s="92"/>
      <c r="B103" s="93"/>
      <c r="C103" s="13"/>
      <c r="D103" s="88">
        <f t="shared" si="59"/>
        <v>0</v>
      </c>
      <c r="E103" s="97"/>
      <c r="F103" s="97"/>
      <c r="G103" s="97"/>
      <c r="H103" s="97"/>
      <c r="I103" s="97"/>
      <c r="J103" s="89"/>
      <c r="K103" s="97"/>
      <c r="L103" s="97"/>
      <c r="M103" s="98"/>
      <c r="N103" s="97"/>
      <c r="O103" s="97"/>
      <c r="P103" s="94"/>
    </row>
    <row r="104" spans="1:16" ht="30.75" customHeight="1" x14ac:dyDescent="0.2">
      <c r="A104" s="79" t="s">
        <v>16</v>
      </c>
      <c r="B104" s="107"/>
      <c r="C104" s="108" t="s">
        <v>42</v>
      </c>
      <c r="D104" s="129">
        <f>SUM(E104:P104)</f>
        <v>86700</v>
      </c>
      <c r="E104" s="129">
        <f>E105+E112+E120+E129+E143+E138</f>
        <v>0</v>
      </c>
      <c r="F104" s="129">
        <f t="shared" ref="F104" si="60">F105+F112+F120+F129+F143+F138</f>
        <v>0</v>
      </c>
      <c r="G104" s="129">
        <f>G105+G112+G120+G129+G143+G138</f>
        <v>0</v>
      </c>
      <c r="H104" s="129">
        <f t="shared" ref="H104:K104" si="61">H105+H112+H120+H129+H143+H138</f>
        <v>86700</v>
      </c>
      <c r="I104" s="129">
        <f t="shared" si="61"/>
        <v>0</v>
      </c>
      <c r="J104" s="129">
        <f t="shared" si="61"/>
        <v>0</v>
      </c>
      <c r="K104" s="129">
        <f t="shared" si="61"/>
        <v>0</v>
      </c>
      <c r="L104" s="129">
        <f>L105+L112+L120+L129+L138+L143</f>
        <v>0</v>
      </c>
      <c r="M104" s="129">
        <f>M105+M112+M120+M129+M143</f>
        <v>0</v>
      </c>
      <c r="N104" s="129">
        <f>N105+N112+N120+N129+N143</f>
        <v>0</v>
      </c>
      <c r="O104" s="129">
        <f t="shared" ref="O104:P104" si="62">O105+O112+O120+O129+O143</f>
        <v>0</v>
      </c>
      <c r="P104" s="129">
        <f t="shared" si="62"/>
        <v>0</v>
      </c>
    </row>
    <row r="105" spans="1:16" ht="40.5" hidden="1" customHeight="1" x14ac:dyDescent="0.2">
      <c r="A105" s="109">
        <v>1010160</v>
      </c>
      <c r="B105" s="102"/>
      <c r="C105" s="112" t="s">
        <v>37</v>
      </c>
      <c r="D105" s="84">
        <f t="shared" si="3"/>
        <v>0</v>
      </c>
      <c r="E105" s="84">
        <f t="shared" ref="E105:K105" si="63">E106+E107+E108+E110+E111+E109</f>
        <v>0</v>
      </c>
      <c r="F105" s="84">
        <f t="shared" si="63"/>
        <v>0</v>
      </c>
      <c r="G105" s="84">
        <f t="shared" si="63"/>
        <v>0</v>
      </c>
      <c r="H105" s="84">
        <f t="shared" si="63"/>
        <v>0</v>
      </c>
      <c r="I105" s="84">
        <f t="shared" si="63"/>
        <v>0</v>
      </c>
      <c r="J105" s="84">
        <f t="shared" si="63"/>
        <v>0</v>
      </c>
      <c r="K105" s="84">
        <f t="shared" si="63"/>
        <v>0</v>
      </c>
      <c r="L105" s="84">
        <f t="shared" ref="L105:P105" si="64">L106+L109</f>
        <v>0</v>
      </c>
      <c r="M105" s="84">
        <f t="shared" ref="M105:N105" si="65">M106+M107+M108+M110+M111+M109</f>
        <v>0</v>
      </c>
      <c r="N105" s="84">
        <f t="shared" si="65"/>
        <v>0</v>
      </c>
      <c r="O105" s="84">
        <f t="shared" si="64"/>
        <v>0</v>
      </c>
      <c r="P105" s="84">
        <f t="shared" si="64"/>
        <v>0</v>
      </c>
    </row>
    <row r="106" spans="1:16" ht="40.5" hidden="1" customHeight="1" x14ac:dyDescent="0.2">
      <c r="A106" s="92"/>
      <c r="B106" s="93">
        <v>2111</v>
      </c>
      <c r="C106" s="13" t="s">
        <v>8</v>
      </c>
      <c r="D106" s="88">
        <f t="shared" si="3"/>
        <v>0</v>
      </c>
      <c r="E106" s="89"/>
      <c r="F106" s="89"/>
      <c r="G106" s="97"/>
      <c r="H106" s="97"/>
      <c r="I106" s="97"/>
      <c r="J106" s="97"/>
      <c r="K106" s="97"/>
      <c r="L106" s="97"/>
      <c r="M106" s="98"/>
      <c r="N106" s="97"/>
      <c r="O106" s="97"/>
      <c r="P106" s="94"/>
    </row>
    <row r="107" spans="1:16" ht="40.5" hidden="1" customHeight="1" x14ac:dyDescent="0.2">
      <c r="A107" s="92"/>
      <c r="B107" s="93">
        <v>2120</v>
      </c>
      <c r="C107" s="13" t="s">
        <v>9</v>
      </c>
      <c r="D107" s="88">
        <f t="shared" ref="D107:D111" si="66">SUM(E107:P107)</f>
        <v>0</v>
      </c>
      <c r="E107" s="89"/>
      <c r="F107" s="89"/>
      <c r="G107" s="97"/>
      <c r="H107" s="97"/>
      <c r="I107" s="97"/>
      <c r="J107" s="97"/>
      <c r="K107" s="97"/>
      <c r="L107" s="97"/>
      <c r="M107" s="98"/>
      <c r="N107" s="97"/>
      <c r="O107" s="97"/>
      <c r="P107" s="94"/>
    </row>
    <row r="108" spans="1:16" ht="40.5" hidden="1" customHeight="1" x14ac:dyDescent="0.2">
      <c r="A108" s="92"/>
      <c r="B108" s="93">
        <v>2210</v>
      </c>
      <c r="C108" s="13" t="s">
        <v>10</v>
      </c>
      <c r="D108" s="88">
        <f t="shared" si="66"/>
        <v>0</v>
      </c>
      <c r="E108" s="89"/>
      <c r="F108" s="97"/>
      <c r="G108" s="97"/>
      <c r="H108" s="97"/>
      <c r="I108" s="97"/>
      <c r="J108" s="97"/>
      <c r="K108" s="97"/>
      <c r="L108" s="97"/>
      <c r="M108" s="98"/>
      <c r="N108" s="97"/>
      <c r="O108" s="97"/>
      <c r="P108" s="94"/>
    </row>
    <row r="109" spans="1:16" ht="40.5" hidden="1" customHeight="1" x14ac:dyDescent="0.2">
      <c r="A109" s="92"/>
      <c r="B109" s="93">
        <v>2240</v>
      </c>
      <c r="C109" s="13" t="s">
        <v>11</v>
      </c>
      <c r="D109" s="88">
        <f t="shared" si="3"/>
        <v>0</v>
      </c>
      <c r="E109" s="89"/>
      <c r="F109" s="97"/>
      <c r="G109" s="97"/>
      <c r="H109" s="97"/>
      <c r="I109" s="97"/>
      <c r="J109" s="97"/>
      <c r="K109" s="97"/>
      <c r="L109" s="97"/>
      <c r="M109" s="98"/>
      <c r="N109" s="97"/>
      <c r="O109" s="97"/>
      <c r="P109" s="94"/>
    </row>
    <row r="110" spans="1:16" ht="40.5" hidden="1" customHeight="1" x14ac:dyDescent="0.2">
      <c r="A110" s="92"/>
      <c r="B110" s="93">
        <v>2250</v>
      </c>
      <c r="C110" s="13" t="s">
        <v>17</v>
      </c>
      <c r="D110" s="88">
        <f t="shared" si="66"/>
        <v>0</v>
      </c>
      <c r="E110" s="89"/>
      <c r="F110" s="97"/>
      <c r="G110" s="97"/>
      <c r="H110" s="97"/>
      <c r="I110" s="97"/>
      <c r="J110" s="97"/>
      <c r="K110" s="97"/>
      <c r="L110" s="97"/>
      <c r="M110" s="98"/>
      <c r="N110" s="97"/>
      <c r="O110" s="97"/>
      <c r="P110" s="94"/>
    </row>
    <row r="111" spans="1:16" ht="40.5" hidden="1" customHeight="1" x14ac:dyDescent="0.2">
      <c r="A111" s="92"/>
      <c r="B111" s="93">
        <v>2275</v>
      </c>
      <c r="C111" s="13" t="s">
        <v>69</v>
      </c>
      <c r="D111" s="88">
        <f t="shared" si="66"/>
        <v>0</v>
      </c>
      <c r="E111" s="89"/>
      <c r="F111" s="89"/>
      <c r="G111" s="97"/>
      <c r="H111" s="97"/>
      <c r="I111" s="97"/>
      <c r="J111" s="97"/>
      <c r="K111" s="97"/>
      <c r="L111" s="97"/>
      <c r="M111" s="98"/>
      <c r="N111" s="97"/>
      <c r="O111" s="97"/>
      <c r="P111" s="94"/>
    </row>
    <row r="112" spans="1:16" ht="18.75" hidden="1" customHeight="1" x14ac:dyDescent="0.2">
      <c r="A112" s="109">
        <v>1014030</v>
      </c>
      <c r="B112" s="95"/>
      <c r="C112" s="10" t="s">
        <v>61</v>
      </c>
      <c r="D112" s="84">
        <f t="shared" si="3"/>
        <v>0</v>
      </c>
      <c r="E112" s="84">
        <f>E113+E114+E115+E116+E117+E118+E119</f>
        <v>0</v>
      </c>
      <c r="F112" s="84">
        <f t="shared" ref="F112:H112" si="67">F113+F114+F115+F116+F117+F118+F119</f>
        <v>0</v>
      </c>
      <c r="G112" s="84">
        <f t="shared" si="67"/>
        <v>0</v>
      </c>
      <c r="H112" s="84">
        <f t="shared" si="67"/>
        <v>0</v>
      </c>
      <c r="I112" s="84">
        <f t="shared" ref="I112:P112" si="68">I113+I114+I115</f>
        <v>0</v>
      </c>
      <c r="J112" s="84">
        <f t="shared" si="68"/>
        <v>0</v>
      </c>
      <c r="K112" s="84">
        <f t="shared" si="68"/>
        <v>0</v>
      </c>
      <c r="L112" s="84">
        <f t="shared" si="68"/>
        <v>0</v>
      </c>
      <c r="M112" s="84">
        <f t="shared" si="68"/>
        <v>0</v>
      </c>
      <c r="N112" s="84">
        <f t="shared" si="68"/>
        <v>0</v>
      </c>
      <c r="O112" s="84">
        <f t="shared" si="68"/>
        <v>0</v>
      </c>
      <c r="P112" s="84">
        <f t="shared" si="68"/>
        <v>0</v>
      </c>
    </row>
    <row r="113" spans="1:16" ht="40.5" hidden="1" customHeight="1" x14ac:dyDescent="0.2">
      <c r="A113" s="110"/>
      <c r="B113" s="93">
        <v>2111</v>
      </c>
      <c r="C113" s="13" t="s">
        <v>8</v>
      </c>
      <c r="D113" s="88">
        <f>SUM(E113:P113)</f>
        <v>0</v>
      </c>
      <c r="E113" s="89"/>
      <c r="F113" s="89"/>
      <c r="G113" s="97"/>
      <c r="H113" s="97"/>
      <c r="I113" s="97"/>
      <c r="J113" s="97"/>
      <c r="K113" s="97"/>
      <c r="L113" s="97"/>
      <c r="M113" s="98"/>
      <c r="N113" s="97"/>
      <c r="O113" s="97"/>
      <c r="P113" s="94"/>
    </row>
    <row r="114" spans="1:16" ht="13.5" hidden="1" customHeight="1" x14ac:dyDescent="0.2">
      <c r="A114" s="110"/>
      <c r="B114" s="93">
        <v>2120</v>
      </c>
      <c r="C114" s="13" t="s">
        <v>9</v>
      </c>
      <c r="D114" s="88">
        <f t="shared" ref="D114" si="69">SUM(E114:P114)</f>
        <v>0</v>
      </c>
      <c r="E114" s="89"/>
      <c r="F114" s="89"/>
      <c r="G114" s="97"/>
      <c r="H114" s="97"/>
      <c r="I114" s="97"/>
      <c r="J114" s="97"/>
      <c r="K114" s="97"/>
      <c r="L114" s="97"/>
      <c r="M114" s="98"/>
      <c r="N114" s="97"/>
      <c r="O114" s="97"/>
      <c r="P114" s="94"/>
    </row>
    <row r="115" spans="1:16" ht="34.5" hidden="1" customHeight="1" x14ac:dyDescent="0.2">
      <c r="A115" s="111"/>
      <c r="B115" s="93">
        <v>2210</v>
      </c>
      <c r="C115" s="13" t="s">
        <v>10</v>
      </c>
      <c r="D115" s="88">
        <f t="shared" si="3"/>
        <v>0</v>
      </c>
      <c r="E115" s="89"/>
      <c r="F115" s="89"/>
      <c r="G115" s="89"/>
      <c r="H115" s="89"/>
      <c r="I115" s="89"/>
      <c r="J115" s="89"/>
      <c r="K115" s="89"/>
      <c r="L115" s="89"/>
      <c r="M115" s="90"/>
      <c r="N115" s="89"/>
      <c r="O115" s="89"/>
      <c r="P115" s="91"/>
    </row>
    <row r="116" spans="1:16" ht="34.5" hidden="1" customHeight="1" x14ac:dyDescent="0.2">
      <c r="A116" s="111"/>
      <c r="B116" s="93">
        <v>2240</v>
      </c>
      <c r="C116" s="13" t="s">
        <v>11</v>
      </c>
      <c r="D116" s="88">
        <f t="shared" si="3"/>
        <v>0</v>
      </c>
      <c r="E116" s="89"/>
      <c r="F116" s="89"/>
      <c r="G116" s="89"/>
      <c r="H116" s="89"/>
      <c r="I116" s="89"/>
      <c r="J116" s="89"/>
      <c r="K116" s="89"/>
      <c r="L116" s="89"/>
      <c r="M116" s="90"/>
      <c r="N116" s="89"/>
      <c r="O116" s="89"/>
      <c r="P116" s="91"/>
    </row>
    <row r="117" spans="1:16" ht="34.5" hidden="1" customHeight="1" x14ac:dyDescent="0.2">
      <c r="A117" s="111"/>
      <c r="B117" s="93">
        <v>2250</v>
      </c>
      <c r="C117" s="13" t="s">
        <v>17</v>
      </c>
      <c r="D117" s="88">
        <f t="shared" si="3"/>
        <v>0</v>
      </c>
      <c r="E117" s="89"/>
      <c r="F117" s="89"/>
      <c r="G117" s="89"/>
      <c r="H117" s="89"/>
      <c r="I117" s="89"/>
      <c r="J117" s="89"/>
      <c r="K117" s="89"/>
      <c r="L117" s="89"/>
      <c r="M117" s="90"/>
      <c r="N117" s="89"/>
      <c r="O117" s="89"/>
      <c r="P117" s="91"/>
    </row>
    <row r="118" spans="1:16" ht="34.5" hidden="1" customHeight="1" x14ac:dyDescent="0.2">
      <c r="A118" s="111"/>
      <c r="B118" s="93">
        <v>2273</v>
      </c>
      <c r="C118" s="13" t="s">
        <v>22</v>
      </c>
      <c r="D118" s="88">
        <f t="shared" si="3"/>
        <v>0</v>
      </c>
      <c r="E118" s="89"/>
      <c r="F118" s="89"/>
      <c r="G118" s="89"/>
      <c r="H118" s="89"/>
      <c r="I118" s="89"/>
      <c r="J118" s="89"/>
      <c r="K118" s="89"/>
      <c r="L118" s="89"/>
      <c r="M118" s="90"/>
      <c r="N118" s="89"/>
      <c r="O118" s="89"/>
      <c r="P118" s="91"/>
    </row>
    <row r="119" spans="1:16" ht="34.5" hidden="1" customHeight="1" x14ac:dyDescent="0.2">
      <c r="A119" s="111"/>
      <c r="B119" s="93">
        <v>2275</v>
      </c>
      <c r="C119" s="13" t="s">
        <v>24</v>
      </c>
      <c r="D119" s="88">
        <f t="shared" si="3"/>
        <v>0</v>
      </c>
      <c r="E119" s="89"/>
      <c r="F119" s="89"/>
      <c r="G119" s="89"/>
      <c r="H119" s="89"/>
      <c r="I119" s="89"/>
      <c r="J119" s="89"/>
      <c r="K119" s="89"/>
      <c r="L119" s="89"/>
      <c r="M119" s="90"/>
      <c r="N119" s="89"/>
      <c r="O119" s="89"/>
      <c r="P119" s="91"/>
    </row>
    <row r="120" spans="1:16" ht="34.5" hidden="1" customHeight="1" x14ac:dyDescent="0.2">
      <c r="A120" s="109">
        <v>1011080</v>
      </c>
      <c r="B120" s="102"/>
      <c r="C120" s="112" t="s">
        <v>34</v>
      </c>
      <c r="D120" s="84">
        <f t="shared" si="3"/>
        <v>0</v>
      </c>
      <c r="E120" s="84">
        <f>E121+E122</f>
        <v>0</v>
      </c>
      <c r="F120" s="84">
        <f t="shared" ref="F120:J120" si="70">SUM(F121:F128)</f>
        <v>0</v>
      </c>
      <c r="G120" s="84">
        <f t="shared" si="70"/>
        <v>0</v>
      </c>
      <c r="H120" s="84">
        <f t="shared" si="70"/>
        <v>0</v>
      </c>
      <c r="I120" s="84">
        <f t="shared" si="70"/>
        <v>0</v>
      </c>
      <c r="J120" s="84">
        <f t="shared" si="70"/>
        <v>0</v>
      </c>
      <c r="K120" s="84">
        <f t="shared" ref="K120:L120" si="71">SUM(K121:K128)</f>
        <v>0</v>
      </c>
      <c r="L120" s="84">
        <f t="shared" si="71"/>
        <v>0</v>
      </c>
      <c r="M120" s="84">
        <f t="shared" ref="M120:O120" si="72">M126+M124</f>
        <v>0</v>
      </c>
      <c r="N120" s="84">
        <f t="shared" si="72"/>
        <v>0</v>
      </c>
      <c r="O120" s="84">
        <f t="shared" si="72"/>
        <v>0</v>
      </c>
      <c r="P120" s="84">
        <f t="shared" ref="P120" si="73">SUM(P123:P128)</f>
        <v>0</v>
      </c>
    </row>
    <row r="121" spans="1:16" ht="34.5" hidden="1" customHeight="1" x14ac:dyDescent="0.2">
      <c r="A121" s="113"/>
      <c r="B121" s="93">
        <v>2111</v>
      </c>
      <c r="C121" s="13" t="s">
        <v>8</v>
      </c>
      <c r="D121" s="88">
        <f t="shared" si="3"/>
        <v>0</v>
      </c>
      <c r="E121" s="89"/>
      <c r="F121" s="89"/>
      <c r="G121" s="138"/>
      <c r="H121" s="89"/>
      <c r="I121" s="88"/>
      <c r="J121" s="89"/>
      <c r="K121" s="89"/>
      <c r="L121" s="88"/>
      <c r="M121" s="96"/>
      <c r="N121" s="96"/>
      <c r="O121" s="96"/>
      <c r="P121" s="96"/>
    </row>
    <row r="122" spans="1:16" ht="34.5" hidden="1" customHeight="1" x14ac:dyDescent="0.2">
      <c r="A122" s="113"/>
      <c r="B122" s="93">
        <v>2120</v>
      </c>
      <c r="C122" s="13" t="s">
        <v>9</v>
      </c>
      <c r="D122" s="88">
        <f t="shared" si="3"/>
        <v>0</v>
      </c>
      <c r="E122" s="89"/>
      <c r="F122" s="89"/>
      <c r="G122" s="138"/>
      <c r="H122" s="89"/>
      <c r="I122" s="88"/>
      <c r="J122" s="89"/>
      <c r="K122" s="89"/>
      <c r="L122" s="88"/>
      <c r="M122" s="96"/>
      <c r="N122" s="96"/>
      <c r="O122" s="96"/>
      <c r="P122" s="96"/>
    </row>
    <row r="123" spans="1:16" ht="34.5" hidden="1" customHeight="1" x14ac:dyDescent="0.2">
      <c r="A123" s="114"/>
      <c r="B123" s="93">
        <v>2210</v>
      </c>
      <c r="C123" s="13" t="s">
        <v>10</v>
      </c>
      <c r="D123" s="88">
        <f t="shared" si="3"/>
        <v>0</v>
      </c>
      <c r="E123" s="89"/>
      <c r="F123" s="89"/>
      <c r="G123" s="89"/>
      <c r="H123" s="89"/>
      <c r="I123" s="89"/>
      <c r="J123" s="89"/>
      <c r="K123" s="89"/>
      <c r="L123" s="89"/>
      <c r="M123" s="90"/>
      <c r="N123" s="90"/>
      <c r="O123" s="90"/>
      <c r="P123" s="130"/>
    </row>
    <row r="124" spans="1:16" ht="34.5" hidden="1" customHeight="1" x14ac:dyDescent="0.2">
      <c r="A124" s="114"/>
      <c r="B124" s="93">
        <v>2240</v>
      </c>
      <c r="C124" s="13" t="s">
        <v>47</v>
      </c>
      <c r="D124" s="88">
        <f t="shared" si="3"/>
        <v>0</v>
      </c>
      <c r="E124" s="89"/>
      <c r="F124" s="89"/>
      <c r="G124" s="89"/>
      <c r="H124" s="89"/>
      <c r="I124" s="89"/>
      <c r="J124" s="89"/>
      <c r="K124" s="89"/>
      <c r="L124" s="89"/>
      <c r="M124" s="90"/>
      <c r="N124" s="89"/>
      <c r="O124" s="89"/>
      <c r="P124" s="115"/>
    </row>
    <row r="125" spans="1:16" ht="34.5" hidden="1" customHeight="1" x14ac:dyDescent="0.2">
      <c r="A125" s="114"/>
      <c r="B125" s="93">
        <v>2250</v>
      </c>
      <c r="C125" s="13" t="s">
        <v>17</v>
      </c>
      <c r="D125" s="88">
        <f t="shared" si="3"/>
        <v>0</v>
      </c>
      <c r="E125" s="89"/>
      <c r="F125" s="89"/>
      <c r="G125" s="89"/>
      <c r="H125" s="89"/>
      <c r="I125" s="89"/>
      <c r="J125" s="89"/>
      <c r="K125" s="89"/>
      <c r="L125" s="89"/>
      <c r="M125" s="90"/>
      <c r="N125" s="89"/>
      <c r="O125" s="89"/>
      <c r="P125" s="115"/>
    </row>
    <row r="126" spans="1:16" ht="34.5" hidden="1" customHeight="1" x14ac:dyDescent="0.2">
      <c r="A126" s="111"/>
      <c r="B126" s="93">
        <v>2273</v>
      </c>
      <c r="C126" s="13" t="s">
        <v>22</v>
      </c>
      <c r="D126" s="88">
        <f t="shared" si="3"/>
        <v>0</v>
      </c>
      <c r="E126" s="97"/>
      <c r="F126" s="89"/>
      <c r="G126" s="89"/>
      <c r="H126" s="89"/>
      <c r="I126" s="89"/>
      <c r="J126" s="89"/>
      <c r="K126" s="97"/>
      <c r="L126" s="97"/>
      <c r="M126" s="98"/>
      <c r="N126" s="97"/>
      <c r="O126" s="97"/>
      <c r="P126" s="94"/>
    </row>
    <row r="127" spans="1:16" ht="34.5" hidden="1" customHeight="1" x14ac:dyDescent="0.2">
      <c r="A127" s="111"/>
      <c r="B127" s="93">
        <v>2274</v>
      </c>
      <c r="C127" s="13" t="s">
        <v>23</v>
      </c>
      <c r="D127" s="88">
        <f t="shared" si="3"/>
        <v>0</v>
      </c>
      <c r="E127" s="97"/>
      <c r="F127" s="89"/>
      <c r="G127" s="89"/>
      <c r="H127" s="89"/>
      <c r="I127" s="89"/>
      <c r="J127" s="89"/>
      <c r="K127" s="97"/>
      <c r="L127" s="97"/>
      <c r="M127" s="98"/>
      <c r="N127" s="97"/>
      <c r="O127" s="97"/>
      <c r="P127" s="94"/>
    </row>
    <row r="128" spans="1:16" ht="34.5" hidden="1" customHeight="1" x14ac:dyDescent="0.2">
      <c r="A128" s="111"/>
      <c r="B128" s="93">
        <v>2282</v>
      </c>
      <c r="C128" s="156" t="s">
        <v>13</v>
      </c>
      <c r="D128" s="88">
        <f t="shared" si="3"/>
        <v>0</v>
      </c>
      <c r="E128" s="97"/>
      <c r="F128" s="89"/>
      <c r="G128" s="89"/>
      <c r="H128" s="89"/>
      <c r="I128" s="89"/>
      <c r="J128" s="89"/>
      <c r="K128" s="97"/>
      <c r="L128" s="97"/>
      <c r="M128" s="98"/>
      <c r="N128" s="97"/>
      <c r="O128" s="97"/>
      <c r="P128" s="94"/>
    </row>
    <row r="129" spans="1:16" ht="28.5" customHeight="1" x14ac:dyDescent="0.2">
      <c r="A129" s="109">
        <v>1014060</v>
      </c>
      <c r="B129" s="102"/>
      <c r="C129" s="20" t="s">
        <v>19</v>
      </c>
      <c r="D129" s="84">
        <f t="shared" si="3"/>
        <v>86700</v>
      </c>
      <c r="E129" s="84">
        <f>E130+E131+E132+E133+E134+E135+E136+E137</f>
        <v>0</v>
      </c>
      <c r="F129" s="84">
        <f>F130+F131+F132+F133+F134+F135+F136+F137</f>
        <v>0</v>
      </c>
      <c r="G129" s="84">
        <f t="shared" ref="G129:O129" si="74">G130+G131+G132+G133+G134+G135+G136+G137</f>
        <v>0</v>
      </c>
      <c r="H129" s="84">
        <f t="shared" si="74"/>
        <v>86700</v>
      </c>
      <c r="I129" s="84">
        <f t="shared" si="74"/>
        <v>0</v>
      </c>
      <c r="J129" s="84">
        <f t="shared" si="74"/>
        <v>0</v>
      </c>
      <c r="K129" s="84">
        <f t="shared" si="74"/>
        <v>0</v>
      </c>
      <c r="L129" s="84">
        <f t="shared" si="74"/>
        <v>0</v>
      </c>
      <c r="M129" s="84">
        <f t="shared" si="74"/>
        <v>0</v>
      </c>
      <c r="N129" s="84">
        <f t="shared" si="74"/>
        <v>0</v>
      </c>
      <c r="O129" s="84">
        <f t="shared" si="74"/>
        <v>0</v>
      </c>
      <c r="P129" s="84">
        <f t="shared" ref="P129" si="75">P130+P131+P132+P133+P135</f>
        <v>0</v>
      </c>
    </row>
    <row r="130" spans="1:16" ht="34.5" hidden="1" customHeight="1" x14ac:dyDescent="0.2">
      <c r="A130" s="111"/>
      <c r="B130" s="93">
        <v>2111</v>
      </c>
      <c r="C130" s="13" t="s">
        <v>8</v>
      </c>
      <c r="D130" s="88">
        <f t="shared" ref="D130" si="76">SUM(E130:P130)</f>
        <v>0</v>
      </c>
      <c r="E130" s="97"/>
      <c r="F130" s="89"/>
      <c r="G130" s="89"/>
      <c r="H130" s="89"/>
      <c r="I130" s="89"/>
      <c r="J130" s="97"/>
      <c r="K130" s="97"/>
      <c r="L130" s="97"/>
      <c r="M130" s="98"/>
      <c r="N130" s="97"/>
      <c r="O130" s="97"/>
      <c r="P130" s="94"/>
    </row>
    <row r="131" spans="1:16" ht="34.5" hidden="1" customHeight="1" x14ac:dyDescent="0.2">
      <c r="A131" s="113"/>
      <c r="B131" s="93">
        <v>2120</v>
      </c>
      <c r="C131" s="16" t="s">
        <v>9</v>
      </c>
      <c r="D131" s="88">
        <f t="shared" si="3"/>
        <v>0</v>
      </c>
      <c r="E131" s="89"/>
      <c r="F131" s="89"/>
      <c r="G131" s="138"/>
      <c r="H131" s="89"/>
      <c r="I131" s="88"/>
      <c r="J131" s="89"/>
      <c r="K131" s="89"/>
      <c r="L131" s="88"/>
      <c r="M131" s="96"/>
      <c r="N131" s="96"/>
      <c r="O131" s="131"/>
      <c r="P131" s="131"/>
    </row>
    <row r="132" spans="1:16" ht="15" customHeight="1" x14ac:dyDescent="0.2">
      <c r="A132" s="111"/>
      <c r="B132" s="93">
        <v>2210</v>
      </c>
      <c r="C132" s="13" t="s">
        <v>10</v>
      </c>
      <c r="D132" s="88">
        <f t="shared" si="3"/>
        <v>86700</v>
      </c>
      <c r="E132" s="97"/>
      <c r="F132" s="89"/>
      <c r="G132" s="89"/>
      <c r="H132" s="89">
        <v>86700</v>
      </c>
      <c r="I132" s="89"/>
      <c r="J132" s="97"/>
      <c r="K132" s="97"/>
      <c r="L132" s="97"/>
      <c r="M132" s="98"/>
      <c r="N132" s="97"/>
      <c r="O132" s="97"/>
      <c r="P132" s="94"/>
    </row>
    <row r="133" spans="1:16" ht="15" hidden="1" customHeight="1" x14ac:dyDescent="0.2">
      <c r="A133" s="111"/>
      <c r="B133" s="93">
        <v>2240</v>
      </c>
      <c r="C133" s="13" t="s">
        <v>11</v>
      </c>
      <c r="D133" s="88">
        <f t="shared" si="3"/>
        <v>0</v>
      </c>
      <c r="E133" s="97"/>
      <c r="F133" s="89"/>
      <c r="G133" s="89"/>
      <c r="H133" s="89"/>
      <c r="I133" s="89"/>
      <c r="J133" s="97"/>
      <c r="K133" s="97"/>
      <c r="L133" s="97"/>
      <c r="M133" s="98"/>
      <c r="N133" s="97"/>
      <c r="O133" s="97"/>
      <c r="P133" s="94"/>
    </row>
    <row r="134" spans="1:16" ht="34.5" hidden="1" customHeight="1" x14ac:dyDescent="0.2">
      <c r="A134" s="111"/>
      <c r="B134" s="93">
        <v>2273</v>
      </c>
      <c r="C134" s="13" t="s">
        <v>22</v>
      </c>
      <c r="D134" s="88">
        <f t="shared" si="3"/>
        <v>0</v>
      </c>
      <c r="E134" s="97"/>
      <c r="F134" s="89"/>
      <c r="G134" s="89"/>
      <c r="H134" s="89"/>
      <c r="I134" s="89"/>
      <c r="J134" s="97"/>
      <c r="K134" s="97"/>
      <c r="L134" s="97"/>
      <c r="M134" s="98"/>
      <c r="N134" s="97"/>
      <c r="O134" s="97"/>
      <c r="P134" s="94"/>
    </row>
    <row r="135" spans="1:16" ht="34.5" hidden="1" customHeight="1" x14ac:dyDescent="0.2">
      <c r="A135" s="116"/>
      <c r="B135" s="93">
        <v>2275</v>
      </c>
      <c r="C135" s="13" t="s">
        <v>24</v>
      </c>
      <c r="D135" s="88">
        <f t="shared" si="3"/>
        <v>0</v>
      </c>
      <c r="E135" s="89"/>
      <c r="F135" s="89"/>
      <c r="G135" s="89"/>
      <c r="H135" s="89"/>
      <c r="I135" s="89"/>
      <c r="J135" s="89"/>
      <c r="K135" s="89"/>
      <c r="L135" s="89"/>
      <c r="M135" s="90"/>
      <c r="N135" s="89"/>
      <c r="O135" s="89"/>
      <c r="P135" s="91"/>
    </row>
    <row r="136" spans="1:16" ht="34.5" hidden="1" customHeight="1" x14ac:dyDescent="0.2">
      <c r="A136" s="116"/>
      <c r="B136" s="93">
        <v>2250</v>
      </c>
      <c r="C136" s="13" t="s">
        <v>17</v>
      </c>
      <c r="D136" s="88">
        <f t="shared" ref="D136" si="77">SUM(E136:P136)</f>
        <v>0</v>
      </c>
      <c r="E136" s="89"/>
      <c r="F136" s="89"/>
      <c r="G136" s="89"/>
      <c r="H136" s="89"/>
      <c r="I136" s="89"/>
      <c r="J136" s="89"/>
      <c r="K136" s="89"/>
      <c r="L136" s="89"/>
      <c r="M136" s="90"/>
      <c r="N136" s="89"/>
      <c r="O136" s="89"/>
      <c r="P136" s="91"/>
    </row>
    <row r="137" spans="1:16" ht="34.5" hidden="1" customHeight="1" x14ac:dyDescent="0.2">
      <c r="A137" s="116"/>
      <c r="B137" s="93">
        <v>2800</v>
      </c>
      <c r="C137" s="13" t="s">
        <v>18</v>
      </c>
      <c r="D137" s="88">
        <f t="shared" ref="D137" si="78">SUM(E137:P137)</f>
        <v>0</v>
      </c>
      <c r="E137" s="89"/>
      <c r="F137" s="89"/>
      <c r="G137" s="89"/>
      <c r="H137" s="89"/>
      <c r="I137" s="89"/>
      <c r="J137" s="89"/>
      <c r="K137" s="89"/>
      <c r="L137" s="89"/>
      <c r="M137" s="90"/>
      <c r="N137" s="89"/>
      <c r="O137" s="89"/>
      <c r="P137" s="91"/>
    </row>
    <row r="138" spans="1:16" ht="34.5" hidden="1" customHeight="1" x14ac:dyDescent="0.2">
      <c r="A138" s="109">
        <v>1014040</v>
      </c>
      <c r="B138" s="102"/>
      <c r="C138" s="24" t="s">
        <v>108</v>
      </c>
      <c r="D138" s="84">
        <f t="shared" ref="D138:D142" si="79">SUM(E138:P138)</f>
        <v>0</v>
      </c>
      <c r="E138" s="84">
        <f>E139+E140+E141+E142</f>
        <v>0</v>
      </c>
      <c r="F138" s="84">
        <f t="shared" ref="F138:K138" si="80">F139+F140+F141+F142</f>
        <v>0</v>
      </c>
      <c r="G138" s="84">
        <f t="shared" si="80"/>
        <v>0</v>
      </c>
      <c r="H138" s="84">
        <f t="shared" si="80"/>
        <v>0</v>
      </c>
      <c r="I138" s="84">
        <f t="shared" si="80"/>
        <v>0</v>
      </c>
      <c r="J138" s="84">
        <f t="shared" si="80"/>
        <v>0</v>
      </c>
      <c r="K138" s="84">
        <f t="shared" si="80"/>
        <v>0</v>
      </c>
      <c r="L138" s="84">
        <f t="shared" ref="L138" si="81">L139+L141+L142</f>
        <v>0</v>
      </c>
      <c r="M138" s="84">
        <f t="shared" ref="M138:P138" si="82">M139+M141+M142+M140</f>
        <v>0</v>
      </c>
      <c r="N138" s="84">
        <f t="shared" si="82"/>
        <v>0</v>
      </c>
      <c r="O138" s="84">
        <f t="shared" si="82"/>
        <v>0</v>
      </c>
      <c r="P138" s="84">
        <f t="shared" si="82"/>
        <v>0</v>
      </c>
    </row>
    <row r="139" spans="1:16" ht="34.5" hidden="1" customHeight="1" x14ac:dyDescent="0.2">
      <c r="A139" s="114"/>
      <c r="B139" s="93">
        <v>2111</v>
      </c>
      <c r="C139" s="13" t="s">
        <v>8</v>
      </c>
      <c r="D139" s="88">
        <f t="shared" si="79"/>
        <v>0</v>
      </c>
      <c r="E139" s="89"/>
      <c r="F139" s="89"/>
      <c r="G139" s="138"/>
      <c r="H139" s="89"/>
      <c r="I139" s="88"/>
      <c r="J139" s="89"/>
      <c r="K139" s="89"/>
      <c r="L139" s="88"/>
      <c r="M139" s="90"/>
      <c r="N139" s="89"/>
      <c r="O139" s="89"/>
      <c r="P139" s="91"/>
    </row>
    <row r="140" spans="1:16" ht="34.5" hidden="1" customHeight="1" x14ac:dyDescent="0.2">
      <c r="A140" s="114"/>
      <c r="B140" s="93">
        <v>2120</v>
      </c>
      <c r="C140" s="16" t="s">
        <v>9</v>
      </c>
      <c r="D140" s="88">
        <f t="shared" ref="D140" si="83">SUM(E140:P140)</f>
        <v>0</v>
      </c>
      <c r="E140" s="97"/>
      <c r="F140" s="89"/>
      <c r="G140" s="89"/>
      <c r="H140" s="97"/>
      <c r="I140" s="89"/>
      <c r="J140" s="97"/>
      <c r="K140" s="97"/>
      <c r="L140" s="88"/>
      <c r="M140" s="90"/>
      <c r="N140" s="89"/>
      <c r="O140" s="89"/>
      <c r="P140" s="91"/>
    </row>
    <row r="141" spans="1:16" ht="34.5" hidden="1" customHeight="1" x14ac:dyDescent="0.2">
      <c r="A141" s="114"/>
      <c r="B141" s="93">
        <v>2250</v>
      </c>
      <c r="C141" s="13" t="s">
        <v>17</v>
      </c>
      <c r="D141" s="88">
        <f t="shared" si="79"/>
        <v>0</v>
      </c>
      <c r="E141" s="88"/>
      <c r="F141" s="89"/>
      <c r="G141" s="88"/>
      <c r="H141" s="88"/>
      <c r="I141" s="88"/>
      <c r="J141" s="88"/>
      <c r="K141" s="89"/>
      <c r="L141" s="88"/>
      <c r="M141" s="90"/>
      <c r="N141" s="89"/>
      <c r="O141" s="89"/>
      <c r="P141" s="91"/>
    </row>
    <row r="142" spans="1:16" ht="34.5" hidden="1" customHeight="1" x14ac:dyDescent="0.2">
      <c r="A142" s="116"/>
      <c r="B142" s="93">
        <v>2274</v>
      </c>
      <c r="C142" s="13" t="s">
        <v>23</v>
      </c>
      <c r="D142" s="88">
        <f t="shared" si="79"/>
        <v>0</v>
      </c>
      <c r="E142" s="89"/>
      <c r="F142" s="89"/>
      <c r="G142" s="89"/>
      <c r="H142" s="89"/>
      <c r="I142" s="89"/>
      <c r="J142" s="89"/>
      <c r="K142" s="89"/>
      <c r="L142" s="89"/>
      <c r="M142" s="90"/>
      <c r="N142" s="89"/>
      <c r="O142" s="89"/>
      <c r="P142" s="91"/>
    </row>
    <row r="143" spans="1:16" ht="34.5" hidden="1" customHeight="1" x14ac:dyDescent="0.2">
      <c r="A143" s="109">
        <v>1014081</v>
      </c>
      <c r="B143" s="102"/>
      <c r="C143" s="24" t="s">
        <v>45</v>
      </c>
      <c r="D143" s="84">
        <f>SUM(E144:P148)</f>
        <v>0</v>
      </c>
      <c r="E143" s="84">
        <f>E144+E145+E146+E147+E148</f>
        <v>0</v>
      </c>
      <c r="F143" s="84">
        <f>F144+F145+F146+F147+F148</f>
        <v>0</v>
      </c>
      <c r="G143" s="84">
        <f>G144+G145+G146+G147+G148</f>
        <v>0</v>
      </c>
      <c r="H143" s="84">
        <f t="shared" ref="H143:P143" si="84">H144+H145+H146+H147+H148</f>
        <v>0</v>
      </c>
      <c r="I143" s="84">
        <f t="shared" si="84"/>
        <v>0</v>
      </c>
      <c r="J143" s="84">
        <f t="shared" si="84"/>
        <v>0</v>
      </c>
      <c r="K143" s="84">
        <f t="shared" si="84"/>
        <v>0</v>
      </c>
      <c r="L143" s="84">
        <f t="shared" si="84"/>
        <v>0</v>
      </c>
      <c r="M143" s="84">
        <f t="shared" si="84"/>
        <v>0</v>
      </c>
      <c r="N143" s="84">
        <f t="shared" si="84"/>
        <v>0</v>
      </c>
      <c r="O143" s="84">
        <f t="shared" si="84"/>
        <v>0</v>
      </c>
      <c r="P143" s="84">
        <f t="shared" si="84"/>
        <v>0</v>
      </c>
    </row>
    <row r="144" spans="1:16" ht="34.5" hidden="1" customHeight="1" x14ac:dyDescent="0.2">
      <c r="A144" s="114"/>
      <c r="B144" s="93">
        <v>2111</v>
      </c>
      <c r="C144" s="13" t="s">
        <v>8</v>
      </c>
      <c r="D144" s="88">
        <f t="shared" si="3"/>
        <v>0</v>
      </c>
      <c r="E144" s="138"/>
      <c r="F144" s="138"/>
      <c r="G144" s="138"/>
      <c r="H144" s="138"/>
      <c r="I144" s="138"/>
      <c r="J144" s="138"/>
      <c r="K144" s="138"/>
      <c r="L144" s="88"/>
      <c r="M144" s="90"/>
      <c r="N144" s="88"/>
      <c r="O144" s="88"/>
      <c r="P144" s="115"/>
    </row>
    <row r="145" spans="1:16" ht="34.5" hidden="1" customHeight="1" x14ac:dyDescent="0.2">
      <c r="A145" s="114"/>
      <c r="B145" s="93">
        <v>2120</v>
      </c>
      <c r="C145" s="13" t="s">
        <v>9</v>
      </c>
      <c r="D145" s="88">
        <f t="shared" ref="D145:D148" si="85">SUM(E145:P145)</f>
        <v>0</v>
      </c>
      <c r="E145" s="138"/>
      <c r="F145" s="138"/>
      <c r="G145" s="138"/>
      <c r="H145" s="138"/>
      <c r="I145" s="138"/>
      <c r="J145" s="138"/>
      <c r="K145" s="138"/>
      <c r="L145" s="88"/>
      <c r="M145" s="90"/>
      <c r="N145" s="88"/>
      <c r="O145" s="88"/>
      <c r="P145" s="115"/>
    </row>
    <row r="146" spans="1:16" ht="34.5" hidden="1" customHeight="1" x14ac:dyDescent="0.2">
      <c r="A146" s="114"/>
      <c r="B146" s="93">
        <v>2240</v>
      </c>
      <c r="C146" s="13" t="s">
        <v>11</v>
      </c>
      <c r="D146" s="88">
        <f t="shared" si="85"/>
        <v>0</v>
      </c>
      <c r="E146" s="138"/>
      <c r="F146" s="138"/>
      <c r="G146" s="138"/>
      <c r="H146" s="138"/>
      <c r="I146" s="138"/>
      <c r="J146" s="138"/>
      <c r="K146" s="138"/>
      <c r="L146" s="88"/>
      <c r="M146" s="90"/>
      <c r="N146" s="88"/>
      <c r="O146" s="88"/>
      <c r="P146" s="115"/>
    </row>
    <row r="147" spans="1:16" ht="34.5" hidden="1" customHeight="1" x14ac:dyDescent="0.2">
      <c r="A147" s="114"/>
      <c r="B147" s="93">
        <v>2250</v>
      </c>
      <c r="C147" s="13" t="s">
        <v>17</v>
      </c>
      <c r="D147" s="88">
        <f t="shared" ref="D147" si="86">SUM(E147:P147)</f>
        <v>0</v>
      </c>
      <c r="E147" s="138"/>
      <c r="F147" s="138"/>
      <c r="G147" s="138"/>
      <c r="H147" s="138"/>
      <c r="I147" s="138"/>
      <c r="J147" s="138"/>
      <c r="K147" s="138"/>
      <c r="L147" s="88"/>
      <c r="M147" s="90"/>
      <c r="N147" s="88"/>
      <c r="O147" s="88"/>
      <c r="P147" s="115"/>
    </row>
    <row r="148" spans="1:16" ht="34.5" hidden="1" customHeight="1" x14ac:dyDescent="0.2">
      <c r="A148" s="114"/>
      <c r="B148" s="93">
        <v>2282</v>
      </c>
      <c r="C148" s="13" t="s">
        <v>13</v>
      </c>
      <c r="D148" s="88">
        <f t="shared" si="85"/>
        <v>0</v>
      </c>
      <c r="E148" s="138"/>
      <c r="F148" s="138"/>
      <c r="G148" s="138"/>
      <c r="H148" s="138"/>
      <c r="I148" s="138"/>
      <c r="J148" s="138"/>
      <c r="K148" s="138"/>
      <c r="L148" s="88"/>
      <c r="M148" s="90"/>
      <c r="N148" s="88"/>
      <c r="O148" s="88"/>
      <c r="P148" s="115"/>
    </row>
    <row r="149" spans="1:16" ht="34.5" hidden="1" customHeight="1" x14ac:dyDescent="0.2">
      <c r="A149" s="109">
        <v>1014082</v>
      </c>
      <c r="B149" s="102"/>
      <c r="C149" s="24" t="s">
        <v>48</v>
      </c>
      <c r="D149" s="84">
        <f t="shared" ref="D149:D151" si="87">SUM(E149:P149)</f>
        <v>0</v>
      </c>
      <c r="E149" s="84">
        <f t="shared" ref="E149:P149" si="88">E150+E151</f>
        <v>0</v>
      </c>
      <c r="F149" s="84">
        <f t="shared" si="88"/>
        <v>0</v>
      </c>
      <c r="G149" s="84">
        <f t="shared" si="88"/>
        <v>0</v>
      </c>
      <c r="H149" s="84">
        <f t="shared" si="88"/>
        <v>0</v>
      </c>
      <c r="I149" s="84">
        <f t="shared" si="88"/>
        <v>0</v>
      </c>
      <c r="J149" s="84">
        <f t="shared" si="88"/>
        <v>0</v>
      </c>
      <c r="K149" s="84">
        <f t="shared" si="88"/>
        <v>0</v>
      </c>
      <c r="L149" s="84">
        <f t="shared" si="88"/>
        <v>0</v>
      </c>
      <c r="M149" s="84">
        <f t="shared" si="88"/>
        <v>0</v>
      </c>
      <c r="N149" s="84">
        <f t="shared" si="88"/>
        <v>0</v>
      </c>
      <c r="O149" s="84">
        <f t="shared" si="88"/>
        <v>0</v>
      </c>
      <c r="P149" s="84">
        <f t="shared" si="88"/>
        <v>0</v>
      </c>
    </row>
    <row r="150" spans="1:16" ht="34.5" hidden="1" customHeight="1" x14ac:dyDescent="0.2">
      <c r="A150" s="116"/>
      <c r="B150" s="93">
        <v>2210</v>
      </c>
      <c r="C150" s="13" t="s">
        <v>10</v>
      </c>
      <c r="D150" s="88">
        <f t="shared" si="87"/>
        <v>0</v>
      </c>
      <c r="E150" s="89"/>
      <c r="F150" s="89"/>
      <c r="G150" s="89"/>
      <c r="H150" s="89"/>
      <c r="I150" s="89"/>
      <c r="J150" s="89"/>
      <c r="K150" s="89"/>
      <c r="L150" s="89"/>
      <c r="M150" s="90"/>
      <c r="N150" s="89"/>
      <c r="O150" s="89"/>
      <c r="P150" s="91"/>
    </row>
    <row r="151" spans="1:16" ht="34.5" hidden="1" customHeight="1" x14ac:dyDescent="0.2">
      <c r="A151" s="116"/>
      <c r="B151" s="93">
        <v>2250</v>
      </c>
      <c r="C151" s="13" t="s">
        <v>17</v>
      </c>
      <c r="D151" s="88">
        <f t="shared" si="87"/>
        <v>0</v>
      </c>
      <c r="E151" s="88"/>
      <c r="F151" s="89"/>
      <c r="G151" s="88"/>
      <c r="H151" s="89"/>
      <c r="I151" s="88"/>
      <c r="J151" s="89"/>
      <c r="K151" s="88"/>
      <c r="L151" s="89"/>
      <c r="M151" s="90"/>
      <c r="N151" s="89"/>
      <c r="O151" s="89"/>
      <c r="P151" s="91"/>
    </row>
    <row r="152" spans="1:16" ht="34.5" customHeight="1" x14ac:dyDescent="0.2">
      <c r="A152" s="79" t="s">
        <v>20</v>
      </c>
      <c r="B152" s="107"/>
      <c r="C152" s="108" t="s">
        <v>39</v>
      </c>
      <c r="D152" s="129">
        <f t="shared" si="3"/>
        <v>709000</v>
      </c>
      <c r="E152" s="129">
        <f>E153+E162+E178+E193+E205+E212+E216+E224+E237+E251+E255+E261+E265</f>
        <v>109000</v>
      </c>
      <c r="F152" s="129">
        <f t="shared" ref="F152:O152" si="89">F153+F162+F178+F193+F205+F212+F216+F224+F237+F251+F255+F261+F265</f>
        <v>0</v>
      </c>
      <c r="G152" s="129">
        <f t="shared" si="89"/>
        <v>0</v>
      </c>
      <c r="H152" s="129">
        <f t="shared" si="89"/>
        <v>600000</v>
      </c>
      <c r="I152" s="129">
        <f t="shared" si="89"/>
        <v>0</v>
      </c>
      <c r="J152" s="129">
        <f t="shared" si="89"/>
        <v>0</v>
      </c>
      <c r="K152" s="129">
        <f t="shared" si="89"/>
        <v>0</v>
      </c>
      <c r="L152" s="129">
        <f t="shared" si="89"/>
        <v>0</v>
      </c>
      <c r="M152" s="129">
        <f t="shared" si="89"/>
        <v>0</v>
      </c>
      <c r="N152" s="129">
        <f t="shared" si="89"/>
        <v>0</v>
      </c>
      <c r="O152" s="129">
        <f t="shared" si="89"/>
        <v>0</v>
      </c>
      <c r="P152" s="129">
        <f>P153+P162+P178+P205+P224+P237+P251+P255+P261</f>
        <v>0</v>
      </c>
    </row>
    <row r="153" spans="1:16" ht="27" hidden="1" customHeight="1" x14ac:dyDescent="0.2">
      <c r="A153" s="82" t="s">
        <v>46</v>
      </c>
      <c r="B153" s="95"/>
      <c r="C153" s="10" t="s">
        <v>37</v>
      </c>
      <c r="D153" s="84">
        <f t="shared" si="3"/>
        <v>0</v>
      </c>
      <c r="E153" s="84">
        <f>E154+E155+E161</f>
        <v>0</v>
      </c>
      <c r="F153" s="84">
        <f>F154+F155+F156+F157+F158+F159+F160+F161</f>
        <v>0</v>
      </c>
      <c r="G153" s="84">
        <f>G154+G155+G156+G157+G158+G159+G160+G161</f>
        <v>0</v>
      </c>
      <c r="H153" s="84">
        <f>H154+H155+H157+H158+H159+H160+H161</f>
        <v>0</v>
      </c>
      <c r="I153" s="84">
        <f t="shared" ref="I153:K153" si="90">I154+I155+I157+I158+I159+I160+I161</f>
        <v>0</v>
      </c>
      <c r="J153" s="84">
        <f t="shared" si="90"/>
        <v>0</v>
      </c>
      <c r="K153" s="84">
        <f t="shared" si="90"/>
        <v>0</v>
      </c>
      <c r="L153" s="84">
        <f t="shared" ref="L153:P153" si="91">L154+L155+L160+L161</f>
        <v>0</v>
      </c>
      <c r="M153" s="84">
        <f t="shared" si="91"/>
        <v>0</v>
      </c>
      <c r="N153" s="84">
        <f t="shared" si="91"/>
        <v>0</v>
      </c>
      <c r="O153" s="84">
        <f t="shared" si="91"/>
        <v>0</v>
      </c>
      <c r="P153" s="84">
        <f t="shared" si="91"/>
        <v>0</v>
      </c>
    </row>
    <row r="154" spans="1:16" ht="27" hidden="1" customHeight="1" x14ac:dyDescent="0.2">
      <c r="A154" s="92"/>
      <c r="B154" s="93">
        <v>2111</v>
      </c>
      <c r="C154" s="13" t="s">
        <v>8</v>
      </c>
      <c r="D154" s="88">
        <f t="shared" si="3"/>
        <v>0</v>
      </c>
      <c r="E154" s="89"/>
      <c r="F154" s="89"/>
      <c r="G154" s="89"/>
      <c r="H154" s="89"/>
      <c r="I154" s="89"/>
      <c r="J154" s="89"/>
      <c r="K154" s="89"/>
      <c r="L154" s="89"/>
      <c r="M154" s="90"/>
      <c r="N154" s="89"/>
      <c r="O154" s="89"/>
      <c r="P154" s="94"/>
    </row>
    <row r="155" spans="1:16" ht="27" hidden="1" customHeight="1" x14ac:dyDescent="0.2">
      <c r="A155" s="92"/>
      <c r="B155" s="93">
        <v>2120</v>
      </c>
      <c r="C155" s="13" t="s">
        <v>9</v>
      </c>
      <c r="D155" s="88">
        <f t="shared" si="3"/>
        <v>0</v>
      </c>
      <c r="E155" s="89"/>
      <c r="F155" s="89"/>
      <c r="G155" s="89"/>
      <c r="H155" s="89"/>
      <c r="I155" s="89"/>
      <c r="J155" s="89"/>
      <c r="K155" s="89"/>
      <c r="L155" s="89"/>
      <c r="M155" s="90"/>
      <c r="N155" s="89"/>
      <c r="O155" s="89"/>
      <c r="P155" s="91"/>
    </row>
    <row r="156" spans="1:16" ht="27" hidden="1" customHeight="1" x14ac:dyDescent="0.2">
      <c r="A156" s="92"/>
      <c r="B156" s="93">
        <v>2210</v>
      </c>
      <c r="C156" s="13" t="s">
        <v>10</v>
      </c>
      <c r="D156" s="88">
        <f t="shared" si="3"/>
        <v>0</v>
      </c>
      <c r="E156" s="138"/>
      <c r="F156" s="138"/>
      <c r="G156" s="138"/>
      <c r="H156" s="138"/>
      <c r="I156" s="138"/>
      <c r="J156" s="138"/>
      <c r="K156" s="138"/>
      <c r="L156" s="138"/>
      <c r="M156" s="90"/>
      <c r="N156" s="138"/>
      <c r="O156" s="138"/>
      <c r="P156" s="91"/>
    </row>
    <row r="157" spans="1:16" ht="27" hidden="1" customHeight="1" x14ac:dyDescent="0.2">
      <c r="A157" s="92"/>
      <c r="B157" s="93">
        <v>2240</v>
      </c>
      <c r="C157" s="13" t="s">
        <v>11</v>
      </c>
      <c r="D157" s="88">
        <f t="shared" si="3"/>
        <v>0</v>
      </c>
      <c r="E157" s="89"/>
      <c r="F157" s="89"/>
      <c r="G157" s="89"/>
      <c r="H157" s="89"/>
      <c r="I157" s="89"/>
      <c r="J157" s="89"/>
      <c r="K157" s="89"/>
      <c r="L157" s="89"/>
      <c r="M157" s="90"/>
      <c r="N157" s="89"/>
      <c r="O157" s="89"/>
      <c r="P157" s="91"/>
    </row>
    <row r="158" spans="1:16" ht="27" hidden="1" customHeight="1" x14ac:dyDescent="0.2">
      <c r="A158" s="92"/>
      <c r="B158" s="93">
        <v>2250</v>
      </c>
      <c r="C158" s="13" t="s">
        <v>17</v>
      </c>
      <c r="D158" s="88">
        <f t="shared" si="3"/>
        <v>0</v>
      </c>
      <c r="E158" s="89"/>
      <c r="F158" s="89"/>
      <c r="G158" s="89"/>
      <c r="H158" s="89"/>
      <c r="I158" s="89"/>
      <c r="J158" s="89"/>
      <c r="K158" s="89"/>
      <c r="L158" s="89"/>
      <c r="M158" s="90"/>
      <c r="N158" s="89"/>
      <c r="O158" s="89"/>
      <c r="P158" s="91"/>
    </row>
    <row r="159" spans="1:16" ht="27" hidden="1" customHeight="1" x14ac:dyDescent="0.2">
      <c r="A159" s="92"/>
      <c r="B159" s="93">
        <v>2272</v>
      </c>
      <c r="C159" s="13" t="s">
        <v>12</v>
      </c>
      <c r="D159" s="88">
        <f t="shared" si="3"/>
        <v>0</v>
      </c>
      <c r="E159" s="89"/>
      <c r="F159" s="89"/>
      <c r="G159" s="89"/>
      <c r="H159" s="89"/>
      <c r="I159" s="89"/>
      <c r="J159" s="89"/>
      <c r="K159" s="89"/>
      <c r="L159" s="89"/>
      <c r="M159" s="90"/>
      <c r="N159" s="89"/>
      <c r="O159" s="89"/>
      <c r="P159" s="91"/>
    </row>
    <row r="160" spans="1:16" ht="27" hidden="1" customHeight="1" x14ac:dyDescent="0.2">
      <c r="A160" s="92"/>
      <c r="B160" s="93">
        <v>2274</v>
      </c>
      <c r="C160" s="13" t="s">
        <v>23</v>
      </c>
      <c r="D160" s="88">
        <f t="shared" si="3"/>
        <v>0</v>
      </c>
      <c r="E160" s="89"/>
      <c r="F160" s="89"/>
      <c r="G160" s="89"/>
      <c r="H160" s="89"/>
      <c r="I160" s="89"/>
      <c r="J160" s="89"/>
      <c r="K160" s="89"/>
      <c r="L160" s="89"/>
      <c r="M160" s="90"/>
      <c r="N160" s="89"/>
      <c r="O160" s="89"/>
      <c r="P160" s="91"/>
    </row>
    <row r="161" spans="1:16" ht="27" hidden="1" customHeight="1" x14ac:dyDescent="0.2">
      <c r="A161" s="92"/>
      <c r="B161" s="93">
        <v>2275</v>
      </c>
      <c r="C161" s="13" t="s">
        <v>24</v>
      </c>
      <c r="D161" s="88">
        <f t="shared" si="3"/>
        <v>0</v>
      </c>
      <c r="E161" s="89"/>
      <c r="F161" s="89"/>
      <c r="G161" s="89"/>
      <c r="H161" s="89"/>
      <c r="I161" s="89"/>
      <c r="J161" s="89"/>
      <c r="K161" s="89"/>
      <c r="L161" s="89"/>
      <c r="M161" s="90"/>
      <c r="N161" s="89"/>
      <c r="O161" s="89"/>
      <c r="P161" s="115"/>
    </row>
    <row r="162" spans="1:16" ht="15" customHeight="1" x14ac:dyDescent="0.2">
      <c r="A162" s="82" t="s">
        <v>98</v>
      </c>
      <c r="B162" s="102"/>
      <c r="C162" s="24" t="s">
        <v>99</v>
      </c>
      <c r="D162" s="84">
        <f t="shared" si="3"/>
        <v>-283200</v>
      </c>
      <c r="E162" s="117">
        <f>SUM(E163:E177)</f>
        <v>49000</v>
      </c>
      <c r="F162" s="117">
        <f t="shared" ref="F162:P162" si="92">SUM(F163:F176)</f>
        <v>0</v>
      </c>
      <c r="G162" s="117">
        <f t="shared" si="92"/>
        <v>0</v>
      </c>
      <c r="H162" s="117">
        <f t="shared" ref="H162:I162" si="93">SUM(H163:H177)</f>
        <v>-332200</v>
      </c>
      <c r="I162" s="117">
        <f t="shared" si="93"/>
        <v>0</v>
      </c>
      <c r="J162" s="117">
        <f t="shared" si="92"/>
        <v>0</v>
      </c>
      <c r="K162" s="117">
        <f t="shared" si="92"/>
        <v>0</v>
      </c>
      <c r="L162" s="117">
        <f t="shared" si="92"/>
        <v>0</v>
      </c>
      <c r="M162" s="117">
        <f t="shared" si="92"/>
        <v>0</v>
      </c>
      <c r="N162" s="117">
        <f t="shared" ref="N162" si="94">SUM(N163:N176)</f>
        <v>0</v>
      </c>
      <c r="O162" s="117">
        <f t="shared" si="92"/>
        <v>0</v>
      </c>
      <c r="P162" s="117">
        <f t="shared" si="92"/>
        <v>0</v>
      </c>
    </row>
    <row r="163" spans="1:16" ht="34.5" hidden="1" customHeight="1" x14ac:dyDescent="0.2">
      <c r="A163" s="92"/>
      <c r="B163" s="93">
        <v>2111</v>
      </c>
      <c r="C163" s="13" t="s">
        <v>8</v>
      </c>
      <c r="D163" s="88">
        <f t="shared" si="3"/>
        <v>0</v>
      </c>
      <c r="E163" s="97"/>
      <c r="F163" s="89"/>
      <c r="G163" s="89"/>
      <c r="H163" s="89"/>
      <c r="I163" s="89"/>
      <c r="J163" s="89"/>
      <c r="K163" s="89"/>
      <c r="L163" s="89"/>
      <c r="M163" s="90"/>
      <c r="N163" s="89"/>
      <c r="O163" s="89"/>
      <c r="P163" s="94"/>
    </row>
    <row r="164" spans="1:16" ht="51.75" hidden="1" customHeight="1" x14ac:dyDescent="0.2">
      <c r="A164" s="92"/>
      <c r="B164" s="93">
        <v>2120</v>
      </c>
      <c r="C164" s="13" t="s">
        <v>9</v>
      </c>
      <c r="D164" s="88">
        <f t="shared" si="3"/>
        <v>0</v>
      </c>
      <c r="E164" s="97"/>
      <c r="F164" s="89"/>
      <c r="G164" s="89"/>
      <c r="H164" s="89"/>
      <c r="I164" s="89"/>
      <c r="J164" s="89"/>
      <c r="K164" s="89"/>
      <c r="L164" s="89"/>
      <c r="M164" s="90"/>
      <c r="N164" s="89"/>
      <c r="O164" s="89"/>
      <c r="P164" s="94"/>
    </row>
    <row r="165" spans="1:16" ht="36.75" hidden="1" customHeight="1" x14ac:dyDescent="0.2">
      <c r="A165" s="92"/>
      <c r="B165" s="93">
        <v>2210</v>
      </c>
      <c r="C165" s="13" t="s">
        <v>10</v>
      </c>
      <c r="D165" s="88">
        <f t="shared" ref="D165:D226" si="95">SUM(E165:P165)</f>
        <v>0</v>
      </c>
      <c r="E165" s="89"/>
      <c r="F165" s="89"/>
      <c r="G165" s="89"/>
      <c r="H165" s="89"/>
      <c r="I165" s="138"/>
      <c r="J165" s="89"/>
      <c r="K165" s="89"/>
      <c r="L165" s="89"/>
      <c r="M165" s="90"/>
      <c r="N165" s="89"/>
      <c r="O165" s="89"/>
      <c r="P165" s="118"/>
    </row>
    <row r="166" spans="1:16" ht="18" customHeight="1" x14ac:dyDescent="0.2">
      <c r="A166" s="92"/>
      <c r="B166" s="93">
        <v>2230</v>
      </c>
      <c r="C166" s="72" t="s">
        <v>25</v>
      </c>
      <c r="D166" s="88">
        <f t="shared" si="95"/>
        <v>-332200</v>
      </c>
      <c r="E166" s="89"/>
      <c r="F166" s="89"/>
      <c r="G166" s="89"/>
      <c r="H166" s="89">
        <v>-332200</v>
      </c>
      <c r="I166" s="138"/>
      <c r="J166" s="89"/>
      <c r="K166" s="89"/>
      <c r="L166" s="89"/>
      <c r="M166" s="90"/>
      <c r="N166" s="89"/>
      <c r="O166" s="89"/>
      <c r="P166" s="94"/>
    </row>
    <row r="167" spans="1:16" ht="24" customHeight="1" x14ac:dyDescent="0.2">
      <c r="A167" s="92"/>
      <c r="B167" s="93">
        <v>2240</v>
      </c>
      <c r="C167" s="72" t="s">
        <v>11</v>
      </c>
      <c r="D167" s="88">
        <f t="shared" si="95"/>
        <v>49000</v>
      </c>
      <c r="E167" s="138">
        <v>49000</v>
      </c>
      <c r="F167" s="89"/>
      <c r="G167" s="89"/>
      <c r="H167" s="89"/>
      <c r="I167" s="138"/>
      <c r="J167" s="89"/>
      <c r="K167" s="89"/>
      <c r="L167" s="89"/>
      <c r="M167" s="90"/>
      <c r="N167" s="89"/>
      <c r="O167" s="89"/>
      <c r="P167" s="94"/>
    </row>
    <row r="168" spans="1:16" ht="36.75" hidden="1" customHeight="1" x14ac:dyDescent="0.2">
      <c r="A168" s="92"/>
      <c r="B168" s="93">
        <v>2250</v>
      </c>
      <c r="C168" s="28" t="s">
        <v>17</v>
      </c>
      <c r="D168" s="88">
        <f t="shared" si="95"/>
        <v>0</v>
      </c>
      <c r="E168" s="89"/>
      <c r="F168" s="89"/>
      <c r="G168" s="89"/>
      <c r="H168" s="89"/>
      <c r="I168" s="138"/>
      <c r="J168" s="89"/>
      <c r="K168" s="89"/>
      <c r="L168" s="89"/>
      <c r="M168" s="90"/>
      <c r="N168" s="89"/>
      <c r="O168" s="89"/>
      <c r="P168" s="94"/>
    </row>
    <row r="169" spans="1:16" ht="36.75" hidden="1" customHeight="1" x14ac:dyDescent="0.2">
      <c r="A169" s="92"/>
      <c r="B169" s="93">
        <v>2220</v>
      </c>
      <c r="C169" s="13" t="s">
        <v>21</v>
      </c>
      <c r="D169" s="88">
        <f t="shared" si="95"/>
        <v>0</v>
      </c>
      <c r="E169" s="89"/>
      <c r="F169" s="89"/>
      <c r="G169" s="89"/>
      <c r="H169" s="89"/>
      <c r="I169" s="138"/>
      <c r="J169" s="89"/>
      <c r="K169" s="89"/>
      <c r="L169" s="89"/>
      <c r="M169" s="90"/>
      <c r="N169" s="89"/>
      <c r="O169" s="89"/>
      <c r="P169" s="94"/>
    </row>
    <row r="170" spans="1:16" ht="36.75" hidden="1" customHeight="1" x14ac:dyDescent="0.2">
      <c r="A170" s="92"/>
      <c r="B170" s="93">
        <v>2271</v>
      </c>
      <c r="C170" s="13" t="s">
        <v>70</v>
      </c>
      <c r="D170" s="88">
        <f t="shared" ref="D170" si="96">SUM(E170:P170)</f>
        <v>0</v>
      </c>
      <c r="E170" s="97"/>
      <c r="F170" s="89"/>
      <c r="G170" s="89"/>
      <c r="H170" s="89"/>
      <c r="I170" s="138"/>
      <c r="J170" s="89"/>
      <c r="K170" s="89"/>
      <c r="L170" s="89"/>
      <c r="M170" s="90"/>
      <c r="N170" s="89"/>
      <c r="O170" s="89"/>
      <c r="P170" s="94"/>
    </row>
    <row r="171" spans="1:16" ht="36.75" hidden="1" customHeight="1" x14ac:dyDescent="0.2">
      <c r="A171" s="92"/>
      <c r="B171" s="93">
        <v>2272</v>
      </c>
      <c r="C171" s="13" t="s">
        <v>12</v>
      </c>
      <c r="D171" s="88">
        <f t="shared" si="95"/>
        <v>0</v>
      </c>
      <c r="E171" s="97"/>
      <c r="F171" s="89"/>
      <c r="G171" s="89"/>
      <c r="H171" s="89"/>
      <c r="I171" s="138"/>
      <c r="J171" s="89"/>
      <c r="K171" s="89"/>
      <c r="L171" s="89"/>
      <c r="M171" s="90"/>
      <c r="N171" s="89"/>
      <c r="O171" s="89"/>
      <c r="P171" s="94"/>
    </row>
    <row r="172" spans="1:16" ht="36.75" hidden="1" customHeight="1" x14ac:dyDescent="0.2">
      <c r="A172" s="92"/>
      <c r="B172" s="93">
        <v>2273</v>
      </c>
      <c r="C172" s="13" t="s">
        <v>22</v>
      </c>
      <c r="D172" s="88">
        <f t="shared" si="95"/>
        <v>0</v>
      </c>
      <c r="E172" s="97"/>
      <c r="F172" s="89"/>
      <c r="G172" s="89"/>
      <c r="H172" s="89"/>
      <c r="I172" s="138"/>
      <c r="J172" s="89"/>
      <c r="K172" s="89"/>
      <c r="L172" s="89"/>
      <c r="M172" s="90"/>
      <c r="N172" s="89"/>
      <c r="O172" s="89"/>
      <c r="P172" s="94"/>
    </row>
    <row r="173" spans="1:16" ht="36.75" hidden="1" customHeight="1" x14ac:dyDescent="0.2">
      <c r="A173" s="92"/>
      <c r="B173" s="93">
        <v>2274</v>
      </c>
      <c r="C173" s="13" t="s">
        <v>23</v>
      </c>
      <c r="D173" s="88">
        <f t="shared" si="95"/>
        <v>0</v>
      </c>
      <c r="E173" s="97"/>
      <c r="F173" s="89"/>
      <c r="G173" s="89"/>
      <c r="H173" s="89"/>
      <c r="I173" s="138"/>
      <c r="J173" s="89"/>
      <c r="K173" s="89"/>
      <c r="L173" s="89"/>
      <c r="M173" s="90"/>
      <c r="N173" s="89"/>
      <c r="O173" s="89"/>
      <c r="P173" s="94"/>
    </row>
    <row r="174" spans="1:16" ht="36.75" hidden="1" customHeight="1" x14ac:dyDescent="0.2">
      <c r="A174" s="92"/>
      <c r="B174" s="93">
        <v>2275</v>
      </c>
      <c r="C174" s="13" t="s">
        <v>24</v>
      </c>
      <c r="D174" s="88">
        <f t="shared" si="95"/>
        <v>0</v>
      </c>
      <c r="E174" s="97"/>
      <c r="F174" s="89"/>
      <c r="G174" s="89"/>
      <c r="H174" s="89"/>
      <c r="I174" s="138"/>
      <c r="J174" s="89"/>
      <c r="K174" s="89"/>
      <c r="L174" s="89"/>
      <c r="M174" s="90"/>
      <c r="N174" s="89"/>
      <c r="O174" s="89"/>
      <c r="P174" s="94"/>
    </row>
    <row r="175" spans="1:16" ht="36.75" hidden="1" customHeight="1" x14ac:dyDescent="0.2">
      <c r="A175" s="92"/>
      <c r="B175" s="93">
        <v>2282</v>
      </c>
      <c r="C175" s="16" t="s">
        <v>13</v>
      </c>
      <c r="D175" s="88">
        <f t="shared" si="95"/>
        <v>0</v>
      </c>
      <c r="E175" s="97"/>
      <c r="F175" s="89"/>
      <c r="G175" s="89"/>
      <c r="H175" s="89"/>
      <c r="I175" s="138"/>
      <c r="J175" s="89"/>
      <c r="K175" s="89"/>
      <c r="L175" s="89"/>
      <c r="M175" s="90"/>
      <c r="N175" s="89"/>
      <c r="O175" s="89"/>
      <c r="P175" s="94"/>
    </row>
    <row r="176" spans="1:16" ht="36.75" hidden="1" customHeight="1" x14ac:dyDescent="0.2">
      <c r="A176" s="85"/>
      <c r="B176" s="86">
        <v>2800</v>
      </c>
      <c r="C176" s="28" t="s">
        <v>18</v>
      </c>
      <c r="D176" s="88">
        <f t="shared" si="95"/>
        <v>0</v>
      </c>
      <c r="E176" s="89"/>
      <c r="F176" s="89"/>
      <c r="G176" s="89"/>
      <c r="H176" s="89"/>
      <c r="I176" s="138"/>
      <c r="J176" s="89"/>
      <c r="K176" s="89"/>
      <c r="L176" s="89"/>
      <c r="M176" s="90"/>
      <c r="N176" s="89"/>
      <c r="O176" s="89"/>
      <c r="P176" s="94"/>
    </row>
    <row r="177" spans="1:16" ht="36.75" hidden="1" customHeight="1" x14ac:dyDescent="0.2">
      <c r="A177" s="85"/>
      <c r="B177" s="86">
        <v>3110</v>
      </c>
      <c r="C177" s="161" t="s">
        <v>40</v>
      </c>
      <c r="D177" s="88">
        <f t="shared" si="95"/>
        <v>0</v>
      </c>
      <c r="E177" s="138"/>
      <c r="F177" s="138"/>
      <c r="G177" s="138"/>
      <c r="H177" s="138"/>
      <c r="I177" s="138"/>
      <c r="J177" s="138"/>
      <c r="K177" s="138"/>
      <c r="L177" s="138"/>
      <c r="M177" s="90"/>
      <c r="N177" s="138"/>
      <c r="O177" s="138"/>
      <c r="P177" s="94"/>
    </row>
    <row r="178" spans="1:16" ht="27" customHeight="1" x14ac:dyDescent="0.2">
      <c r="A178" s="82" t="s">
        <v>133</v>
      </c>
      <c r="B178" s="102"/>
      <c r="C178" s="24" t="s">
        <v>134</v>
      </c>
      <c r="D178" s="84">
        <f t="shared" si="95"/>
        <v>932200</v>
      </c>
      <c r="E178" s="103">
        <f>E179+E180+E181+E182+E183+E184+E185+E187+E188++E186+E189+E190</f>
        <v>0</v>
      </c>
      <c r="F178" s="103">
        <f t="shared" ref="F178" si="97">F179+F180</f>
        <v>0</v>
      </c>
      <c r="G178" s="103">
        <f t="shared" ref="G178" si="98">G179+G180+G181+G182+G183+G184+G185+G187+G188++G186+G189</f>
        <v>0</v>
      </c>
      <c r="H178" s="103">
        <f>H179+H180+H181+H182+H183+H184+H185+H187+H188++H186+H189+H190</f>
        <v>932200</v>
      </c>
      <c r="I178" s="103">
        <f>I179+I180+I181+I182+I183+I184+I185+I187+I188++I186+I189+I190</f>
        <v>0</v>
      </c>
      <c r="J178" s="103">
        <f t="shared" ref="J178:L178" si="99">J179+J180+J181+J182+J183+J184+J185+J187+J188++J186+J189+J190</f>
        <v>0</v>
      </c>
      <c r="K178" s="103">
        <f t="shared" si="99"/>
        <v>0</v>
      </c>
      <c r="L178" s="103">
        <f t="shared" si="99"/>
        <v>0</v>
      </c>
      <c r="M178" s="103">
        <f>SUM(M179:M189)</f>
        <v>0</v>
      </c>
      <c r="N178" s="103">
        <f t="shared" ref="N178" si="100">SUM(N179:N189)</f>
        <v>0</v>
      </c>
      <c r="O178" s="117">
        <f t="shared" ref="O178:P178" si="101">SUM(O179:O192)</f>
        <v>0</v>
      </c>
      <c r="P178" s="117">
        <f t="shared" si="101"/>
        <v>0</v>
      </c>
    </row>
    <row r="179" spans="1:16" ht="34.5" hidden="1" customHeight="1" x14ac:dyDescent="0.2">
      <c r="A179" s="92"/>
      <c r="B179" s="93">
        <v>2111</v>
      </c>
      <c r="C179" s="13" t="s">
        <v>8</v>
      </c>
      <c r="D179" s="88">
        <f t="shared" si="95"/>
        <v>0</v>
      </c>
      <c r="E179" s="138"/>
      <c r="F179" s="138"/>
      <c r="G179" s="138"/>
      <c r="H179" s="138"/>
      <c r="I179" s="138"/>
      <c r="J179" s="138"/>
      <c r="K179" s="138"/>
      <c r="L179" s="138"/>
      <c r="M179" s="90"/>
      <c r="N179" s="138"/>
      <c r="O179" s="89"/>
      <c r="P179" s="94"/>
    </row>
    <row r="180" spans="1:16" ht="34.5" hidden="1" customHeight="1" x14ac:dyDescent="0.2">
      <c r="A180" s="92"/>
      <c r="B180" s="93">
        <v>2120</v>
      </c>
      <c r="C180" s="13" t="s">
        <v>9</v>
      </c>
      <c r="D180" s="88">
        <f t="shared" si="95"/>
        <v>0</v>
      </c>
      <c r="E180" s="138"/>
      <c r="F180" s="138"/>
      <c r="G180" s="138"/>
      <c r="H180" s="138"/>
      <c r="I180" s="138"/>
      <c r="J180" s="138"/>
      <c r="K180" s="138"/>
      <c r="L180" s="138"/>
      <c r="M180" s="90"/>
      <c r="N180" s="138"/>
      <c r="O180" s="89"/>
      <c r="P180" s="91"/>
    </row>
    <row r="181" spans="1:16" ht="13.5" hidden="1" customHeight="1" x14ac:dyDescent="0.2">
      <c r="A181" s="92"/>
      <c r="B181" s="93">
        <v>2210</v>
      </c>
      <c r="C181" s="13" t="s">
        <v>10</v>
      </c>
      <c r="D181" s="88">
        <f t="shared" si="95"/>
        <v>0</v>
      </c>
      <c r="E181" s="89"/>
      <c r="F181" s="89"/>
      <c r="G181" s="89"/>
      <c r="H181" s="89"/>
      <c r="I181" s="89"/>
      <c r="J181" s="89"/>
      <c r="K181" s="89"/>
      <c r="L181" s="89"/>
      <c r="M181" s="90"/>
      <c r="N181" s="89"/>
      <c r="O181" s="89"/>
      <c r="P181" s="94"/>
    </row>
    <row r="182" spans="1:16" ht="15.75" customHeight="1" x14ac:dyDescent="0.2">
      <c r="A182" s="92"/>
      <c r="B182" s="93">
        <v>2230</v>
      </c>
      <c r="C182" s="13" t="s">
        <v>25</v>
      </c>
      <c r="D182" s="88">
        <f t="shared" ref="D182" si="102">SUM(E182:P182)</f>
        <v>332200</v>
      </c>
      <c r="E182" s="138"/>
      <c r="F182" s="89"/>
      <c r="G182" s="89"/>
      <c r="H182" s="89">
        <v>332200</v>
      </c>
      <c r="I182" s="89"/>
      <c r="J182" s="89"/>
      <c r="K182" s="89"/>
      <c r="L182" s="89"/>
      <c r="M182" s="90"/>
      <c r="N182" s="89"/>
      <c r="O182" s="89"/>
      <c r="P182" s="94"/>
    </row>
    <row r="183" spans="1:16" ht="34.5" hidden="1" customHeight="1" x14ac:dyDescent="0.2">
      <c r="A183" s="92"/>
      <c r="B183" s="93">
        <v>2271</v>
      </c>
      <c r="C183" s="28" t="s">
        <v>74</v>
      </c>
      <c r="D183" s="88">
        <f t="shared" si="95"/>
        <v>0</v>
      </c>
      <c r="E183" s="89"/>
      <c r="F183" s="89"/>
      <c r="G183" s="89"/>
      <c r="H183" s="89"/>
      <c r="I183" s="89"/>
      <c r="J183" s="89"/>
      <c r="K183" s="89"/>
      <c r="L183" s="89"/>
      <c r="M183" s="90"/>
      <c r="N183" s="89"/>
      <c r="O183" s="89"/>
      <c r="P183" s="94"/>
    </row>
    <row r="184" spans="1:16" ht="34.5" hidden="1" customHeight="1" x14ac:dyDescent="0.2">
      <c r="A184" s="92"/>
      <c r="B184" s="93">
        <v>2273</v>
      </c>
      <c r="C184" s="13" t="s">
        <v>22</v>
      </c>
      <c r="D184" s="88">
        <f t="shared" si="95"/>
        <v>0</v>
      </c>
      <c r="E184" s="138"/>
      <c r="F184" s="89"/>
      <c r="G184" s="89"/>
      <c r="H184" s="89"/>
      <c r="I184" s="89"/>
      <c r="J184" s="89"/>
      <c r="K184" s="89"/>
      <c r="L184" s="89"/>
      <c r="M184" s="90"/>
      <c r="N184" s="89"/>
      <c r="O184" s="89"/>
      <c r="P184" s="94"/>
    </row>
    <row r="185" spans="1:16" ht="34.5" hidden="1" customHeight="1" x14ac:dyDescent="0.2">
      <c r="A185" s="92"/>
      <c r="B185" s="93">
        <v>2274</v>
      </c>
      <c r="C185" s="13" t="s">
        <v>23</v>
      </c>
      <c r="D185" s="88">
        <f t="shared" si="95"/>
        <v>0</v>
      </c>
      <c r="E185" s="89"/>
      <c r="F185" s="89"/>
      <c r="G185" s="89"/>
      <c r="H185" s="89"/>
      <c r="I185" s="89"/>
      <c r="J185" s="89"/>
      <c r="K185" s="89"/>
      <c r="L185" s="89"/>
      <c r="M185" s="90"/>
      <c r="N185" s="89"/>
      <c r="O185" s="89"/>
      <c r="P185" s="94"/>
    </row>
    <row r="186" spans="1:16" ht="17.25" customHeight="1" x14ac:dyDescent="0.2">
      <c r="A186" s="92"/>
      <c r="B186" s="93">
        <v>2240</v>
      </c>
      <c r="C186" s="13" t="s">
        <v>11</v>
      </c>
      <c r="D186" s="88">
        <f t="shared" si="95"/>
        <v>600000</v>
      </c>
      <c r="E186" s="97"/>
      <c r="F186" s="97"/>
      <c r="G186" s="97"/>
      <c r="H186" s="97">
        <v>600000</v>
      </c>
      <c r="I186" s="97"/>
      <c r="J186" s="89"/>
      <c r="K186" s="89"/>
      <c r="L186" s="89"/>
      <c r="M186" s="90"/>
      <c r="N186" s="89"/>
      <c r="O186" s="89"/>
      <c r="P186" s="94"/>
    </row>
    <row r="187" spans="1:16" ht="34.5" hidden="1" customHeight="1" x14ac:dyDescent="0.2">
      <c r="A187" s="92"/>
      <c r="B187" s="93">
        <v>3110</v>
      </c>
      <c r="C187" s="13" t="s">
        <v>40</v>
      </c>
      <c r="D187" s="88">
        <f t="shared" si="95"/>
        <v>0</v>
      </c>
      <c r="E187" s="97"/>
      <c r="F187" s="97"/>
      <c r="G187" s="97"/>
      <c r="H187" s="97"/>
      <c r="I187" s="97"/>
      <c r="J187" s="89"/>
      <c r="K187" s="89"/>
      <c r="L187" s="89"/>
      <c r="M187" s="90"/>
      <c r="N187" s="89"/>
      <c r="O187" s="89"/>
      <c r="P187" s="94"/>
    </row>
    <row r="188" spans="1:16" ht="34.5" hidden="1" customHeight="1" x14ac:dyDescent="0.2">
      <c r="A188" s="92"/>
      <c r="B188" s="93">
        <v>2275</v>
      </c>
      <c r="C188" s="13" t="s">
        <v>24</v>
      </c>
      <c r="D188" s="88">
        <f t="shared" si="95"/>
        <v>0</v>
      </c>
      <c r="E188" s="97"/>
      <c r="F188" s="97"/>
      <c r="G188" s="97"/>
      <c r="H188" s="97"/>
      <c r="I188" s="97"/>
      <c r="J188" s="89"/>
      <c r="K188" s="89"/>
      <c r="L188" s="89"/>
      <c r="M188" s="90"/>
      <c r="N188" s="89"/>
      <c r="O188" s="89"/>
      <c r="P188" s="94"/>
    </row>
    <row r="189" spans="1:16" ht="34.5" hidden="1" customHeight="1" x14ac:dyDescent="0.2">
      <c r="A189" s="92"/>
      <c r="B189" s="93">
        <v>3110</v>
      </c>
      <c r="C189" s="61" t="s">
        <v>40</v>
      </c>
      <c r="D189" s="88">
        <f t="shared" si="95"/>
        <v>0</v>
      </c>
      <c r="E189" s="97"/>
      <c r="F189" s="97"/>
      <c r="G189" s="97"/>
      <c r="H189" s="97"/>
      <c r="I189" s="97"/>
      <c r="J189" s="89"/>
      <c r="K189" s="89"/>
      <c r="L189" s="89"/>
      <c r="M189" s="90"/>
      <c r="N189" s="89"/>
      <c r="O189" s="89"/>
      <c r="P189" s="94"/>
    </row>
    <row r="190" spans="1:16" ht="34.5" hidden="1" customHeight="1" x14ac:dyDescent="0.2">
      <c r="A190" s="85"/>
      <c r="B190" s="93">
        <v>3132</v>
      </c>
      <c r="C190" s="16" t="s">
        <v>43</v>
      </c>
      <c r="D190" s="88">
        <f t="shared" si="95"/>
        <v>0</v>
      </c>
      <c r="E190" s="89"/>
      <c r="F190" s="89"/>
      <c r="G190" s="89"/>
      <c r="H190" s="89"/>
      <c r="I190" s="89"/>
      <c r="J190" s="89"/>
      <c r="K190" s="89"/>
      <c r="L190" s="89"/>
      <c r="M190" s="90"/>
      <c r="N190" s="89"/>
      <c r="O190" s="89"/>
      <c r="P190" s="94"/>
    </row>
    <row r="191" spans="1:16" ht="34.5" hidden="1" customHeight="1" x14ac:dyDescent="0.2">
      <c r="A191" s="92"/>
      <c r="B191" s="93">
        <v>2800</v>
      </c>
      <c r="C191" s="13" t="s">
        <v>18</v>
      </c>
      <c r="D191" s="88">
        <f t="shared" si="95"/>
        <v>0</v>
      </c>
      <c r="E191" s="97"/>
      <c r="F191" s="97"/>
      <c r="G191" s="97"/>
      <c r="H191" s="97"/>
      <c r="I191" s="97"/>
      <c r="J191" s="97"/>
      <c r="K191" s="97"/>
      <c r="L191" s="97"/>
      <c r="M191" s="98"/>
      <c r="N191" s="97"/>
      <c r="O191" s="97"/>
      <c r="P191" s="94"/>
    </row>
    <row r="192" spans="1:16" ht="34.5" hidden="1" customHeight="1" x14ac:dyDescent="0.2">
      <c r="A192" s="92"/>
      <c r="B192" s="93"/>
      <c r="C192" s="16"/>
      <c r="D192" s="88">
        <f t="shared" si="95"/>
        <v>0</v>
      </c>
      <c r="E192" s="97"/>
      <c r="F192" s="97"/>
      <c r="G192" s="97"/>
      <c r="H192" s="97"/>
      <c r="I192" s="97"/>
      <c r="J192" s="97"/>
      <c r="K192" s="97"/>
      <c r="L192" s="97"/>
      <c r="M192" s="98"/>
      <c r="N192" s="97"/>
      <c r="O192" s="97"/>
      <c r="P192" s="94"/>
    </row>
    <row r="193" spans="1:16" ht="34.5" hidden="1" customHeight="1" x14ac:dyDescent="0.2">
      <c r="A193" s="82" t="s">
        <v>94</v>
      </c>
      <c r="B193" s="102"/>
      <c r="C193" s="24" t="s">
        <v>95</v>
      </c>
      <c r="D193" s="84">
        <f t="shared" ref="D193:D204" si="103">SUM(E193:P193)</f>
        <v>0</v>
      </c>
      <c r="E193" s="103">
        <f>E194+E195</f>
        <v>0</v>
      </c>
      <c r="F193" s="103">
        <f t="shared" ref="F193" si="104">F194+F195</f>
        <v>0</v>
      </c>
      <c r="G193" s="103">
        <f t="shared" ref="G193:K193" si="105">G194+G195+G196+G197+G198+G199+G200+G202+G203++G201+G204</f>
        <v>0</v>
      </c>
      <c r="H193" s="103">
        <f t="shared" si="105"/>
        <v>0</v>
      </c>
      <c r="I193" s="103">
        <f t="shared" si="105"/>
        <v>0</v>
      </c>
      <c r="J193" s="103">
        <f t="shared" si="105"/>
        <v>0</v>
      </c>
      <c r="K193" s="103">
        <f t="shared" si="105"/>
        <v>0</v>
      </c>
      <c r="L193" s="103">
        <f>SUM(L194:L204)</f>
        <v>0</v>
      </c>
      <c r="M193" s="103">
        <f>SUM(M194:M204)</f>
        <v>0</v>
      </c>
      <c r="N193" s="103">
        <f t="shared" ref="N193:P193" si="106">SUM(N194:N204)</f>
        <v>0</v>
      </c>
      <c r="O193" s="103">
        <f t="shared" si="106"/>
        <v>0</v>
      </c>
      <c r="P193" s="103">
        <f t="shared" si="106"/>
        <v>0</v>
      </c>
    </row>
    <row r="194" spans="1:16" ht="34.5" hidden="1" customHeight="1" x14ac:dyDescent="0.2">
      <c r="A194" s="92"/>
      <c r="B194" s="93">
        <v>2111</v>
      </c>
      <c r="C194" s="13" t="s">
        <v>8</v>
      </c>
      <c r="D194" s="88">
        <f t="shared" si="103"/>
        <v>0</v>
      </c>
      <c r="E194" s="89"/>
      <c r="F194" s="89"/>
      <c r="G194" s="89"/>
      <c r="H194" s="89"/>
      <c r="I194" s="89"/>
      <c r="J194" s="89"/>
      <c r="K194" s="89"/>
      <c r="L194" s="89"/>
      <c r="M194" s="90"/>
      <c r="N194" s="89"/>
      <c r="O194" s="89"/>
      <c r="P194" s="94"/>
    </row>
    <row r="195" spans="1:16" ht="34.5" hidden="1" customHeight="1" x14ac:dyDescent="0.2">
      <c r="A195" s="92"/>
      <c r="B195" s="93">
        <v>2120</v>
      </c>
      <c r="C195" s="13" t="s">
        <v>9</v>
      </c>
      <c r="D195" s="88">
        <f t="shared" si="103"/>
        <v>0</v>
      </c>
      <c r="E195" s="89"/>
      <c r="F195" s="89"/>
      <c r="G195" s="89"/>
      <c r="H195" s="89"/>
      <c r="I195" s="89"/>
      <c r="J195" s="89"/>
      <c r="K195" s="89"/>
      <c r="L195" s="89"/>
      <c r="M195" s="90"/>
      <c r="N195" s="89"/>
      <c r="O195" s="89"/>
      <c r="P195" s="94"/>
    </row>
    <row r="196" spans="1:16" ht="34.5" hidden="1" customHeight="1" x14ac:dyDescent="0.2">
      <c r="A196" s="92"/>
      <c r="B196" s="93">
        <v>2210</v>
      </c>
      <c r="C196" s="13" t="s">
        <v>10</v>
      </c>
      <c r="D196" s="88">
        <f t="shared" ref="D196:D198" si="107">SUM(E196:P196)</f>
        <v>0</v>
      </c>
      <c r="E196" s="89"/>
      <c r="F196" s="89"/>
      <c r="G196" s="89"/>
      <c r="H196" s="89"/>
      <c r="I196" s="89"/>
      <c r="J196" s="89"/>
      <c r="K196" s="89"/>
      <c r="L196" s="89"/>
      <c r="M196" s="90"/>
      <c r="N196" s="89"/>
      <c r="O196" s="89"/>
      <c r="P196" s="94"/>
    </row>
    <row r="197" spans="1:16" ht="34.5" hidden="1" customHeight="1" x14ac:dyDescent="0.2">
      <c r="A197" s="92"/>
      <c r="B197" s="93">
        <v>2220</v>
      </c>
      <c r="C197" s="13" t="s">
        <v>21</v>
      </c>
      <c r="D197" s="88">
        <f t="shared" si="107"/>
        <v>0</v>
      </c>
      <c r="E197" s="89"/>
      <c r="F197" s="89"/>
      <c r="G197" s="89"/>
      <c r="H197" s="89"/>
      <c r="I197" s="89"/>
      <c r="J197" s="89"/>
      <c r="K197" s="89"/>
      <c r="L197" s="89"/>
      <c r="M197" s="90"/>
      <c r="N197" s="89"/>
      <c r="O197" s="89"/>
      <c r="P197" s="94"/>
    </row>
    <row r="198" spans="1:16" ht="34.5" hidden="1" customHeight="1" x14ac:dyDescent="0.2">
      <c r="A198" s="92"/>
      <c r="B198" s="93">
        <v>2230</v>
      </c>
      <c r="C198" s="13" t="s">
        <v>25</v>
      </c>
      <c r="D198" s="88">
        <f t="shared" si="107"/>
        <v>0</v>
      </c>
      <c r="E198" s="89"/>
      <c r="F198" s="89"/>
      <c r="G198" s="89"/>
      <c r="H198" s="89"/>
      <c r="I198" s="89"/>
      <c r="J198" s="89"/>
      <c r="K198" s="89"/>
      <c r="L198" s="89"/>
      <c r="M198" s="90"/>
      <c r="N198" s="89"/>
      <c r="O198" s="89"/>
      <c r="P198" s="94"/>
    </row>
    <row r="199" spans="1:16" ht="34.5" hidden="1" customHeight="1" x14ac:dyDescent="0.2">
      <c r="A199" s="92"/>
      <c r="B199" s="93">
        <v>2240</v>
      </c>
      <c r="C199" s="13" t="s">
        <v>11</v>
      </c>
      <c r="D199" s="88">
        <f t="shared" si="103"/>
        <v>0</v>
      </c>
      <c r="E199" s="89"/>
      <c r="F199" s="89"/>
      <c r="G199" s="89"/>
      <c r="H199" s="89"/>
      <c r="I199" s="89"/>
      <c r="J199" s="89"/>
      <c r="K199" s="89"/>
      <c r="L199" s="89"/>
      <c r="M199" s="90"/>
      <c r="N199" s="89"/>
      <c r="O199" s="89"/>
      <c r="P199" s="94"/>
    </row>
    <row r="200" spans="1:16" ht="34.5" hidden="1" customHeight="1" x14ac:dyDescent="0.2">
      <c r="A200" s="92"/>
      <c r="B200" s="93">
        <v>2250</v>
      </c>
      <c r="C200" s="13" t="s">
        <v>17</v>
      </c>
      <c r="D200" s="88">
        <f t="shared" si="103"/>
        <v>0</v>
      </c>
      <c r="E200" s="89"/>
      <c r="F200" s="89"/>
      <c r="G200" s="89"/>
      <c r="H200" s="89"/>
      <c r="I200" s="89"/>
      <c r="J200" s="89"/>
      <c r="K200" s="89"/>
      <c r="L200" s="89"/>
      <c r="M200" s="90"/>
      <c r="N200" s="89"/>
      <c r="O200" s="89"/>
      <c r="P200" s="94"/>
    </row>
    <row r="201" spans="1:16" ht="34.5" hidden="1" customHeight="1" x14ac:dyDescent="0.2">
      <c r="A201" s="92"/>
      <c r="B201" s="93">
        <v>2273</v>
      </c>
      <c r="C201" s="13" t="s">
        <v>22</v>
      </c>
      <c r="D201" s="88">
        <f t="shared" ref="D201" si="108">SUM(E201:P201)</f>
        <v>0</v>
      </c>
      <c r="E201" s="89"/>
      <c r="F201" s="89"/>
      <c r="G201" s="89"/>
      <c r="H201" s="89"/>
      <c r="I201" s="89"/>
      <c r="J201" s="89"/>
      <c r="K201" s="89"/>
      <c r="L201" s="89"/>
      <c r="M201" s="90"/>
      <c r="N201" s="89"/>
      <c r="O201" s="89"/>
      <c r="P201" s="94"/>
    </row>
    <row r="202" spans="1:16" ht="34.5" hidden="1" customHeight="1" x14ac:dyDescent="0.2">
      <c r="A202" s="92"/>
      <c r="B202" s="93">
        <v>2800</v>
      </c>
      <c r="C202" s="13" t="s">
        <v>18</v>
      </c>
      <c r="D202" s="88">
        <f t="shared" ref="D202:D203" si="109">SUM(E202:P202)</f>
        <v>0</v>
      </c>
      <c r="E202" s="89"/>
      <c r="F202" s="89"/>
      <c r="G202" s="89"/>
      <c r="H202" s="89"/>
      <c r="I202" s="89"/>
      <c r="J202" s="89"/>
      <c r="K202" s="89"/>
      <c r="L202" s="89"/>
      <c r="M202" s="90"/>
      <c r="N202" s="89"/>
      <c r="O202" s="89"/>
      <c r="P202" s="94"/>
    </row>
    <row r="203" spans="1:16" ht="34.5" hidden="1" customHeight="1" x14ac:dyDescent="0.2">
      <c r="A203" s="92"/>
      <c r="B203" s="93">
        <v>2274</v>
      </c>
      <c r="C203" s="13" t="s">
        <v>23</v>
      </c>
      <c r="D203" s="88">
        <f t="shared" si="109"/>
        <v>0</v>
      </c>
      <c r="E203" s="89"/>
      <c r="F203" s="89"/>
      <c r="G203" s="89"/>
      <c r="H203" s="89"/>
      <c r="I203" s="89"/>
      <c r="J203" s="89"/>
      <c r="K203" s="89"/>
      <c r="L203" s="89"/>
      <c r="M203" s="90"/>
      <c r="N203" s="89"/>
      <c r="O203" s="89"/>
      <c r="P203" s="94"/>
    </row>
    <row r="204" spans="1:16" ht="34.5" hidden="1" customHeight="1" x14ac:dyDescent="0.2">
      <c r="A204" s="92"/>
      <c r="B204" s="93">
        <v>2282</v>
      </c>
      <c r="C204" s="13" t="s">
        <v>13</v>
      </c>
      <c r="D204" s="88">
        <f t="shared" si="103"/>
        <v>0</v>
      </c>
      <c r="E204" s="89"/>
      <c r="F204" s="89"/>
      <c r="G204" s="89"/>
      <c r="H204" s="89"/>
      <c r="I204" s="89"/>
      <c r="J204" s="89"/>
      <c r="K204" s="89"/>
      <c r="L204" s="89"/>
      <c r="M204" s="90"/>
      <c r="N204" s="89"/>
      <c r="O204" s="89"/>
      <c r="P204" s="94"/>
    </row>
    <row r="205" spans="1:16" ht="34.5" hidden="1" customHeight="1" x14ac:dyDescent="0.2">
      <c r="A205" s="71" t="s">
        <v>83</v>
      </c>
      <c r="B205" s="102"/>
      <c r="C205" s="24" t="s">
        <v>84</v>
      </c>
      <c r="D205" s="84">
        <f t="shared" si="95"/>
        <v>0</v>
      </c>
      <c r="E205" s="103">
        <f>E206+E207+E208+E209</f>
        <v>0</v>
      </c>
      <c r="F205" s="103">
        <f t="shared" ref="F205:I205" si="110">F206+F207+F208</f>
        <v>0</v>
      </c>
      <c r="G205" s="103">
        <f t="shared" si="110"/>
        <v>0</v>
      </c>
      <c r="H205" s="103">
        <f t="shared" si="110"/>
        <v>0</v>
      </c>
      <c r="I205" s="103">
        <f t="shared" si="110"/>
        <v>0</v>
      </c>
      <c r="J205" s="103">
        <f t="shared" ref="J205:K205" si="111">J206+J207+J208+J209+J211+J210</f>
        <v>0</v>
      </c>
      <c r="K205" s="103">
        <f t="shared" si="111"/>
        <v>0</v>
      </c>
      <c r="L205" s="103">
        <f>SUM(L206:L211)</f>
        <v>0</v>
      </c>
      <c r="M205" s="103">
        <f t="shared" ref="M205:P205" si="112">SUM(M206:M211)</f>
        <v>0</v>
      </c>
      <c r="N205" s="103">
        <f t="shared" si="112"/>
        <v>0</v>
      </c>
      <c r="O205" s="103">
        <f t="shared" si="112"/>
        <v>0</v>
      </c>
      <c r="P205" s="103">
        <f t="shared" si="112"/>
        <v>0</v>
      </c>
    </row>
    <row r="206" spans="1:16" ht="34.5" hidden="1" customHeight="1" x14ac:dyDescent="0.2">
      <c r="A206" s="92"/>
      <c r="B206" s="93">
        <v>2111</v>
      </c>
      <c r="C206" s="13" t="s">
        <v>8</v>
      </c>
      <c r="D206" s="88">
        <f t="shared" si="95"/>
        <v>0</v>
      </c>
      <c r="E206" s="89"/>
      <c r="F206" s="89"/>
      <c r="G206" s="89"/>
      <c r="H206" s="89"/>
      <c r="I206" s="89"/>
      <c r="J206" s="89"/>
      <c r="K206" s="89"/>
      <c r="L206" s="89"/>
      <c r="M206" s="90"/>
      <c r="N206" s="89"/>
      <c r="O206" s="89"/>
      <c r="P206" s="94"/>
    </row>
    <row r="207" spans="1:16" ht="34.5" hidden="1" customHeight="1" x14ac:dyDescent="0.2">
      <c r="A207" s="92"/>
      <c r="B207" s="93">
        <v>2120</v>
      </c>
      <c r="C207" s="13" t="s">
        <v>9</v>
      </c>
      <c r="D207" s="88">
        <f t="shared" si="95"/>
        <v>0</v>
      </c>
      <c r="E207" s="89"/>
      <c r="F207" s="89"/>
      <c r="G207" s="89"/>
      <c r="H207" s="89"/>
      <c r="I207" s="89"/>
      <c r="J207" s="89"/>
      <c r="K207" s="89"/>
      <c r="L207" s="89"/>
      <c r="M207" s="90"/>
      <c r="N207" s="89"/>
      <c r="O207" s="89"/>
      <c r="P207" s="94"/>
    </row>
    <row r="208" spans="1:16" ht="34.5" hidden="1" customHeight="1" x14ac:dyDescent="0.2">
      <c r="A208" s="92"/>
      <c r="B208" s="93">
        <v>2111</v>
      </c>
      <c r="C208" s="13" t="s">
        <v>8</v>
      </c>
      <c r="D208" s="88">
        <f t="shared" si="95"/>
        <v>0</v>
      </c>
      <c r="E208" s="89"/>
      <c r="F208" s="89"/>
      <c r="G208" s="89"/>
      <c r="H208" s="89"/>
      <c r="I208" s="89"/>
      <c r="J208" s="89"/>
      <c r="K208" s="89"/>
      <c r="L208" s="89"/>
      <c r="M208" s="90"/>
      <c r="N208" s="89"/>
      <c r="O208" s="89"/>
      <c r="P208" s="94"/>
    </row>
    <row r="209" spans="1:16" ht="34.5" hidden="1" customHeight="1" x14ac:dyDescent="0.2">
      <c r="A209" s="92"/>
      <c r="B209" s="93">
        <v>2120</v>
      </c>
      <c r="C209" s="13" t="s">
        <v>9</v>
      </c>
      <c r="D209" s="88">
        <f t="shared" si="95"/>
        <v>0</v>
      </c>
      <c r="E209" s="89"/>
      <c r="F209" s="89"/>
      <c r="G209" s="89"/>
      <c r="H209" s="89"/>
      <c r="I209" s="89"/>
      <c r="J209" s="89"/>
      <c r="K209" s="89"/>
      <c r="L209" s="89"/>
      <c r="M209" s="90"/>
      <c r="N209" s="89"/>
      <c r="O209" s="89"/>
      <c r="P209" s="94"/>
    </row>
    <row r="210" spans="1:16" ht="34.5" hidden="1" customHeight="1" x14ac:dyDescent="0.2">
      <c r="A210" s="92"/>
      <c r="B210" s="93">
        <v>2273</v>
      </c>
      <c r="C210" s="13" t="s">
        <v>22</v>
      </c>
      <c r="D210" s="88">
        <f t="shared" ref="D210" si="113">SUM(E210:P210)</f>
        <v>0</v>
      </c>
      <c r="E210" s="89"/>
      <c r="F210" s="89"/>
      <c r="G210" s="89"/>
      <c r="H210" s="89"/>
      <c r="I210" s="89"/>
      <c r="J210" s="89"/>
      <c r="K210" s="89"/>
      <c r="L210" s="89"/>
      <c r="M210" s="90"/>
      <c r="N210" s="89"/>
      <c r="O210" s="89"/>
      <c r="P210" s="94"/>
    </row>
    <row r="211" spans="1:16" ht="34.5" hidden="1" customHeight="1" x14ac:dyDescent="0.2">
      <c r="A211" s="92"/>
      <c r="B211" s="93">
        <v>2274</v>
      </c>
      <c r="C211" s="13" t="s">
        <v>23</v>
      </c>
      <c r="D211" s="88">
        <f t="shared" si="95"/>
        <v>0</v>
      </c>
      <c r="E211" s="89"/>
      <c r="F211" s="89"/>
      <c r="G211" s="89"/>
      <c r="H211" s="89"/>
      <c r="I211" s="89"/>
      <c r="J211" s="89"/>
      <c r="K211" s="89"/>
      <c r="L211" s="89"/>
      <c r="M211" s="90"/>
      <c r="N211" s="89"/>
      <c r="O211" s="89"/>
      <c r="P211" s="94"/>
    </row>
    <row r="212" spans="1:16" ht="34.5" hidden="1" customHeight="1" x14ac:dyDescent="0.2">
      <c r="A212" s="82" t="s">
        <v>119</v>
      </c>
      <c r="B212" s="102"/>
      <c r="C212" s="24" t="s">
        <v>120</v>
      </c>
      <c r="D212" s="84">
        <f t="shared" ref="D212:D215" si="114">SUM(E212:P212)</f>
        <v>0</v>
      </c>
      <c r="E212" s="103">
        <f>E213+E215</f>
        <v>0</v>
      </c>
      <c r="F212" s="103">
        <f>F213+F215+F214</f>
        <v>0</v>
      </c>
      <c r="G212" s="103">
        <f>G213+G215+G214</f>
        <v>0</v>
      </c>
      <c r="H212" s="103">
        <f t="shared" ref="H212:O212" si="115">H213+H215</f>
        <v>0</v>
      </c>
      <c r="I212" s="103">
        <f t="shared" si="115"/>
        <v>0</v>
      </c>
      <c r="J212" s="103">
        <f t="shared" si="115"/>
        <v>0</v>
      </c>
      <c r="K212" s="103">
        <f t="shared" si="115"/>
        <v>0</v>
      </c>
      <c r="L212" s="103">
        <f t="shared" si="115"/>
        <v>0</v>
      </c>
      <c r="M212" s="103">
        <f t="shared" si="115"/>
        <v>0</v>
      </c>
      <c r="N212" s="103">
        <f t="shared" si="115"/>
        <v>0</v>
      </c>
      <c r="O212" s="103">
        <f t="shared" si="115"/>
        <v>0</v>
      </c>
      <c r="P212" s="94"/>
    </row>
    <row r="213" spans="1:16" ht="34.5" hidden="1" customHeight="1" x14ac:dyDescent="0.2">
      <c r="A213" s="92"/>
      <c r="B213" s="93">
        <v>2111</v>
      </c>
      <c r="C213" s="13" t="s">
        <v>8</v>
      </c>
      <c r="D213" s="88">
        <f t="shared" si="114"/>
        <v>0</v>
      </c>
      <c r="E213" s="89"/>
      <c r="F213" s="89"/>
      <c r="G213" s="89"/>
      <c r="H213" s="89"/>
      <c r="I213" s="89"/>
      <c r="J213" s="89"/>
      <c r="K213" s="89"/>
      <c r="L213" s="89"/>
      <c r="M213" s="90"/>
      <c r="N213" s="89"/>
      <c r="O213" s="89"/>
      <c r="P213" s="94"/>
    </row>
    <row r="214" spans="1:16" ht="34.5" hidden="1" customHeight="1" x14ac:dyDescent="0.2">
      <c r="A214" s="92"/>
      <c r="B214" s="93">
        <v>2120</v>
      </c>
      <c r="C214" s="13" t="s">
        <v>9</v>
      </c>
      <c r="D214" s="88">
        <f t="shared" ref="D214" si="116">SUM(E214:P214)</f>
        <v>0</v>
      </c>
      <c r="E214" s="138"/>
      <c r="F214" s="138"/>
      <c r="G214" s="138"/>
      <c r="H214" s="138"/>
      <c r="I214" s="138"/>
      <c r="J214" s="138"/>
      <c r="K214" s="138"/>
      <c r="L214" s="138"/>
      <c r="M214" s="90"/>
      <c r="N214" s="138"/>
      <c r="O214" s="138"/>
      <c r="P214" s="94"/>
    </row>
    <row r="215" spans="1:16" ht="34.5" hidden="1" customHeight="1" x14ac:dyDescent="0.2">
      <c r="A215" s="92"/>
      <c r="B215" s="93">
        <v>2230</v>
      </c>
      <c r="C215" s="13" t="s">
        <v>25</v>
      </c>
      <c r="D215" s="88">
        <f t="shared" si="114"/>
        <v>0</v>
      </c>
      <c r="E215" s="89"/>
      <c r="F215" s="89"/>
      <c r="G215" s="89"/>
      <c r="H215" s="89"/>
      <c r="I215" s="89"/>
      <c r="J215" s="89"/>
      <c r="K215" s="89"/>
      <c r="L215" s="89"/>
      <c r="M215" s="90"/>
      <c r="N215" s="89"/>
      <c r="O215" s="89"/>
      <c r="P215" s="94"/>
    </row>
    <row r="216" spans="1:16" ht="34.5" hidden="1" customHeight="1" x14ac:dyDescent="0.2">
      <c r="A216" s="82" t="s">
        <v>52</v>
      </c>
      <c r="B216" s="95"/>
      <c r="C216" s="29" t="s">
        <v>111</v>
      </c>
      <c r="D216" s="84">
        <f t="shared" ref="D216:D223" si="117">SUM(E216:P216)</f>
        <v>0</v>
      </c>
      <c r="E216" s="84">
        <f t="shared" ref="E216:J216" si="118">SUM(E217:E223)</f>
        <v>0</v>
      </c>
      <c r="F216" s="84">
        <f t="shared" si="118"/>
        <v>0</v>
      </c>
      <c r="G216" s="84">
        <f t="shared" si="118"/>
        <v>0</v>
      </c>
      <c r="H216" s="84">
        <f t="shared" si="118"/>
        <v>0</v>
      </c>
      <c r="I216" s="84">
        <f t="shared" si="118"/>
        <v>0</v>
      </c>
      <c r="J216" s="84">
        <f t="shared" si="118"/>
        <v>0</v>
      </c>
      <c r="K216" s="84">
        <f>SUM(K217:K223)</f>
        <v>0</v>
      </c>
      <c r="L216" s="84">
        <f t="shared" ref="L216:N216" si="119">SUM(L217:L223)</f>
        <v>0</v>
      </c>
      <c r="M216" s="84">
        <f t="shared" si="119"/>
        <v>0</v>
      </c>
      <c r="N216" s="84">
        <f t="shared" si="119"/>
        <v>0</v>
      </c>
      <c r="O216" s="84">
        <f t="shared" ref="O216:P216" si="120">SUM(O217:O222)</f>
        <v>0</v>
      </c>
      <c r="P216" s="84">
        <f t="shared" si="120"/>
        <v>0</v>
      </c>
    </row>
    <row r="217" spans="1:16" ht="34.5" hidden="1" customHeight="1" x14ac:dyDescent="0.2">
      <c r="A217" s="92"/>
      <c r="B217" s="93">
        <v>2111</v>
      </c>
      <c r="C217" s="13" t="s">
        <v>8</v>
      </c>
      <c r="D217" s="88">
        <f t="shared" si="117"/>
        <v>0</v>
      </c>
      <c r="E217" s="97"/>
      <c r="F217" s="97"/>
      <c r="G217" s="97"/>
      <c r="H217" s="97"/>
      <c r="I217" s="97"/>
      <c r="J217" s="89"/>
      <c r="K217" s="89"/>
      <c r="L217" s="89"/>
      <c r="M217" s="90"/>
      <c r="N217" s="89"/>
      <c r="O217" s="89"/>
      <c r="P217" s="94"/>
    </row>
    <row r="218" spans="1:16" ht="34.5" hidden="1" customHeight="1" x14ac:dyDescent="0.2">
      <c r="A218" s="92"/>
      <c r="B218" s="93">
        <v>2120</v>
      </c>
      <c r="C218" s="13" t="s">
        <v>9</v>
      </c>
      <c r="D218" s="88">
        <f t="shared" si="117"/>
        <v>0</v>
      </c>
      <c r="E218" s="97"/>
      <c r="F218" s="97"/>
      <c r="G218" s="97"/>
      <c r="H218" s="97"/>
      <c r="I218" s="97"/>
      <c r="J218" s="89"/>
      <c r="K218" s="89"/>
      <c r="L218" s="89"/>
      <c r="M218" s="90"/>
      <c r="N218" s="89"/>
      <c r="O218" s="89"/>
      <c r="P218" s="94"/>
    </row>
    <row r="219" spans="1:16" ht="34.5" hidden="1" customHeight="1" x14ac:dyDescent="0.2">
      <c r="A219" s="92"/>
      <c r="B219" s="93">
        <v>2210</v>
      </c>
      <c r="C219" s="13" t="s">
        <v>10</v>
      </c>
      <c r="D219" s="88">
        <f t="shared" si="117"/>
        <v>0</v>
      </c>
      <c r="E219" s="97"/>
      <c r="F219" s="97"/>
      <c r="G219" s="97"/>
      <c r="H219" s="97"/>
      <c r="I219" s="97"/>
      <c r="J219" s="89"/>
      <c r="K219" s="89"/>
      <c r="L219" s="89"/>
      <c r="M219" s="90"/>
      <c r="N219" s="89"/>
      <c r="O219" s="89"/>
      <c r="P219" s="115"/>
    </row>
    <row r="220" spans="1:16" ht="34.5" hidden="1" customHeight="1" x14ac:dyDescent="0.2">
      <c r="A220" s="92"/>
      <c r="B220" s="93">
        <v>2240</v>
      </c>
      <c r="C220" s="28" t="s">
        <v>11</v>
      </c>
      <c r="D220" s="88">
        <f t="shared" si="117"/>
        <v>0</v>
      </c>
      <c r="E220" s="97"/>
      <c r="F220" s="97"/>
      <c r="G220" s="97"/>
      <c r="H220" s="97"/>
      <c r="I220" s="97"/>
      <c r="J220" s="89"/>
      <c r="K220" s="89"/>
      <c r="L220" s="89"/>
      <c r="M220" s="90"/>
      <c r="N220" s="89"/>
      <c r="O220" s="89"/>
      <c r="P220" s="94"/>
    </row>
    <row r="221" spans="1:16" ht="34.5" hidden="1" customHeight="1" x14ac:dyDescent="0.2">
      <c r="A221" s="92"/>
      <c r="B221" s="93">
        <v>2230</v>
      </c>
      <c r="C221" s="28" t="s">
        <v>25</v>
      </c>
      <c r="D221" s="88">
        <f t="shared" si="117"/>
        <v>0</v>
      </c>
      <c r="E221" s="97"/>
      <c r="F221" s="97"/>
      <c r="G221" s="97"/>
      <c r="H221" s="97"/>
      <c r="I221" s="97"/>
      <c r="J221" s="89"/>
      <c r="K221" s="89"/>
      <c r="L221" s="89"/>
      <c r="M221" s="90"/>
      <c r="N221" s="89"/>
      <c r="O221" s="89"/>
      <c r="P221" s="94"/>
    </row>
    <row r="222" spans="1:16" ht="34.5" hidden="1" customHeight="1" x14ac:dyDescent="0.2">
      <c r="A222" s="92"/>
      <c r="B222" s="93">
        <v>2271</v>
      </c>
      <c r="C222" s="13" t="s">
        <v>74</v>
      </c>
      <c r="D222" s="88">
        <f t="shared" si="117"/>
        <v>0</v>
      </c>
      <c r="E222" s="97"/>
      <c r="F222" s="97"/>
      <c r="G222" s="97"/>
      <c r="H222" s="97"/>
      <c r="I222" s="97"/>
      <c r="J222" s="89"/>
      <c r="K222" s="89"/>
      <c r="L222" s="89"/>
      <c r="M222" s="90"/>
      <c r="N222" s="89"/>
      <c r="O222" s="89"/>
      <c r="P222" s="94"/>
    </row>
    <row r="223" spans="1:16" ht="34.5" hidden="1" customHeight="1" x14ac:dyDescent="0.2">
      <c r="A223" s="92"/>
      <c r="B223" s="93">
        <v>2274</v>
      </c>
      <c r="C223" s="13" t="s">
        <v>23</v>
      </c>
      <c r="D223" s="88">
        <f t="shared" si="117"/>
        <v>0</v>
      </c>
      <c r="E223" s="97"/>
      <c r="F223" s="97"/>
      <c r="G223" s="97"/>
      <c r="H223" s="97"/>
      <c r="I223" s="97"/>
      <c r="J223" s="89"/>
      <c r="K223" s="89"/>
      <c r="L223" s="89"/>
      <c r="M223" s="90"/>
      <c r="N223" s="89"/>
      <c r="O223" s="89"/>
      <c r="P223" s="94"/>
    </row>
    <row r="224" spans="1:16" ht="34.5" hidden="1" customHeight="1" x14ac:dyDescent="0.2">
      <c r="A224" s="82" t="s">
        <v>52</v>
      </c>
      <c r="B224" s="100"/>
      <c r="C224" s="20" t="s">
        <v>112</v>
      </c>
      <c r="D224" s="84">
        <f t="shared" si="95"/>
        <v>0</v>
      </c>
      <c r="E224" s="84">
        <f>SUM(E225:E236)</f>
        <v>0</v>
      </c>
      <c r="F224" s="84">
        <f t="shared" ref="F224:P224" si="121">SUM(F225:F236)</f>
        <v>0</v>
      </c>
      <c r="G224" s="84">
        <f t="shared" si="121"/>
        <v>0</v>
      </c>
      <c r="H224" s="84">
        <f t="shared" si="121"/>
        <v>0</v>
      </c>
      <c r="I224" s="84">
        <f t="shared" si="121"/>
        <v>0</v>
      </c>
      <c r="J224" s="84">
        <f t="shared" si="121"/>
        <v>0</v>
      </c>
      <c r="K224" s="84">
        <f t="shared" si="121"/>
        <v>0</v>
      </c>
      <c r="L224" s="84">
        <f t="shared" si="121"/>
        <v>0</v>
      </c>
      <c r="M224" s="84">
        <f t="shared" si="121"/>
        <v>0</v>
      </c>
      <c r="N224" s="84">
        <f t="shared" ref="N224" si="122">SUM(N225:N236)</f>
        <v>0</v>
      </c>
      <c r="O224" s="84">
        <f t="shared" si="121"/>
        <v>0</v>
      </c>
      <c r="P224" s="84">
        <f t="shared" si="121"/>
        <v>0</v>
      </c>
    </row>
    <row r="225" spans="1:16" ht="34.5" hidden="1" customHeight="1" x14ac:dyDescent="0.2">
      <c r="A225" s="92"/>
      <c r="B225" s="93">
        <v>2111</v>
      </c>
      <c r="C225" s="13" t="s">
        <v>8</v>
      </c>
      <c r="D225" s="88">
        <f t="shared" si="95"/>
        <v>0</v>
      </c>
      <c r="E225" s="97"/>
      <c r="F225" s="97"/>
      <c r="G225" s="97"/>
      <c r="H225" s="119"/>
      <c r="I225" s="97"/>
      <c r="J225" s="89"/>
      <c r="K225" s="89"/>
      <c r="L225" s="89"/>
      <c r="M225" s="90"/>
      <c r="N225" s="89"/>
      <c r="O225" s="89"/>
      <c r="P225" s="94"/>
    </row>
    <row r="226" spans="1:16" ht="34.5" hidden="1" customHeight="1" x14ac:dyDescent="0.2">
      <c r="A226" s="92"/>
      <c r="B226" s="93">
        <v>2120</v>
      </c>
      <c r="C226" s="13" t="s">
        <v>9</v>
      </c>
      <c r="D226" s="88">
        <f t="shared" si="95"/>
        <v>0</v>
      </c>
      <c r="E226" s="97"/>
      <c r="F226" s="97"/>
      <c r="G226" s="97"/>
      <c r="H226" s="97"/>
      <c r="I226" s="97"/>
      <c r="J226" s="89"/>
      <c r="K226" s="89"/>
      <c r="L226" s="89"/>
      <c r="M226" s="90"/>
      <c r="N226" s="89"/>
      <c r="O226" s="89"/>
      <c r="P226" s="94"/>
    </row>
    <row r="227" spans="1:16" ht="34.5" hidden="1" customHeight="1" x14ac:dyDescent="0.2">
      <c r="A227" s="92"/>
      <c r="B227" s="93">
        <v>2210</v>
      </c>
      <c r="C227" s="13" t="s">
        <v>10</v>
      </c>
      <c r="D227" s="88">
        <f t="shared" ref="D227:D261" si="123">SUM(E227:P227)</f>
        <v>0</v>
      </c>
      <c r="E227" s="97"/>
      <c r="F227" s="97"/>
      <c r="G227" s="97"/>
      <c r="H227" s="97"/>
      <c r="I227" s="97"/>
      <c r="J227" s="89"/>
      <c r="K227" s="89"/>
      <c r="L227" s="89"/>
      <c r="M227" s="90"/>
      <c r="N227" s="89"/>
      <c r="O227" s="89"/>
      <c r="P227" s="115"/>
    </row>
    <row r="228" spans="1:16" ht="34.5" hidden="1" customHeight="1" x14ac:dyDescent="0.2">
      <c r="A228" s="92"/>
      <c r="B228" s="93">
        <v>2220</v>
      </c>
      <c r="C228" s="28" t="s">
        <v>21</v>
      </c>
      <c r="D228" s="88">
        <f t="shared" si="123"/>
        <v>0</v>
      </c>
      <c r="E228" s="97"/>
      <c r="F228" s="97"/>
      <c r="G228" s="97"/>
      <c r="H228" s="97"/>
      <c r="I228" s="97"/>
      <c r="J228" s="89"/>
      <c r="K228" s="89"/>
      <c r="L228" s="89"/>
      <c r="M228" s="90"/>
      <c r="N228" s="89"/>
      <c r="O228" s="89"/>
      <c r="P228" s="94"/>
    </row>
    <row r="229" spans="1:16" ht="34.5" hidden="1" customHeight="1" x14ac:dyDescent="0.2">
      <c r="A229" s="92"/>
      <c r="B229" s="93">
        <v>2230</v>
      </c>
      <c r="C229" s="28" t="s">
        <v>25</v>
      </c>
      <c r="D229" s="88">
        <f t="shared" si="123"/>
        <v>0</v>
      </c>
      <c r="E229" s="97"/>
      <c r="F229" s="97"/>
      <c r="G229" s="97"/>
      <c r="H229" s="97"/>
      <c r="I229" s="97"/>
      <c r="J229" s="89"/>
      <c r="K229" s="89"/>
      <c r="L229" s="89"/>
      <c r="M229" s="90"/>
      <c r="N229" s="89"/>
      <c r="O229" s="89"/>
      <c r="P229" s="94"/>
    </row>
    <row r="230" spans="1:16" ht="34.5" hidden="1" customHeight="1" x14ac:dyDescent="0.2">
      <c r="A230" s="92"/>
      <c r="B230" s="93">
        <v>2240</v>
      </c>
      <c r="C230" s="13" t="s">
        <v>11</v>
      </c>
      <c r="D230" s="88">
        <f t="shared" si="123"/>
        <v>0</v>
      </c>
      <c r="E230" s="97"/>
      <c r="F230" s="97"/>
      <c r="G230" s="97"/>
      <c r="H230" s="97"/>
      <c r="I230" s="97"/>
      <c r="J230" s="89"/>
      <c r="K230" s="89"/>
      <c r="L230" s="89"/>
      <c r="M230" s="90"/>
      <c r="N230" s="89"/>
      <c r="O230" s="89"/>
      <c r="P230" s="94"/>
    </row>
    <row r="231" spans="1:16" ht="34.5" hidden="1" customHeight="1" x14ac:dyDescent="0.2">
      <c r="A231" s="92"/>
      <c r="B231" s="93">
        <v>2250</v>
      </c>
      <c r="C231" s="13" t="s">
        <v>17</v>
      </c>
      <c r="D231" s="88">
        <f t="shared" si="123"/>
        <v>0</v>
      </c>
      <c r="E231" s="97"/>
      <c r="F231" s="97"/>
      <c r="G231" s="97"/>
      <c r="H231" s="97"/>
      <c r="I231" s="97"/>
      <c r="J231" s="89"/>
      <c r="K231" s="89"/>
      <c r="L231" s="89"/>
      <c r="M231" s="90"/>
      <c r="N231" s="89"/>
      <c r="O231" s="89"/>
      <c r="P231" s="94"/>
    </row>
    <row r="232" spans="1:16" ht="34.5" hidden="1" customHeight="1" x14ac:dyDescent="0.2">
      <c r="A232" s="92"/>
      <c r="B232" s="93">
        <v>2272</v>
      </c>
      <c r="C232" s="13" t="s">
        <v>12</v>
      </c>
      <c r="D232" s="88">
        <f t="shared" si="123"/>
        <v>0</v>
      </c>
      <c r="E232" s="97"/>
      <c r="F232" s="97"/>
      <c r="G232" s="97"/>
      <c r="H232" s="97"/>
      <c r="I232" s="97"/>
      <c r="J232" s="89"/>
      <c r="K232" s="89"/>
      <c r="L232" s="89"/>
      <c r="M232" s="90"/>
      <c r="N232" s="89"/>
      <c r="O232" s="89"/>
      <c r="P232" s="94"/>
    </row>
    <row r="233" spans="1:16" ht="34.5" hidden="1" customHeight="1" x14ac:dyDescent="0.2">
      <c r="A233" s="92"/>
      <c r="B233" s="93">
        <v>2273</v>
      </c>
      <c r="C233" s="13" t="s">
        <v>22</v>
      </c>
      <c r="D233" s="88">
        <f t="shared" si="123"/>
        <v>0</v>
      </c>
      <c r="E233" s="97"/>
      <c r="F233" s="97"/>
      <c r="G233" s="97"/>
      <c r="H233" s="97"/>
      <c r="I233" s="97"/>
      <c r="J233" s="89"/>
      <c r="K233" s="89"/>
      <c r="L233" s="89"/>
      <c r="M233" s="90"/>
      <c r="N233" s="89"/>
      <c r="O233" s="89"/>
      <c r="P233" s="94"/>
    </row>
    <row r="234" spans="1:16" ht="34.5" hidden="1" customHeight="1" x14ac:dyDescent="0.2">
      <c r="A234" s="92"/>
      <c r="B234" s="93">
        <v>2274</v>
      </c>
      <c r="C234" s="13" t="s">
        <v>23</v>
      </c>
      <c r="D234" s="88">
        <f t="shared" si="123"/>
        <v>0</v>
      </c>
      <c r="E234" s="97"/>
      <c r="F234" s="97"/>
      <c r="G234" s="97"/>
      <c r="H234" s="97"/>
      <c r="I234" s="97"/>
      <c r="J234" s="89"/>
      <c r="K234" s="89"/>
      <c r="L234" s="89"/>
      <c r="M234" s="90"/>
      <c r="N234" s="89"/>
      <c r="O234" s="89"/>
      <c r="P234" s="94"/>
    </row>
    <row r="235" spans="1:16" ht="34.5" hidden="1" customHeight="1" x14ac:dyDescent="0.2">
      <c r="A235" s="92"/>
      <c r="B235" s="93">
        <v>2282</v>
      </c>
      <c r="C235" s="16" t="s">
        <v>13</v>
      </c>
      <c r="D235" s="88">
        <f t="shared" si="123"/>
        <v>0</v>
      </c>
      <c r="E235" s="97"/>
      <c r="F235" s="97"/>
      <c r="G235" s="97"/>
      <c r="H235" s="97"/>
      <c r="I235" s="97"/>
      <c r="J235" s="89"/>
      <c r="K235" s="89"/>
      <c r="L235" s="89"/>
      <c r="M235" s="90"/>
      <c r="N235" s="89"/>
      <c r="O235" s="89"/>
      <c r="P235" s="94"/>
    </row>
    <row r="236" spans="1:16" ht="34.5" hidden="1" customHeight="1" x14ac:dyDescent="0.2">
      <c r="A236" s="85"/>
      <c r="B236" s="86">
        <v>2800</v>
      </c>
      <c r="C236" s="28" t="s">
        <v>18</v>
      </c>
      <c r="D236" s="88">
        <f t="shared" si="123"/>
        <v>0</v>
      </c>
      <c r="E236" s="89"/>
      <c r="F236" s="89"/>
      <c r="G236" s="89"/>
      <c r="H236" s="89"/>
      <c r="I236" s="89"/>
      <c r="J236" s="89"/>
      <c r="K236" s="89"/>
      <c r="L236" s="89"/>
      <c r="M236" s="90"/>
      <c r="N236" s="89"/>
      <c r="O236" s="89"/>
      <c r="P236" s="94"/>
    </row>
    <row r="237" spans="1:16" ht="41.25" customHeight="1" x14ac:dyDescent="0.2">
      <c r="A237" s="82" t="s">
        <v>49</v>
      </c>
      <c r="B237" s="102"/>
      <c r="C237" s="30" t="s">
        <v>101</v>
      </c>
      <c r="D237" s="84">
        <f t="shared" si="123"/>
        <v>60000</v>
      </c>
      <c r="E237" s="103">
        <f t="shared" ref="E237:P237" si="124">SUM(E238:E250)</f>
        <v>60000</v>
      </c>
      <c r="F237" s="103">
        <f t="shared" si="124"/>
        <v>0</v>
      </c>
      <c r="G237" s="103">
        <f t="shared" si="124"/>
        <v>0</v>
      </c>
      <c r="H237" s="103">
        <f t="shared" si="124"/>
        <v>0</v>
      </c>
      <c r="I237" s="103">
        <f t="shared" si="124"/>
        <v>0</v>
      </c>
      <c r="J237" s="103">
        <f t="shared" si="124"/>
        <v>0</v>
      </c>
      <c r="K237" s="103">
        <f t="shared" si="124"/>
        <v>0</v>
      </c>
      <c r="L237" s="103">
        <f t="shared" si="124"/>
        <v>0</v>
      </c>
      <c r="M237" s="103">
        <f t="shared" si="124"/>
        <v>0</v>
      </c>
      <c r="N237" s="103">
        <f t="shared" ref="N237" si="125">SUM(N238:N250)</f>
        <v>0</v>
      </c>
      <c r="O237" s="103">
        <f t="shared" si="124"/>
        <v>0</v>
      </c>
      <c r="P237" s="103">
        <f t="shared" si="124"/>
        <v>0</v>
      </c>
    </row>
    <row r="238" spans="1:16" ht="34.5" hidden="1" customHeight="1" x14ac:dyDescent="0.2">
      <c r="A238" s="92"/>
      <c r="B238" s="93">
        <v>2111</v>
      </c>
      <c r="C238" s="13" t="s">
        <v>8</v>
      </c>
      <c r="D238" s="88">
        <f t="shared" si="123"/>
        <v>0</v>
      </c>
      <c r="E238" s="97"/>
      <c r="F238" s="97"/>
      <c r="G238" s="97"/>
      <c r="H238" s="97"/>
      <c r="I238" s="97"/>
      <c r="J238" s="89"/>
      <c r="K238" s="89"/>
      <c r="L238" s="89"/>
      <c r="M238" s="90"/>
      <c r="N238" s="89"/>
      <c r="O238" s="89"/>
      <c r="P238" s="94"/>
    </row>
    <row r="239" spans="1:16" ht="34.5" hidden="1" customHeight="1" x14ac:dyDescent="0.2">
      <c r="A239" s="92"/>
      <c r="B239" s="93">
        <v>2120</v>
      </c>
      <c r="C239" s="13" t="s">
        <v>9</v>
      </c>
      <c r="D239" s="88">
        <f t="shared" si="123"/>
        <v>0</v>
      </c>
      <c r="E239" s="97"/>
      <c r="F239" s="97"/>
      <c r="G239" s="97"/>
      <c r="H239" s="97"/>
      <c r="I239" s="97"/>
      <c r="J239" s="89"/>
      <c r="K239" s="89"/>
      <c r="L239" s="89"/>
      <c r="M239" s="90"/>
      <c r="N239" s="89"/>
      <c r="O239" s="89"/>
      <c r="P239" s="91"/>
    </row>
    <row r="240" spans="1:16" ht="34.5" hidden="1" customHeight="1" x14ac:dyDescent="0.2">
      <c r="A240" s="92"/>
      <c r="B240" s="93">
        <v>2210</v>
      </c>
      <c r="C240" s="13" t="s">
        <v>10</v>
      </c>
      <c r="D240" s="88">
        <f t="shared" si="123"/>
        <v>0</v>
      </c>
      <c r="E240" s="97"/>
      <c r="F240" s="97"/>
      <c r="G240" s="97"/>
      <c r="H240" s="97"/>
      <c r="I240" s="97"/>
      <c r="J240" s="89"/>
      <c r="K240" s="89"/>
      <c r="L240" s="89"/>
      <c r="M240" s="90"/>
      <c r="N240" s="89"/>
      <c r="O240" s="89"/>
      <c r="P240" s="94"/>
    </row>
    <row r="241" spans="1:16" ht="34.5" hidden="1" customHeight="1" x14ac:dyDescent="0.2">
      <c r="A241" s="92"/>
      <c r="B241" s="93">
        <v>2120</v>
      </c>
      <c r="C241" s="28" t="s">
        <v>9</v>
      </c>
      <c r="D241" s="88">
        <f t="shared" si="123"/>
        <v>0</v>
      </c>
      <c r="E241" s="97"/>
      <c r="F241" s="97"/>
      <c r="G241" s="97"/>
      <c r="H241" s="97"/>
      <c r="I241" s="97"/>
      <c r="J241" s="89"/>
      <c r="K241" s="89"/>
      <c r="L241" s="89"/>
      <c r="M241" s="90"/>
      <c r="N241" s="89"/>
      <c r="O241" s="89"/>
      <c r="P241" s="94"/>
    </row>
    <row r="242" spans="1:16" ht="34.5" hidden="1" customHeight="1" x14ac:dyDescent="0.2">
      <c r="A242" s="92"/>
      <c r="B242" s="93">
        <v>2230</v>
      </c>
      <c r="C242" s="28" t="s">
        <v>25</v>
      </c>
      <c r="D242" s="88">
        <f t="shared" si="123"/>
        <v>0</v>
      </c>
      <c r="E242" s="97"/>
      <c r="F242" s="97"/>
      <c r="G242" s="97"/>
      <c r="H242" s="97"/>
      <c r="I242" s="97"/>
      <c r="J242" s="89"/>
      <c r="K242" s="89"/>
      <c r="L242" s="89"/>
      <c r="M242" s="90"/>
      <c r="N242" s="89"/>
      <c r="O242" s="89"/>
      <c r="P242" s="94"/>
    </row>
    <row r="243" spans="1:16" ht="34.5" hidden="1" customHeight="1" x14ac:dyDescent="0.2">
      <c r="A243" s="92"/>
      <c r="B243" s="93">
        <v>2240</v>
      </c>
      <c r="C243" s="13" t="s">
        <v>11</v>
      </c>
      <c r="D243" s="88">
        <f t="shared" si="123"/>
        <v>0</v>
      </c>
      <c r="E243" s="97"/>
      <c r="F243" s="97"/>
      <c r="G243" s="97"/>
      <c r="H243" s="97"/>
      <c r="I243" s="97"/>
      <c r="J243" s="89"/>
      <c r="K243" s="89"/>
      <c r="L243" s="89"/>
      <c r="M243" s="90"/>
      <c r="N243" s="89"/>
      <c r="O243" s="89"/>
      <c r="P243" s="94"/>
    </row>
    <row r="244" spans="1:16" ht="34.5" hidden="1" customHeight="1" x14ac:dyDescent="0.2">
      <c r="A244" s="92"/>
      <c r="B244" s="93">
        <v>2271</v>
      </c>
      <c r="C244" s="13" t="s">
        <v>74</v>
      </c>
      <c r="D244" s="88">
        <f t="shared" si="123"/>
        <v>0</v>
      </c>
      <c r="E244" s="97"/>
      <c r="F244" s="97"/>
      <c r="G244" s="97"/>
      <c r="H244" s="97"/>
      <c r="I244" s="97"/>
      <c r="J244" s="89"/>
      <c r="K244" s="89"/>
      <c r="L244" s="89"/>
      <c r="M244" s="90"/>
      <c r="N244" s="89"/>
      <c r="O244" s="89"/>
      <c r="P244" s="94"/>
    </row>
    <row r="245" spans="1:16" ht="34.5" hidden="1" customHeight="1" x14ac:dyDescent="0.2">
      <c r="A245" s="92"/>
      <c r="B245" s="93">
        <v>2272</v>
      </c>
      <c r="C245" s="13" t="s">
        <v>12</v>
      </c>
      <c r="D245" s="88">
        <f t="shared" si="123"/>
        <v>0</v>
      </c>
      <c r="E245" s="97"/>
      <c r="F245" s="97"/>
      <c r="G245" s="97"/>
      <c r="H245" s="97"/>
      <c r="I245" s="97"/>
      <c r="J245" s="89"/>
      <c r="K245" s="89"/>
      <c r="L245" s="89"/>
      <c r="M245" s="90"/>
      <c r="N245" s="89"/>
      <c r="O245" s="89"/>
      <c r="P245" s="94"/>
    </row>
    <row r="246" spans="1:16" ht="14.25" customHeight="1" x14ac:dyDescent="0.2">
      <c r="A246" s="92"/>
      <c r="B246" s="93">
        <v>2273</v>
      </c>
      <c r="C246" s="13" t="s">
        <v>22</v>
      </c>
      <c r="D246" s="88">
        <f t="shared" si="123"/>
        <v>60000</v>
      </c>
      <c r="E246" s="97">
        <v>60000</v>
      </c>
      <c r="F246" s="97"/>
      <c r="G246" s="97"/>
      <c r="H246" s="97"/>
      <c r="I246" s="97"/>
      <c r="J246" s="89"/>
      <c r="K246" s="89"/>
      <c r="L246" s="89"/>
      <c r="M246" s="90"/>
      <c r="N246" s="89"/>
      <c r="O246" s="89"/>
      <c r="P246" s="94"/>
    </row>
    <row r="247" spans="1:16" ht="34.5" hidden="1" customHeight="1" x14ac:dyDescent="0.2">
      <c r="A247" s="92"/>
      <c r="B247" s="93">
        <v>2274</v>
      </c>
      <c r="C247" s="13" t="s">
        <v>23</v>
      </c>
      <c r="D247" s="88">
        <f t="shared" si="123"/>
        <v>0</v>
      </c>
      <c r="E247" s="97"/>
      <c r="F247" s="97"/>
      <c r="G247" s="97"/>
      <c r="H247" s="97"/>
      <c r="I247" s="97"/>
      <c r="J247" s="89"/>
      <c r="K247" s="89"/>
      <c r="L247" s="89"/>
      <c r="M247" s="90"/>
      <c r="N247" s="89"/>
      <c r="O247" s="89"/>
      <c r="P247" s="94"/>
    </row>
    <row r="248" spans="1:16" ht="34.5" hidden="1" customHeight="1" x14ac:dyDescent="0.2">
      <c r="A248" s="85"/>
      <c r="B248" s="86">
        <v>2275</v>
      </c>
      <c r="C248" s="28" t="s">
        <v>24</v>
      </c>
      <c r="D248" s="88">
        <f t="shared" si="123"/>
        <v>0</v>
      </c>
      <c r="E248" s="89"/>
      <c r="F248" s="89"/>
      <c r="G248" s="89"/>
      <c r="H248" s="89"/>
      <c r="I248" s="89"/>
      <c r="J248" s="89"/>
      <c r="K248" s="89"/>
      <c r="L248" s="89"/>
      <c r="M248" s="90"/>
      <c r="N248" s="89"/>
      <c r="O248" s="89"/>
      <c r="P248" s="94"/>
    </row>
    <row r="249" spans="1:16" ht="34.5" hidden="1" customHeight="1" x14ac:dyDescent="0.2">
      <c r="A249" s="92"/>
      <c r="B249" s="93">
        <v>2282</v>
      </c>
      <c r="C249" s="16" t="s">
        <v>13</v>
      </c>
      <c r="D249" s="88">
        <f t="shared" si="123"/>
        <v>0</v>
      </c>
      <c r="E249" s="97"/>
      <c r="F249" s="97"/>
      <c r="G249" s="97"/>
      <c r="H249" s="97"/>
      <c r="I249" s="97"/>
      <c r="J249" s="97"/>
      <c r="K249" s="97"/>
      <c r="L249" s="97"/>
      <c r="M249" s="98"/>
      <c r="N249" s="97"/>
      <c r="O249" s="97"/>
      <c r="P249" s="94"/>
    </row>
    <row r="250" spans="1:16" ht="34.5" hidden="1" customHeight="1" x14ac:dyDescent="0.2">
      <c r="A250" s="92"/>
      <c r="B250" s="93">
        <v>2800</v>
      </c>
      <c r="C250" s="13" t="s">
        <v>18</v>
      </c>
      <c r="D250" s="88">
        <f t="shared" si="123"/>
        <v>0</v>
      </c>
      <c r="E250" s="97"/>
      <c r="F250" s="97"/>
      <c r="G250" s="97"/>
      <c r="H250" s="97"/>
      <c r="I250" s="97"/>
      <c r="J250" s="97"/>
      <c r="K250" s="97"/>
      <c r="L250" s="97"/>
      <c r="M250" s="98"/>
      <c r="N250" s="97"/>
      <c r="O250" s="97"/>
      <c r="P250" s="94"/>
    </row>
    <row r="251" spans="1:16" ht="34.5" hidden="1" customHeight="1" x14ac:dyDescent="0.2">
      <c r="A251" s="82" t="s">
        <v>136</v>
      </c>
      <c r="B251" s="102"/>
      <c r="C251" s="24" t="s">
        <v>137</v>
      </c>
      <c r="D251" s="84">
        <f t="shared" si="123"/>
        <v>0</v>
      </c>
      <c r="E251" s="103">
        <f>SUM(E252:E254)</f>
        <v>0</v>
      </c>
      <c r="F251" s="103">
        <f t="shared" ref="F251:P251" si="126">SUM(F252:F254)</f>
        <v>0</v>
      </c>
      <c r="G251" s="103">
        <f t="shared" si="126"/>
        <v>0</v>
      </c>
      <c r="H251" s="103">
        <f t="shared" si="126"/>
        <v>0</v>
      </c>
      <c r="I251" s="103">
        <f t="shared" si="126"/>
        <v>0</v>
      </c>
      <c r="J251" s="103">
        <f t="shared" si="126"/>
        <v>0</v>
      </c>
      <c r="K251" s="103">
        <f t="shared" si="126"/>
        <v>0</v>
      </c>
      <c r="L251" s="103">
        <f t="shared" si="126"/>
        <v>0</v>
      </c>
      <c r="M251" s="103">
        <f t="shared" si="126"/>
        <v>0</v>
      </c>
      <c r="N251" s="103">
        <f t="shared" si="126"/>
        <v>0</v>
      </c>
      <c r="O251" s="103">
        <f t="shared" si="126"/>
        <v>0</v>
      </c>
      <c r="P251" s="103">
        <f t="shared" si="126"/>
        <v>0</v>
      </c>
    </row>
    <row r="252" spans="1:16" ht="34.5" hidden="1" customHeight="1" x14ac:dyDescent="0.2">
      <c r="A252" s="92"/>
      <c r="B252" s="93">
        <v>2111</v>
      </c>
      <c r="C252" s="13" t="s">
        <v>8</v>
      </c>
      <c r="D252" s="88">
        <f t="shared" si="123"/>
        <v>0</v>
      </c>
      <c r="E252" s="97"/>
      <c r="F252" s="97"/>
      <c r="G252" s="97"/>
      <c r="H252" s="97"/>
      <c r="I252" s="97"/>
      <c r="J252" s="89"/>
      <c r="K252" s="97"/>
      <c r="L252" s="97"/>
      <c r="M252" s="98"/>
      <c r="N252" s="97"/>
      <c r="O252" s="97"/>
      <c r="P252" s="94"/>
    </row>
    <row r="253" spans="1:16" ht="34.5" hidden="1" customHeight="1" x14ac:dyDescent="0.2">
      <c r="A253" s="92"/>
      <c r="B253" s="93">
        <v>2120</v>
      </c>
      <c r="C253" s="13" t="s">
        <v>9</v>
      </c>
      <c r="D253" s="88">
        <f t="shared" si="123"/>
        <v>0</v>
      </c>
      <c r="E253" s="97"/>
      <c r="F253" s="97"/>
      <c r="G253" s="97"/>
      <c r="H253" s="97"/>
      <c r="I253" s="97"/>
      <c r="J253" s="89"/>
      <c r="K253" s="97"/>
      <c r="L253" s="97"/>
      <c r="M253" s="98"/>
      <c r="N253" s="97"/>
      <c r="O253" s="97"/>
      <c r="P253" s="94"/>
    </row>
    <row r="254" spans="1:16" ht="34.5" hidden="1" customHeight="1" x14ac:dyDescent="0.2">
      <c r="A254" s="92"/>
      <c r="B254" s="93">
        <v>2240</v>
      </c>
      <c r="C254" s="13" t="s">
        <v>11</v>
      </c>
      <c r="D254" s="88">
        <f t="shared" si="123"/>
        <v>0</v>
      </c>
      <c r="E254" s="97"/>
      <c r="F254" s="97"/>
      <c r="G254" s="97"/>
      <c r="H254" s="97"/>
      <c r="I254" s="97"/>
      <c r="J254" s="89"/>
      <c r="K254" s="97"/>
      <c r="L254" s="97"/>
      <c r="M254" s="98"/>
      <c r="N254" s="97"/>
      <c r="O254" s="97"/>
      <c r="P254" s="120"/>
    </row>
    <row r="255" spans="1:16" ht="34.5" hidden="1" customHeight="1" x14ac:dyDescent="0.2">
      <c r="A255" s="82" t="s">
        <v>52</v>
      </c>
      <c r="B255" s="100"/>
      <c r="C255" s="20" t="s">
        <v>110</v>
      </c>
      <c r="D255" s="84">
        <f t="shared" si="123"/>
        <v>0</v>
      </c>
      <c r="E255" s="103">
        <f t="shared" ref="E255" si="127">SUM(E256:E260)</f>
        <v>0</v>
      </c>
      <c r="F255" s="103">
        <f>SUM(F256:F260)</f>
        <v>0</v>
      </c>
      <c r="G255" s="103">
        <f>SUM(G256:G260)</f>
        <v>0</v>
      </c>
      <c r="H255" s="103">
        <f>SUM(H256:H260)</f>
        <v>0</v>
      </c>
      <c r="I255" s="103">
        <f>SUM(I256:I260)</f>
        <v>0</v>
      </c>
      <c r="J255" s="103">
        <f t="shared" ref="J255:P255" si="128">SUM(J256:J259)</f>
        <v>0</v>
      </c>
      <c r="K255" s="103">
        <f t="shared" si="128"/>
        <v>0</v>
      </c>
      <c r="L255" s="103">
        <f t="shared" si="128"/>
        <v>0</v>
      </c>
      <c r="M255" s="103">
        <f t="shared" si="128"/>
        <v>0</v>
      </c>
      <c r="N255" s="103">
        <f t="shared" si="128"/>
        <v>0</v>
      </c>
      <c r="O255" s="103">
        <f t="shared" si="128"/>
        <v>0</v>
      </c>
      <c r="P255" s="103">
        <f t="shared" si="128"/>
        <v>0</v>
      </c>
    </row>
    <row r="256" spans="1:16" ht="34.5" hidden="1" customHeight="1" x14ac:dyDescent="0.2">
      <c r="A256" s="92"/>
      <c r="B256" s="93">
        <v>2111</v>
      </c>
      <c r="C256" s="13" t="s">
        <v>8</v>
      </c>
      <c r="D256" s="88">
        <f t="shared" si="123"/>
        <v>0</v>
      </c>
      <c r="E256" s="89"/>
      <c r="F256" s="97"/>
      <c r="G256" s="97"/>
      <c r="H256" s="97"/>
      <c r="I256" s="97"/>
      <c r="J256" s="89"/>
      <c r="K256" s="97"/>
      <c r="L256" s="89"/>
      <c r="M256" s="90"/>
      <c r="N256" s="89"/>
      <c r="O256" s="89"/>
      <c r="P256" s="94"/>
    </row>
    <row r="257" spans="1:16" ht="34.5" hidden="1" customHeight="1" x14ac:dyDescent="0.2">
      <c r="A257" s="92"/>
      <c r="B257" s="93">
        <v>2120</v>
      </c>
      <c r="C257" s="13" t="s">
        <v>9</v>
      </c>
      <c r="D257" s="88">
        <f t="shared" ref="D257:D258" si="129">SUM(E257:P257)</f>
        <v>0</v>
      </c>
      <c r="E257" s="89"/>
      <c r="F257" s="97"/>
      <c r="G257" s="97"/>
      <c r="H257" s="97"/>
      <c r="I257" s="97"/>
      <c r="J257" s="89"/>
      <c r="K257" s="97"/>
      <c r="L257" s="89"/>
      <c r="M257" s="90"/>
      <c r="N257" s="89"/>
      <c r="O257" s="89"/>
      <c r="P257" s="94"/>
    </row>
    <row r="258" spans="1:16" ht="34.5" hidden="1" customHeight="1" x14ac:dyDescent="0.2">
      <c r="A258" s="92"/>
      <c r="B258" s="93">
        <v>2210</v>
      </c>
      <c r="C258" s="13" t="s">
        <v>10</v>
      </c>
      <c r="D258" s="88">
        <f t="shared" si="129"/>
        <v>0</v>
      </c>
      <c r="E258" s="89"/>
      <c r="F258" s="97"/>
      <c r="G258" s="97"/>
      <c r="H258" s="97"/>
      <c r="I258" s="97"/>
      <c r="J258" s="89"/>
      <c r="K258" s="97"/>
      <c r="L258" s="89"/>
      <c r="M258" s="90"/>
      <c r="N258" s="89"/>
      <c r="O258" s="89"/>
      <c r="P258" s="94"/>
    </row>
    <row r="259" spans="1:16" ht="34.5" hidden="1" customHeight="1" x14ac:dyDescent="0.2">
      <c r="A259" s="92"/>
      <c r="B259" s="93">
        <v>2240</v>
      </c>
      <c r="C259" s="13" t="s">
        <v>11</v>
      </c>
      <c r="D259" s="88">
        <f t="shared" si="123"/>
        <v>0</v>
      </c>
      <c r="E259" s="89"/>
      <c r="F259" s="97"/>
      <c r="G259" s="97"/>
      <c r="H259" s="97"/>
      <c r="I259" s="97"/>
      <c r="J259" s="89"/>
      <c r="K259" s="97"/>
      <c r="L259" s="89"/>
      <c r="M259" s="90"/>
      <c r="N259" s="89"/>
      <c r="O259" s="89"/>
      <c r="P259" s="94"/>
    </row>
    <row r="260" spans="1:16" ht="34.5" hidden="1" customHeight="1" x14ac:dyDescent="0.2">
      <c r="A260" s="92"/>
      <c r="B260" s="93">
        <v>2282</v>
      </c>
      <c r="C260" s="61" t="s">
        <v>13</v>
      </c>
      <c r="D260" s="88">
        <f t="shared" si="123"/>
        <v>0</v>
      </c>
      <c r="E260" s="89"/>
      <c r="F260" s="97"/>
      <c r="G260" s="97"/>
      <c r="H260" s="97"/>
      <c r="I260" s="97"/>
      <c r="J260" s="89"/>
      <c r="K260" s="97"/>
      <c r="L260" s="89"/>
      <c r="M260" s="90"/>
      <c r="N260" s="89"/>
      <c r="O260" s="89"/>
      <c r="P260" s="94"/>
    </row>
    <row r="261" spans="1:16" ht="34.5" hidden="1" customHeight="1" x14ac:dyDescent="0.2">
      <c r="A261" s="71" t="s">
        <v>140</v>
      </c>
      <c r="B261" s="95"/>
      <c r="C261" s="20" t="s">
        <v>141</v>
      </c>
      <c r="D261" s="84">
        <f t="shared" si="123"/>
        <v>0</v>
      </c>
      <c r="E261" s="84">
        <f>SUM(E262:E264)</f>
        <v>0</v>
      </c>
      <c r="F261" s="84">
        <f t="shared" ref="F261:O261" si="130">SUM(F262:F264)</f>
        <v>0</v>
      </c>
      <c r="G261" s="84">
        <f t="shared" si="130"/>
        <v>0</v>
      </c>
      <c r="H261" s="84">
        <f t="shared" si="130"/>
        <v>0</v>
      </c>
      <c r="I261" s="84">
        <f t="shared" si="130"/>
        <v>0</v>
      </c>
      <c r="J261" s="84">
        <f t="shared" si="130"/>
        <v>0</v>
      </c>
      <c r="K261" s="84">
        <f t="shared" si="130"/>
        <v>0</v>
      </c>
      <c r="L261" s="84">
        <f t="shared" si="130"/>
        <v>0</v>
      </c>
      <c r="M261" s="84">
        <f t="shared" si="130"/>
        <v>0</v>
      </c>
      <c r="N261" s="84">
        <f t="shared" si="130"/>
        <v>0</v>
      </c>
      <c r="O261" s="84">
        <f t="shared" si="130"/>
        <v>0</v>
      </c>
      <c r="P261" s="84">
        <f>SUM(P262:P267)</f>
        <v>0</v>
      </c>
    </row>
    <row r="262" spans="1:16" ht="34.5" hidden="1" customHeight="1" x14ac:dyDescent="0.2">
      <c r="A262" s="122"/>
      <c r="B262" s="93">
        <v>2210</v>
      </c>
      <c r="C262" s="13" t="s">
        <v>10</v>
      </c>
      <c r="D262" s="88">
        <f t="shared" ref="D262:D265" si="131">SUM(E262:P262)</f>
        <v>0</v>
      </c>
      <c r="E262" s="97"/>
      <c r="F262" s="97"/>
      <c r="G262" s="97"/>
      <c r="H262" s="97"/>
      <c r="I262" s="97"/>
      <c r="J262" s="89"/>
      <c r="K262" s="97"/>
      <c r="L262" s="89"/>
      <c r="M262" s="90"/>
      <c r="N262" s="89"/>
      <c r="O262" s="89"/>
      <c r="P262" s="94"/>
    </row>
    <row r="263" spans="1:16" ht="34.5" hidden="1" customHeight="1" x14ac:dyDescent="0.2">
      <c r="A263" s="92"/>
      <c r="B263" s="93">
        <v>3110</v>
      </c>
      <c r="C263" s="61" t="s">
        <v>40</v>
      </c>
      <c r="D263" s="88">
        <f t="shared" si="131"/>
        <v>0</v>
      </c>
      <c r="E263" s="97"/>
      <c r="F263" s="97"/>
      <c r="G263" s="97"/>
      <c r="H263" s="97"/>
      <c r="I263" s="97"/>
      <c r="J263" s="89"/>
      <c r="K263" s="97"/>
      <c r="L263" s="89"/>
      <c r="M263" s="90"/>
      <c r="N263" s="89"/>
      <c r="O263" s="89"/>
      <c r="P263" s="94"/>
    </row>
    <row r="264" spans="1:16" ht="34.5" hidden="1" customHeight="1" x14ac:dyDescent="0.2">
      <c r="A264" s="92"/>
      <c r="B264" s="93">
        <v>2730</v>
      </c>
      <c r="C264" s="13" t="s">
        <v>26</v>
      </c>
      <c r="D264" s="88">
        <f t="shared" si="131"/>
        <v>0</v>
      </c>
      <c r="E264" s="89"/>
      <c r="F264" s="97"/>
      <c r="G264" s="97"/>
      <c r="H264" s="97"/>
      <c r="I264" s="97"/>
      <c r="J264" s="89"/>
      <c r="K264" s="97"/>
      <c r="L264" s="89"/>
      <c r="M264" s="90"/>
      <c r="N264" s="89"/>
      <c r="O264" s="89"/>
      <c r="P264" s="94"/>
    </row>
    <row r="265" spans="1:16" ht="34.5" hidden="1" customHeight="1" x14ac:dyDescent="0.2">
      <c r="A265" s="121" t="s">
        <v>100</v>
      </c>
      <c r="B265" s="95"/>
      <c r="C265" s="20" t="s">
        <v>113</v>
      </c>
      <c r="D265" s="84">
        <f t="shared" si="131"/>
        <v>0</v>
      </c>
      <c r="E265" s="84">
        <f>E266+E267</f>
        <v>0</v>
      </c>
      <c r="F265" s="84">
        <f t="shared" ref="F265:O265" si="132">F266+F267</f>
        <v>0</v>
      </c>
      <c r="G265" s="84">
        <f t="shared" si="132"/>
        <v>0</v>
      </c>
      <c r="H265" s="84">
        <f t="shared" si="132"/>
        <v>0</v>
      </c>
      <c r="I265" s="84">
        <f t="shared" si="132"/>
        <v>0</v>
      </c>
      <c r="J265" s="84">
        <f t="shared" si="132"/>
        <v>0</v>
      </c>
      <c r="K265" s="84">
        <f t="shared" si="132"/>
        <v>0</v>
      </c>
      <c r="L265" s="84">
        <f t="shared" si="132"/>
        <v>0</v>
      </c>
      <c r="M265" s="84">
        <f t="shared" si="132"/>
        <v>0</v>
      </c>
      <c r="N265" s="84">
        <f t="shared" si="132"/>
        <v>0</v>
      </c>
      <c r="O265" s="84">
        <f t="shared" si="132"/>
        <v>0</v>
      </c>
      <c r="P265" s="94"/>
    </row>
    <row r="266" spans="1:16" ht="34.5" hidden="1" customHeight="1" x14ac:dyDescent="0.2">
      <c r="A266" s="122"/>
      <c r="B266" s="93">
        <v>2230</v>
      </c>
      <c r="C266" s="13" t="s">
        <v>25</v>
      </c>
      <c r="D266" s="88">
        <f t="shared" ref="D266:D267" si="133">SUM(E266:P266)</f>
        <v>0</v>
      </c>
      <c r="E266" s="97"/>
      <c r="F266" s="97"/>
      <c r="G266" s="97"/>
      <c r="H266" s="97"/>
      <c r="I266" s="97"/>
      <c r="J266" s="89"/>
      <c r="K266" s="97"/>
      <c r="L266" s="89"/>
      <c r="M266" s="90"/>
      <c r="N266" s="89"/>
      <c r="O266" s="89"/>
      <c r="P266" s="94"/>
    </row>
    <row r="267" spans="1:16" ht="34.5" hidden="1" customHeight="1" x14ac:dyDescent="0.2">
      <c r="A267" s="92"/>
      <c r="B267" s="93"/>
      <c r="C267" s="13"/>
      <c r="D267" s="88">
        <f t="shared" si="133"/>
        <v>0</v>
      </c>
      <c r="E267" s="97"/>
      <c r="F267" s="97"/>
      <c r="G267" s="97"/>
      <c r="H267" s="97"/>
      <c r="I267" s="97"/>
      <c r="J267" s="89"/>
      <c r="K267" s="97"/>
      <c r="L267" s="89"/>
      <c r="M267" s="90"/>
      <c r="N267" s="89"/>
      <c r="O267" s="89"/>
      <c r="P267" s="94"/>
    </row>
    <row r="268" spans="1:16" ht="32.25" customHeight="1" x14ac:dyDescent="0.2">
      <c r="A268" s="123" t="s">
        <v>35</v>
      </c>
      <c r="B268" s="107"/>
      <c r="C268" s="124" t="s">
        <v>36</v>
      </c>
      <c r="D268" s="129">
        <f>SUM(E268:N268)</f>
        <v>600000</v>
      </c>
      <c r="E268" s="129">
        <f>E269+E276+E279</f>
        <v>500000</v>
      </c>
      <c r="F268" s="129">
        <f t="shared" ref="F268:K268" si="134">F269+F276+F279</f>
        <v>0</v>
      </c>
      <c r="G268" s="129">
        <f t="shared" si="134"/>
        <v>0</v>
      </c>
      <c r="H268" s="129">
        <f t="shared" si="134"/>
        <v>100000</v>
      </c>
      <c r="I268" s="129">
        <f t="shared" si="134"/>
        <v>0</v>
      </c>
      <c r="J268" s="129">
        <f t="shared" si="134"/>
        <v>0</v>
      </c>
      <c r="K268" s="129">
        <f t="shared" si="134"/>
        <v>0</v>
      </c>
      <c r="L268" s="129">
        <f t="shared" ref="L268:P268" si="135">L269+L276</f>
        <v>0</v>
      </c>
      <c r="M268" s="129">
        <f t="shared" si="135"/>
        <v>0</v>
      </c>
      <c r="N268" s="129">
        <f t="shared" si="135"/>
        <v>0</v>
      </c>
      <c r="O268" s="80">
        <f t="shared" si="135"/>
        <v>0</v>
      </c>
      <c r="P268" s="80">
        <f t="shared" si="135"/>
        <v>0</v>
      </c>
    </row>
    <row r="269" spans="1:16" ht="18" customHeight="1" x14ac:dyDescent="0.2">
      <c r="A269" s="82" t="s">
        <v>71</v>
      </c>
      <c r="B269" s="95"/>
      <c r="C269" s="10" t="s">
        <v>72</v>
      </c>
      <c r="D269" s="84">
        <f t="shared" ref="D269:D275" si="136">SUM(E269:P269)</f>
        <v>100000</v>
      </c>
      <c r="E269" s="84">
        <f>E270+E271+E272+E273+E274+E275</f>
        <v>0</v>
      </c>
      <c r="F269" s="84">
        <f>F270+F271+F272+F273+F274++F275</f>
        <v>0</v>
      </c>
      <c r="G269" s="84">
        <f t="shared" ref="G269" si="137">G270+G273+G274+G275</f>
        <v>0</v>
      </c>
      <c r="H269" s="84">
        <f t="shared" ref="H269:I269" si="138">H270+H273+H275</f>
        <v>100000</v>
      </c>
      <c r="I269" s="84">
        <f t="shared" si="138"/>
        <v>0</v>
      </c>
      <c r="J269" s="84">
        <f>J270+J273+J274+J275</f>
        <v>0</v>
      </c>
      <c r="K269" s="84">
        <f>K270+K273+K274+K275</f>
        <v>0</v>
      </c>
      <c r="L269" s="84">
        <f>L270+L275</f>
        <v>0</v>
      </c>
      <c r="M269" s="84">
        <f>M270+M275</f>
        <v>0</v>
      </c>
      <c r="N269" s="84">
        <f>N270+N275</f>
        <v>0</v>
      </c>
      <c r="O269" s="84">
        <f>O270+O275</f>
        <v>0</v>
      </c>
      <c r="P269" s="84">
        <f>P270+P275</f>
        <v>0</v>
      </c>
    </row>
    <row r="270" spans="1:16" ht="29.25" customHeight="1" x14ac:dyDescent="0.2">
      <c r="A270" s="92"/>
      <c r="B270" s="93">
        <v>2620</v>
      </c>
      <c r="C270" s="16" t="s">
        <v>75</v>
      </c>
      <c r="D270" s="88">
        <f t="shared" si="136"/>
        <v>100000</v>
      </c>
      <c r="E270" s="89"/>
      <c r="F270" s="89"/>
      <c r="G270" s="89"/>
      <c r="H270" s="89">
        <v>100000</v>
      </c>
      <c r="I270" s="89"/>
      <c r="J270" s="89"/>
      <c r="K270" s="89"/>
      <c r="L270" s="89"/>
      <c r="M270" s="90"/>
      <c r="N270" s="89"/>
      <c r="O270" s="89"/>
      <c r="P270" s="94"/>
    </row>
    <row r="271" spans="1:16" ht="41.25" hidden="1" customHeight="1" x14ac:dyDescent="0.2">
      <c r="A271" s="92"/>
      <c r="B271" s="93">
        <v>2120</v>
      </c>
      <c r="C271" s="16" t="s">
        <v>9</v>
      </c>
      <c r="D271" s="88">
        <f t="shared" si="136"/>
        <v>0</v>
      </c>
      <c r="E271" s="89"/>
      <c r="F271" s="89"/>
      <c r="G271" s="89"/>
      <c r="H271" s="89"/>
      <c r="I271" s="89"/>
      <c r="J271" s="89"/>
      <c r="K271" s="89"/>
      <c r="L271" s="89"/>
      <c r="M271" s="90"/>
      <c r="N271" s="89"/>
      <c r="O271" s="89"/>
      <c r="P271" s="94"/>
    </row>
    <row r="272" spans="1:16" ht="41.25" hidden="1" customHeight="1" x14ac:dyDescent="0.2">
      <c r="A272" s="92"/>
      <c r="B272" s="93">
        <v>2210</v>
      </c>
      <c r="C272" s="16" t="s">
        <v>10</v>
      </c>
      <c r="D272" s="88">
        <f t="shared" si="136"/>
        <v>0</v>
      </c>
      <c r="E272" s="89"/>
      <c r="F272" s="89"/>
      <c r="G272" s="89"/>
      <c r="H272" s="89"/>
      <c r="I272" s="89"/>
      <c r="J272" s="89"/>
      <c r="K272" s="89"/>
      <c r="L272" s="89"/>
      <c r="M272" s="90"/>
      <c r="N272" s="89"/>
      <c r="O272" s="89"/>
      <c r="P272" s="94"/>
    </row>
    <row r="273" spans="1:16" ht="41.25" hidden="1" customHeight="1" x14ac:dyDescent="0.2">
      <c r="A273" s="92"/>
      <c r="B273" s="86">
        <v>2240</v>
      </c>
      <c r="C273" s="13" t="s">
        <v>11</v>
      </c>
      <c r="D273" s="88">
        <f t="shared" si="136"/>
        <v>0</v>
      </c>
      <c r="E273" s="89"/>
      <c r="F273" s="89"/>
      <c r="G273" s="89"/>
      <c r="H273" s="89"/>
      <c r="I273" s="89"/>
      <c r="J273" s="89"/>
      <c r="K273" s="89"/>
      <c r="L273" s="89"/>
      <c r="M273" s="90"/>
      <c r="N273" s="89"/>
      <c r="O273" s="89"/>
      <c r="P273" s="94"/>
    </row>
    <row r="274" spans="1:16" ht="41.25" hidden="1" customHeight="1" x14ac:dyDescent="0.2">
      <c r="A274" s="92"/>
      <c r="B274" s="93">
        <v>2274</v>
      </c>
      <c r="C274" s="13" t="s">
        <v>23</v>
      </c>
      <c r="D274" s="88">
        <f t="shared" si="136"/>
        <v>0</v>
      </c>
      <c r="E274" s="89"/>
      <c r="F274" s="89"/>
      <c r="G274" s="89"/>
      <c r="H274" s="89"/>
      <c r="I274" s="89"/>
      <c r="J274" s="89"/>
      <c r="K274" s="89"/>
      <c r="L274" s="89"/>
      <c r="M274" s="90"/>
      <c r="N274" s="89"/>
      <c r="O274" s="89"/>
      <c r="P274" s="94"/>
    </row>
    <row r="275" spans="1:16" ht="41.25" hidden="1" customHeight="1" x14ac:dyDescent="0.2">
      <c r="A275" s="92"/>
      <c r="B275" s="93">
        <v>2800</v>
      </c>
      <c r="C275" s="13" t="s">
        <v>18</v>
      </c>
      <c r="D275" s="88">
        <f t="shared" si="136"/>
        <v>0</v>
      </c>
      <c r="E275" s="89"/>
      <c r="F275" s="89"/>
      <c r="G275" s="89"/>
      <c r="H275" s="89"/>
      <c r="I275" s="89"/>
      <c r="J275" s="89"/>
      <c r="K275" s="89"/>
      <c r="L275" s="89"/>
      <c r="M275" s="90"/>
      <c r="N275" s="89"/>
      <c r="O275" s="89"/>
      <c r="P275" s="94"/>
    </row>
    <row r="276" spans="1:16" ht="39.75" customHeight="1" x14ac:dyDescent="0.2">
      <c r="A276" s="82" t="s">
        <v>53</v>
      </c>
      <c r="B276" s="95"/>
      <c r="C276" s="10" t="s">
        <v>54</v>
      </c>
      <c r="D276" s="84">
        <f>SUM(E277:P278)</f>
        <v>500000</v>
      </c>
      <c r="E276" s="84">
        <f>E277+E278</f>
        <v>500000</v>
      </c>
      <c r="F276" s="84">
        <f>F277+F278</f>
        <v>0</v>
      </c>
      <c r="G276" s="84">
        <f>G277</f>
        <v>0</v>
      </c>
      <c r="H276" s="84">
        <f t="shared" ref="H276:L276" si="139">H277+H278</f>
        <v>0</v>
      </c>
      <c r="I276" s="84">
        <f t="shared" si="139"/>
        <v>0</v>
      </c>
      <c r="J276" s="84">
        <f t="shared" si="139"/>
        <v>0</v>
      </c>
      <c r="K276" s="84">
        <f t="shared" si="139"/>
        <v>0</v>
      </c>
      <c r="L276" s="84">
        <f t="shared" si="139"/>
        <v>0</v>
      </c>
      <c r="M276" s="84">
        <f t="shared" ref="M276:P276" si="140">M277</f>
        <v>0</v>
      </c>
      <c r="N276" s="84">
        <f t="shared" si="140"/>
        <v>0</v>
      </c>
      <c r="O276" s="84">
        <f t="shared" si="140"/>
        <v>0</v>
      </c>
      <c r="P276" s="84">
        <f t="shared" si="140"/>
        <v>0</v>
      </c>
    </row>
    <row r="277" spans="1:16" ht="2.25" hidden="1" customHeight="1" x14ac:dyDescent="0.2">
      <c r="A277" s="92"/>
      <c r="B277" s="93">
        <v>2620</v>
      </c>
      <c r="C277" s="16" t="s">
        <v>75</v>
      </c>
      <c r="D277" s="88">
        <f t="shared" ref="D277" si="141">SUM(E277:P277)</f>
        <v>0</v>
      </c>
      <c r="E277" s="89"/>
      <c r="F277" s="89"/>
      <c r="G277" s="89"/>
      <c r="H277" s="89"/>
      <c r="I277" s="89"/>
      <c r="J277" s="89"/>
      <c r="K277" s="89"/>
      <c r="L277" s="89"/>
      <c r="M277" s="90"/>
      <c r="N277" s="89"/>
      <c r="O277" s="89"/>
      <c r="P277" s="132"/>
    </row>
    <row r="278" spans="1:16" ht="27.75" customHeight="1" x14ac:dyDescent="0.2">
      <c r="A278" s="92"/>
      <c r="B278" s="93">
        <v>3220</v>
      </c>
      <c r="C278" s="16" t="s">
        <v>125</v>
      </c>
      <c r="D278" s="88">
        <f t="shared" ref="D278" si="142">SUM(E278:P278)</f>
        <v>500000</v>
      </c>
      <c r="E278" s="138">
        <v>500000</v>
      </c>
      <c r="F278" s="138"/>
      <c r="G278" s="138"/>
      <c r="H278" s="138"/>
      <c r="I278" s="138"/>
      <c r="J278" s="138"/>
      <c r="K278" s="138"/>
      <c r="L278" s="138"/>
      <c r="M278" s="90"/>
      <c r="N278" s="138"/>
      <c r="O278" s="89"/>
      <c r="P278" s="132"/>
    </row>
    <row r="279" spans="1:16" ht="29.25" hidden="1" customHeight="1" x14ac:dyDescent="0.2">
      <c r="A279" s="82" t="s">
        <v>114</v>
      </c>
      <c r="B279" s="95"/>
      <c r="C279" s="10" t="s">
        <v>37</v>
      </c>
      <c r="D279" s="84">
        <f>SUM(E280:P281)</f>
        <v>0</v>
      </c>
      <c r="E279" s="158">
        <f>E280+E281</f>
        <v>0</v>
      </c>
      <c r="F279" s="158">
        <f t="shared" ref="F279:K279" si="143">F280+F281</f>
        <v>0</v>
      </c>
      <c r="G279" s="158">
        <f t="shared" si="143"/>
        <v>0</v>
      </c>
      <c r="H279" s="158">
        <f t="shared" si="143"/>
        <v>0</v>
      </c>
      <c r="I279" s="158">
        <f t="shared" si="143"/>
        <v>0</v>
      </c>
      <c r="J279" s="158">
        <f t="shared" si="143"/>
        <v>0</v>
      </c>
      <c r="K279" s="158">
        <f t="shared" si="143"/>
        <v>0</v>
      </c>
      <c r="L279" s="138"/>
      <c r="M279" s="90"/>
      <c r="N279" s="138"/>
      <c r="O279" s="138"/>
      <c r="P279" s="125"/>
    </row>
    <row r="280" spans="1:16" ht="29.25" hidden="1" customHeight="1" x14ac:dyDescent="0.2">
      <c r="A280" s="92"/>
      <c r="B280" s="93">
        <v>2111</v>
      </c>
      <c r="C280" s="13" t="s">
        <v>8</v>
      </c>
      <c r="D280" s="88">
        <f t="shared" ref="D280:D281" si="144">SUM(E280:P280)</f>
        <v>0</v>
      </c>
      <c r="E280" s="138"/>
      <c r="F280" s="138"/>
      <c r="G280" s="138"/>
      <c r="H280" s="138"/>
      <c r="I280" s="138"/>
      <c r="J280" s="138"/>
      <c r="K280" s="138"/>
      <c r="L280" s="138"/>
      <c r="M280" s="90"/>
      <c r="N280" s="138"/>
      <c r="O280" s="138"/>
      <c r="P280" s="125"/>
    </row>
    <row r="281" spans="1:16" ht="29.25" hidden="1" customHeight="1" x14ac:dyDescent="0.2">
      <c r="A281" s="92"/>
      <c r="B281" s="93">
        <v>2120</v>
      </c>
      <c r="C281" s="13" t="s">
        <v>9</v>
      </c>
      <c r="D281" s="88">
        <f t="shared" si="144"/>
        <v>0</v>
      </c>
      <c r="E281" s="138"/>
      <c r="F281" s="138"/>
      <c r="G281" s="138"/>
      <c r="H281" s="138"/>
      <c r="I281" s="138"/>
      <c r="J281" s="138"/>
      <c r="K281" s="138"/>
      <c r="L281" s="138"/>
      <c r="M281" s="90"/>
      <c r="N281" s="138"/>
      <c r="O281" s="138"/>
      <c r="P281" s="125"/>
    </row>
    <row r="282" spans="1:16" ht="25.5" customHeight="1" x14ac:dyDescent="0.2">
      <c r="A282" s="176" t="s">
        <v>27</v>
      </c>
      <c r="B282" s="177"/>
      <c r="C282" s="178"/>
      <c r="D282" s="125">
        <f t="shared" ref="D282:P282" si="145">D7+D104+D152+D268</f>
        <v>-170600</v>
      </c>
      <c r="E282" s="125">
        <f t="shared" si="145"/>
        <v>829400</v>
      </c>
      <c r="F282" s="125">
        <f t="shared" si="145"/>
        <v>0</v>
      </c>
      <c r="G282" s="125">
        <f>G7+G104+G152+G268</f>
        <v>0</v>
      </c>
      <c r="H282" s="125">
        <f t="shared" si="145"/>
        <v>-1000000</v>
      </c>
      <c r="I282" s="125">
        <f t="shared" si="145"/>
        <v>0</v>
      </c>
      <c r="J282" s="125">
        <f t="shared" si="145"/>
        <v>0</v>
      </c>
      <c r="K282" s="125">
        <f t="shared" si="145"/>
        <v>0</v>
      </c>
      <c r="L282" s="125">
        <f t="shared" si="145"/>
        <v>0</v>
      </c>
      <c r="M282" s="125">
        <f t="shared" si="145"/>
        <v>0</v>
      </c>
      <c r="N282" s="125">
        <f t="shared" si="145"/>
        <v>0</v>
      </c>
      <c r="O282" s="125">
        <f t="shared" si="145"/>
        <v>0</v>
      </c>
      <c r="P282" s="125">
        <f t="shared" si="145"/>
        <v>0</v>
      </c>
    </row>
    <row r="283" spans="1:16" ht="18.75" customHeight="1" x14ac:dyDescent="0.2">
      <c r="A283" s="168" t="s">
        <v>28</v>
      </c>
      <c r="B283" s="169"/>
      <c r="C283" s="169"/>
      <c r="D283" s="169"/>
      <c r="E283" s="169"/>
      <c r="F283" s="169"/>
      <c r="G283" s="169"/>
      <c r="H283" s="169"/>
      <c r="I283" s="169"/>
      <c r="J283" s="169"/>
      <c r="K283" s="170"/>
      <c r="L283" s="126"/>
      <c r="M283" s="127"/>
      <c r="N283" s="126"/>
      <c r="O283" s="126"/>
      <c r="P283" s="94"/>
    </row>
    <row r="284" spans="1:16" ht="27" customHeight="1" x14ac:dyDescent="0.2">
      <c r="A284" s="69" t="s">
        <v>6</v>
      </c>
      <c r="B284" s="26"/>
      <c r="C284" s="74" t="s">
        <v>7</v>
      </c>
      <c r="D284" s="32">
        <f>SUM(E284:P284)</f>
        <v>1096000</v>
      </c>
      <c r="E284" s="32">
        <f>E285+E290+E288+E293+E296+E300+E304+E306+E309+E311+E313</f>
        <v>96000</v>
      </c>
      <c r="F284" s="32">
        <f t="shared" ref="F284:O284" si="146">F285+F290+F288+F293+F296+F300+F304+F306+F309+F311+F313</f>
        <v>0</v>
      </c>
      <c r="G284" s="32">
        <f t="shared" si="146"/>
        <v>0</v>
      </c>
      <c r="H284" s="32">
        <f t="shared" si="146"/>
        <v>1000000</v>
      </c>
      <c r="I284" s="32">
        <f t="shared" si="146"/>
        <v>0</v>
      </c>
      <c r="J284" s="32">
        <f t="shared" si="146"/>
        <v>0</v>
      </c>
      <c r="K284" s="32">
        <f t="shared" si="146"/>
        <v>0</v>
      </c>
      <c r="L284" s="32">
        <f t="shared" si="146"/>
        <v>0</v>
      </c>
      <c r="M284" s="32">
        <f t="shared" si="146"/>
        <v>0</v>
      </c>
      <c r="N284" s="32">
        <f t="shared" si="146"/>
        <v>0</v>
      </c>
      <c r="O284" s="32">
        <f t="shared" si="146"/>
        <v>0</v>
      </c>
      <c r="P284" s="32">
        <f>P285+P290+P288+P293+P296+P300+P304+P306+P309</f>
        <v>0</v>
      </c>
    </row>
    <row r="285" spans="1:16" ht="36.75" hidden="1" customHeight="1" x14ac:dyDescent="0.2">
      <c r="A285" s="71" t="s">
        <v>59</v>
      </c>
      <c r="B285" s="33"/>
      <c r="C285" s="10" t="s">
        <v>60</v>
      </c>
      <c r="D285" s="23">
        <f>SUM(E285:P285)</f>
        <v>0</v>
      </c>
      <c r="E285" s="11">
        <f>E286</f>
        <v>0</v>
      </c>
      <c r="F285" s="11">
        <f t="shared" ref="F285:I285" si="147">F286</f>
        <v>0</v>
      </c>
      <c r="G285" s="11">
        <f t="shared" si="147"/>
        <v>0</v>
      </c>
      <c r="H285" s="11">
        <f t="shared" si="147"/>
        <v>0</v>
      </c>
      <c r="I285" s="11">
        <f t="shared" si="147"/>
        <v>0</v>
      </c>
      <c r="J285" s="11">
        <f t="shared" ref="J285:L285" si="148">J286+J287</f>
        <v>0</v>
      </c>
      <c r="K285" s="11">
        <f t="shared" si="148"/>
        <v>0</v>
      </c>
      <c r="L285" s="11">
        <f t="shared" si="148"/>
        <v>0</v>
      </c>
      <c r="M285" s="11">
        <f t="shared" ref="M285:P285" si="149">M286</f>
        <v>0</v>
      </c>
      <c r="N285" s="11">
        <f t="shared" si="149"/>
        <v>0</v>
      </c>
      <c r="O285" s="11">
        <f t="shared" si="149"/>
        <v>0</v>
      </c>
      <c r="P285" s="11">
        <f t="shared" si="149"/>
        <v>0</v>
      </c>
    </row>
    <row r="286" spans="1:16" ht="36.75" hidden="1" customHeight="1" x14ac:dyDescent="0.2">
      <c r="A286" s="34"/>
      <c r="B286" s="35">
        <v>3110</v>
      </c>
      <c r="C286" s="36" t="s">
        <v>40</v>
      </c>
      <c r="D286" s="37">
        <f>SUM(E286:P286)</f>
        <v>0</v>
      </c>
      <c r="E286" s="14"/>
      <c r="F286" s="14"/>
      <c r="G286" s="14"/>
      <c r="H286" s="14"/>
      <c r="I286" s="14"/>
      <c r="J286" s="14"/>
      <c r="K286" s="14"/>
      <c r="L286" s="14"/>
      <c r="M286" s="62"/>
      <c r="N286" s="14"/>
      <c r="O286" s="14"/>
      <c r="P286" s="38"/>
    </row>
    <row r="287" spans="1:16" ht="36.75" hidden="1" customHeight="1" x14ac:dyDescent="0.2">
      <c r="A287" s="34"/>
      <c r="B287" s="35">
        <v>3132</v>
      </c>
      <c r="C287" s="36" t="s">
        <v>43</v>
      </c>
      <c r="D287" s="37">
        <f>SUM(E287:P287)</f>
        <v>0</v>
      </c>
      <c r="E287" s="14"/>
      <c r="F287" s="14"/>
      <c r="G287" s="14"/>
      <c r="H287" s="14"/>
      <c r="I287" s="14"/>
      <c r="J287" s="14"/>
      <c r="K287" s="14"/>
      <c r="L287" s="14"/>
      <c r="M287" s="62"/>
      <c r="N287" s="14"/>
      <c r="O287" s="14"/>
      <c r="P287" s="38"/>
    </row>
    <row r="288" spans="1:16" ht="36.75" hidden="1" customHeight="1" x14ac:dyDescent="0.2">
      <c r="A288" s="71" t="s">
        <v>87</v>
      </c>
      <c r="B288" s="41"/>
      <c r="C288" s="10" t="s">
        <v>78</v>
      </c>
      <c r="D288" s="23">
        <f>SUM(E288:P288)</f>
        <v>0</v>
      </c>
      <c r="E288" s="11">
        <f>E289</f>
        <v>0</v>
      </c>
      <c r="F288" s="11">
        <f>F289</f>
        <v>0</v>
      </c>
      <c r="G288" s="11">
        <f t="shared" ref="G288:P290" si="150">G289</f>
        <v>0</v>
      </c>
      <c r="H288" s="11">
        <f t="shared" si="150"/>
        <v>0</v>
      </c>
      <c r="I288" s="11">
        <f t="shared" si="150"/>
        <v>0</v>
      </c>
      <c r="J288" s="11">
        <f t="shared" si="150"/>
        <v>0</v>
      </c>
      <c r="K288" s="11">
        <f t="shared" si="150"/>
        <v>0</v>
      </c>
      <c r="L288" s="11">
        <f t="shared" si="150"/>
        <v>0</v>
      </c>
      <c r="M288" s="11">
        <f t="shared" si="150"/>
        <v>0</v>
      </c>
      <c r="N288" s="11">
        <f t="shared" si="150"/>
        <v>0</v>
      </c>
      <c r="O288" s="11">
        <f t="shared" si="150"/>
        <v>0</v>
      </c>
      <c r="P288" s="11">
        <f t="shared" si="150"/>
        <v>0</v>
      </c>
    </row>
    <row r="289" spans="1:17" ht="36.75" hidden="1" customHeight="1" x14ac:dyDescent="0.2">
      <c r="A289" s="40"/>
      <c r="B289" s="70">
        <v>3110</v>
      </c>
      <c r="C289" s="36" t="s">
        <v>40</v>
      </c>
      <c r="D289" s="37">
        <f t="shared" ref="D289:D341" si="151">SUM(E289:P289)</f>
        <v>0</v>
      </c>
      <c r="E289" s="14"/>
      <c r="F289" s="14"/>
      <c r="G289" s="14"/>
      <c r="H289" s="14"/>
      <c r="I289" s="14"/>
      <c r="J289" s="14"/>
      <c r="K289" s="14"/>
      <c r="L289" s="14"/>
      <c r="M289" s="62"/>
      <c r="N289" s="14"/>
      <c r="O289" s="14"/>
      <c r="P289" s="15"/>
    </row>
    <row r="290" spans="1:17" ht="36.75" hidden="1" customHeight="1" x14ac:dyDescent="0.2">
      <c r="A290" s="71" t="s">
        <v>44</v>
      </c>
      <c r="B290" s="39"/>
      <c r="C290" s="10" t="s">
        <v>63</v>
      </c>
      <c r="D290" s="23">
        <f>SUM(E290:P290)</f>
        <v>0</v>
      </c>
      <c r="E290" s="11">
        <f>E291</f>
        <v>0</v>
      </c>
      <c r="F290" s="11">
        <f>F291</f>
        <v>0</v>
      </c>
      <c r="G290" s="11">
        <f t="shared" si="150"/>
        <v>0</v>
      </c>
      <c r="H290" s="11">
        <f t="shared" si="150"/>
        <v>0</v>
      </c>
      <c r="I290" s="11">
        <f t="shared" si="150"/>
        <v>0</v>
      </c>
      <c r="J290" s="11">
        <f t="shared" si="150"/>
        <v>0</v>
      </c>
      <c r="K290" s="11">
        <f t="shared" si="150"/>
        <v>0</v>
      </c>
      <c r="L290" s="11">
        <f t="shared" si="150"/>
        <v>0</v>
      </c>
      <c r="M290" s="11">
        <f t="shared" si="150"/>
        <v>0</v>
      </c>
      <c r="N290" s="11">
        <f t="shared" si="150"/>
        <v>0</v>
      </c>
      <c r="O290" s="23">
        <f t="shared" ref="O290" si="152">O291+O292</f>
        <v>0</v>
      </c>
      <c r="P290" s="23">
        <f t="shared" ref="P290" si="153">P291</f>
        <v>0</v>
      </c>
    </row>
    <row r="291" spans="1:17" ht="36.75" hidden="1" customHeight="1" x14ac:dyDescent="0.2">
      <c r="A291" s="40"/>
      <c r="B291" s="70">
        <v>3210</v>
      </c>
      <c r="C291" s="36" t="s">
        <v>41</v>
      </c>
      <c r="D291" s="37">
        <f t="shared" ref="D291" si="154">SUM(E291:P291)</f>
        <v>0</v>
      </c>
      <c r="E291" s="14"/>
      <c r="F291" s="14"/>
      <c r="G291" s="14"/>
      <c r="H291" s="14"/>
      <c r="I291" s="14"/>
      <c r="J291" s="14"/>
      <c r="K291" s="14"/>
      <c r="L291" s="14"/>
      <c r="M291" s="62"/>
      <c r="N291" s="14"/>
      <c r="O291" s="19"/>
      <c r="P291" s="25"/>
      <c r="Q291" s="1" t="s">
        <v>115</v>
      </c>
    </row>
    <row r="292" spans="1:17" ht="36.75" hidden="1" customHeight="1" x14ac:dyDescent="0.2">
      <c r="A292" s="19"/>
      <c r="B292" s="35"/>
      <c r="C292" s="36"/>
      <c r="D292" s="37">
        <f t="shared" si="151"/>
        <v>0</v>
      </c>
      <c r="E292" s="19"/>
      <c r="F292" s="19"/>
      <c r="G292" s="19"/>
      <c r="H292" s="19"/>
      <c r="I292" s="19"/>
      <c r="J292" s="14"/>
      <c r="K292" s="19"/>
      <c r="L292" s="19"/>
      <c r="M292" s="63"/>
      <c r="N292" s="19"/>
      <c r="O292" s="19"/>
      <c r="P292" s="25"/>
    </row>
    <row r="293" spans="1:17" ht="36.75" hidden="1" customHeight="1" x14ac:dyDescent="0.2">
      <c r="A293" s="71" t="s">
        <v>50</v>
      </c>
      <c r="B293" s="41"/>
      <c r="C293" s="46" t="s">
        <v>51</v>
      </c>
      <c r="D293" s="23">
        <f t="shared" si="151"/>
        <v>0</v>
      </c>
      <c r="E293" s="23">
        <f>E294+E295</f>
        <v>0</v>
      </c>
      <c r="F293" s="23">
        <f t="shared" ref="F293:P293" si="155">F294+F295</f>
        <v>0</v>
      </c>
      <c r="G293" s="23">
        <f t="shared" si="155"/>
        <v>0</v>
      </c>
      <c r="H293" s="23">
        <f t="shared" si="155"/>
        <v>0</v>
      </c>
      <c r="I293" s="23">
        <f t="shared" si="155"/>
        <v>0</v>
      </c>
      <c r="J293" s="23">
        <f t="shared" si="155"/>
        <v>0</v>
      </c>
      <c r="K293" s="23">
        <f t="shared" si="155"/>
        <v>0</v>
      </c>
      <c r="L293" s="23">
        <f t="shared" si="155"/>
        <v>0</v>
      </c>
      <c r="M293" s="23">
        <f t="shared" si="155"/>
        <v>0</v>
      </c>
      <c r="N293" s="23">
        <f t="shared" ref="N293" si="156">N294+N295</f>
        <v>0</v>
      </c>
      <c r="O293" s="23">
        <f t="shared" si="155"/>
        <v>0</v>
      </c>
      <c r="P293" s="23">
        <f t="shared" si="155"/>
        <v>0</v>
      </c>
    </row>
    <row r="294" spans="1:17" ht="36.75" hidden="1" customHeight="1" x14ac:dyDescent="0.2">
      <c r="A294" s="19"/>
      <c r="B294" s="35">
        <v>3210</v>
      </c>
      <c r="C294" s="36" t="s">
        <v>41</v>
      </c>
      <c r="D294" s="37">
        <f t="shared" si="151"/>
        <v>0</v>
      </c>
      <c r="E294" s="19"/>
      <c r="F294" s="19"/>
      <c r="G294" s="19"/>
      <c r="H294" s="19"/>
      <c r="I294" s="19"/>
      <c r="J294" s="19"/>
      <c r="K294" s="19"/>
      <c r="L294" s="19"/>
      <c r="M294" s="63"/>
      <c r="N294" s="19"/>
      <c r="O294" s="19"/>
      <c r="P294" s="27"/>
      <c r="Q294" s="45"/>
    </row>
    <row r="295" spans="1:17" ht="36.75" hidden="1" customHeight="1" x14ac:dyDescent="0.2">
      <c r="A295" s="19"/>
      <c r="B295" s="42"/>
      <c r="C295" s="36"/>
      <c r="D295" s="37">
        <f t="shared" si="151"/>
        <v>0</v>
      </c>
      <c r="E295" s="19"/>
      <c r="F295" s="19"/>
      <c r="G295" s="19"/>
      <c r="H295" s="19"/>
      <c r="I295" s="19"/>
      <c r="J295" s="19"/>
      <c r="K295" s="19"/>
      <c r="L295" s="19"/>
      <c r="M295" s="63"/>
      <c r="N295" s="19"/>
      <c r="O295" s="19"/>
      <c r="P295" s="38"/>
    </row>
    <row r="296" spans="1:17" ht="36.75" hidden="1" customHeight="1" x14ac:dyDescent="0.2">
      <c r="A296" s="82" t="s">
        <v>106</v>
      </c>
      <c r="B296" s="100"/>
      <c r="C296" s="18" t="s">
        <v>107</v>
      </c>
      <c r="D296" s="23">
        <f t="shared" si="151"/>
        <v>0</v>
      </c>
      <c r="E296" s="23">
        <f>E297</f>
        <v>0</v>
      </c>
      <c r="F296" s="23">
        <f t="shared" ref="F296:J296" si="157">F297</f>
        <v>0</v>
      </c>
      <c r="G296" s="23">
        <f t="shared" si="157"/>
        <v>0</v>
      </c>
      <c r="H296" s="23">
        <f t="shared" si="157"/>
        <v>0</v>
      </c>
      <c r="I296" s="23">
        <f t="shared" si="157"/>
        <v>0</v>
      </c>
      <c r="J296" s="23">
        <f t="shared" si="157"/>
        <v>0</v>
      </c>
      <c r="K296" s="23">
        <f t="shared" ref="K296:P296" si="158">SUM(K297:K299)</f>
        <v>0</v>
      </c>
      <c r="L296" s="23">
        <f t="shared" si="158"/>
        <v>0</v>
      </c>
      <c r="M296" s="23">
        <f t="shared" si="158"/>
        <v>0</v>
      </c>
      <c r="N296" s="23">
        <f t="shared" ref="N296" si="159">SUM(N297:N299)</f>
        <v>0</v>
      </c>
      <c r="O296" s="23">
        <f t="shared" si="158"/>
        <v>0</v>
      </c>
      <c r="P296" s="23">
        <f t="shared" si="158"/>
        <v>0</v>
      </c>
    </row>
    <row r="297" spans="1:17" ht="36.75" hidden="1" customHeight="1" x14ac:dyDescent="0.2">
      <c r="A297" s="37"/>
      <c r="B297" s="35">
        <v>3110</v>
      </c>
      <c r="C297" s="159" t="s">
        <v>40</v>
      </c>
      <c r="D297" s="37">
        <f t="shared" si="151"/>
        <v>0</v>
      </c>
      <c r="E297" s="19"/>
      <c r="F297" s="37"/>
      <c r="G297" s="37"/>
      <c r="H297" s="137"/>
      <c r="I297" s="19"/>
      <c r="J297" s="37"/>
      <c r="K297" s="37"/>
      <c r="L297" s="37"/>
      <c r="M297" s="64"/>
      <c r="N297" s="37"/>
      <c r="O297" s="37"/>
      <c r="P297" s="37"/>
      <c r="Q297" s="1" t="s">
        <v>115</v>
      </c>
    </row>
    <row r="298" spans="1:17" ht="36.75" hidden="1" customHeight="1" x14ac:dyDescent="0.2">
      <c r="A298" s="19"/>
      <c r="B298" s="12"/>
      <c r="C298" s="36"/>
      <c r="D298" s="37">
        <f t="shared" si="151"/>
        <v>0</v>
      </c>
      <c r="E298" s="14"/>
      <c r="F298" s="19"/>
      <c r="G298" s="19"/>
      <c r="H298" s="19"/>
      <c r="I298" s="19"/>
      <c r="J298" s="14"/>
      <c r="K298" s="19"/>
      <c r="L298" s="19"/>
      <c r="M298" s="63"/>
      <c r="N298" s="19"/>
      <c r="O298" s="19"/>
      <c r="P298" s="15"/>
    </row>
    <row r="299" spans="1:17" ht="36.75" hidden="1" customHeight="1" x14ac:dyDescent="0.2">
      <c r="A299" s="19"/>
      <c r="B299" s="42"/>
      <c r="C299" s="43"/>
      <c r="D299" s="37">
        <f t="shared" si="151"/>
        <v>0</v>
      </c>
      <c r="E299" s="19"/>
      <c r="F299" s="19"/>
      <c r="G299" s="19"/>
      <c r="H299" s="19"/>
      <c r="I299" s="19"/>
      <c r="J299" s="14"/>
      <c r="K299" s="19"/>
      <c r="L299" s="19"/>
      <c r="M299" s="63"/>
      <c r="N299" s="19"/>
      <c r="O299" s="19"/>
      <c r="P299" s="15"/>
    </row>
    <row r="300" spans="1:17" ht="56.25" customHeight="1" x14ac:dyDescent="0.2">
      <c r="A300" s="71" t="s">
        <v>73</v>
      </c>
      <c r="B300" s="44"/>
      <c r="C300" s="21" t="s">
        <v>151</v>
      </c>
      <c r="D300" s="23">
        <f t="shared" si="151"/>
        <v>96000</v>
      </c>
      <c r="E300" s="23">
        <f>E301+E302+E303</f>
        <v>96000</v>
      </c>
      <c r="F300" s="23">
        <f t="shared" ref="F300:I300" si="160">F301+F302+F303</f>
        <v>0</v>
      </c>
      <c r="G300" s="23">
        <f t="shared" si="160"/>
        <v>0</v>
      </c>
      <c r="H300" s="23">
        <f t="shared" si="160"/>
        <v>0</v>
      </c>
      <c r="I300" s="23">
        <f t="shared" si="160"/>
        <v>0</v>
      </c>
      <c r="J300" s="23">
        <f t="shared" ref="F300:P304" si="161">J301</f>
        <v>0</v>
      </c>
      <c r="K300" s="23">
        <f t="shared" si="161"/>
        <v>0</v>
      </c>
      <c r="L300" s="23">
        <f t="shared" si="161"/>
        <v>0</v>
      </c>
      <c r="M300" s="23">
        <f t="shared" si="161"/>
        <v>0</v>
      </c>
      <c r="N300" s="23">
        <f t="shared" si="161"/>
        <v>0</v>
      </c>
      <c r="O300" s="23">
        <f t="shared" si="161"/>
        <v>0</v>
      </c>
      <c r="P300" s="23">
        <f t="shared" si="161"/>
        <v>0</v>
      </c>
    </row>
    <row r="301" spans="1:17" ht="15.75" customHeight="1" x14ac:dyDescent="0.2">
      <c r="A301" s="19"/>
      <c r="B301" s="35">
        <v>3122</v>
      </c>
      <c r="C301" s="61" t="s">
        <v>31</v>
      </c>
      <c r="D301" s="37">
        <f t="shared" si="151"/>
        <v>96000</v>
      </c>
      <c r="E301" s="19">
        <v>96000</v>
      </c>
      <c r="F301" s="19"/>
      <c r="G301" s="19"/>
      <c r="H301" s="19"/>
      <c r="I301" s="19"/>
      <c r="J301" s="19"/>
      <c r="K301" s="19"/>
      <c r="L301" s="19"/>
      <c r="M301" s="63"/>
      <c r="N301" s="19"/>
      <c r="O301" s="19"/>
      <c r="P301" s="15"/>
    </row>
    <row r="302" spans="1:17" ht="36.75" hidden="1" customHeight="1" x14ac:dyDescent="0.2">
      <c r="A302" s="19"/>
      <c r="B302" s="35">
        <v>3132</v>
      </c>
      <c r="C302" s="61" t="s">
        <v>43</v>
      </c>
      <c r="D302" s="37">
        <f t="shared" si="151"/>
        <v>0</v>
      </c>
      <c r="E302" s="19"/>
      <c r="F302" s="19"/>
      <c r="G302" s="19"/>
      <c r="H302" s="19"/>
      <c r="I302" s="19"/>
      <c r="J302" s="19"/>
      <c r="K302" s="19"/>
      <c r="L302" s="19"/>
      <c r="M302" s="63"/>
      <c r="N302" s="19"/>
      <c r="O302" s="19"/>
      <c r="P302" s="15"/>
    </row>
    <row r="303" spans="1:17" ht="36.75" hidden="1" customHeight="1" x14ac:dyDescent="0.2">
      <c r="A303" s="19"/>
      <c r="B303" s="35">
        <v>3142</v>
      </c>
      <c r="C303" s="61" t="s">
        <v>89</v>
      </c>
      <c r="D303" s="37">
        <f t="shared" si="151"/>
        <v>0</v>
      </c>
      <c r="E303" s="19"/>
      <c r="F303" s="19"/>
      <c r="G303" s="19"/>
      <c r="H303" s="19"/>
      <c r="I303" s="19"/>
      <c r="J303" s="19"/>
      <c r="K303" s="19"/>
      <c r="L303" s="19"/>
      <c r="M303" s="63"/>
      <c r="N303" s="19"/>
      <c r="O303" s="19"/>
      <c r="P303" s="15"/>
    </row>
    <row r="304" spans="1:17" ht="36.75" hidden="1" customHeight="1" x14ac:dyDescent="0.2">
      <c r="A304" s="71" t="s">
        <v>14</v>
      </c>
      <c r="B304" s="44"/>
      <c r="C304" s="21" t="s">
        <v>15</v>
      </c>
      <c r="D304" s="23">
        <f t="shared" ref="D304:D305" si="162">SUM(E304:P304)</f>
        <v>0</v>
      </c>
      <c r="E304" s="23">
        <f>E305</f>
        <v>0</v>
      </c>
      <c r="F304" s="23">
        <f t="shared" si="161"/>
        <v>0</v>
      </c>
      <c r="G304" s="23">
        <f t="shared" si="161"/>
        <v>0</v>
      </c>
      <c r="H304" s="23">
        <f t="shared" si="161"/>
        <v>0</v>
      </c>
      <c r="I304" s="23">
        <f t="shared" si="161"/>
        <v>0</v>
      </c>
      <c r="J304" s="23">
        <f t="shared" si="161"/>
        <v>0</v>
      </c>
      <c r="K304" s="23">
        <f t="shared" si="161"/>
        <v>0</v>
      </c>
      <c r="L304" s="23">
        <f t="shared" ref="L304:P304" si="163">L305</f>
        <v>0</v>
      </c>
      <c r="M304" s="23">
        <f t="shared" si="163"/>
        <v>0</v>
      </c>
      <c r="N304" s="23">
        <f t="shared" si="163"/>
        <v>0</v>
      </c>
      <c r="O304" s="23">
        <f t="shared" si="163"/>
        <v>0</v>
      </c>
      <c r="P304" s="23">
        <f t="shared" si="163"/>
        <v>0</v>
      </c>
    </row>
    <row r="305" spans="1:16" ht="36.75" hidden="1" customHeight="1" x14ac:dyDescent="0.2">
      <c r="A305" s="19"/>
      <c r="B305" s="35">
        <v>3210</v>
      </c>
      <c r="C305" s="61" t="s">
        <v>41</v>
      </c>
      <c r="D305" s="37">
        <f t="shared" si="162"/>
        <v>0</v>
      </c>
      <c r="E305" s="19"/>
      <c r="F305" s="19"/>
      <c r="G305" s="19"/>
      <c r="H305" s="19"/>
      <c r="I305" s="19"/>
      <c r="J305" s="19"/>
      <c r="K305" s="19"/>
      <c r="L305" s="19"/>
      <c r="M305" s="63"/>
      <c r="N305" s="19"/>
      <c r="O305" s="19"/>
      <c r="P305" s="15"/>
    </row>
    <row r="306" spans="1:16" ht="36.75" hidden="1" customHeight="1" x14ac:dyDescent="0.2">
      <c r="A306" s="82"/>
      <c r="B306" s="102"/>
      <c r="C306" s="20"/>
      <c r="D306" s="23">
        <f t="shared" si="151"/>
        <v>0</v>
      </c>
      <c r="E306" s="23">
        <f t="shared" ref="E306:P306" si="164">SUM(E307:E308)</f>
        <v>0</v>
      </c>
      <c r="F306" s="23">
        <f t="shared" si="164"/>
        <v>0</v>
      </c>
      <c r="G306" s="23">
        <f t="shared" si="164"/>
        <v>0</v>
      </c>
      <c r="H306" s="23">
        <f t="shared" si="164"/>
        <v>0</v>
      </c>
      <c r="I306" s="23">
        <f t="shared" si="164"/>
        <v>0</v>
      </c>
      <c r="J306" s="23">
        <f t="shared" si="164"/>
        <v>0</v>
      </c>
      <c r="K306" s="23">
        <f t="shared" si="164"/>
        <v>0</v>
      </c>
      <c r="L306" s="23">
        <f t="shared" si="164"/>
        <v>0</v>
      </c>
      <c r="M306" s="23">
        <f t="shared" si="164"/>
        <v>0</v>
      </c>
      <c r="N306" s="23">
        <f t="shared" si="164"/>
        <v>0</v>
      </c>
      <c r="O306" s="23">
        <f t="shared" si="164"/>
        <v>0</v>
      </c>
      <c r="P306" s="23">
        <f t="shared" si="164"/>
        <v>0</v>
      </c>
    </row>
    <row r="307" spans="1:16" ht="36.75" hidden="1" customHeight="1" x14ac:dyDescent="0.2">
      <c r="A307" s="47"/>
      <c r="B307" s="35">
        <v>3210</v>
      </c>
      <c r="C307" s="48"/>
      <c r="D307" s="64">
        <f t="shared" si="151"/>
        <v>0</v>
      </c>
      <c r="E307" s="37"/>
      <c r="F307" s="19"/>
      <c r="G307" s="37"/>
      <c r="H307" s="37"/>
      <c r="I307" s="19"/>
      <c r="J307" s="19"/>
      <c r="K307" s="19"/>
      <c r="L307" s="19"/>
      <c r="M307" s="63"/>
      <c r="N307" s="19"/>
      <c r="O307" s="19"/>
      <c r="P307" s="19"/>
    </row>
    <row r="308" spans="1:16" ht="36.75" hidden="1" customHeight="1" x14ac:dyDescent="0.2">
      <c r="A308" s="19"/>
      <c r="B308" s="42">
        <v>3122</v>
      </c>
      <c r="C308" s="36"/>
      <c r="D308" s="23">
        <f t="shared" si="151"/>
        <v>0</v>
      </c>
      <c r="E308" s="19"/>
      <c r="F308" s="19"/>
      <c r="G308" s="14">
        <v>0</v>
      </c>
      <c r="H308" s="19"/>
      <c r="I308" s="14"/>
      <c r="J308" s="19"/>
      <c r="K308" s="19"/>
      <c r="L308" s="19"/>
      <c r="M308" s="63"/>
      <c r="N308" s="19"/>
      <c r="O308" s="19"/>
      <c r="P308" s="27"/>
    </row>
    <row r="309" spans="1:16" ht="36.75" hidden="1" customHeight="1" x14ac:dyDescent="0.2">
      <c r="A309" s="71" t="s">
        <v>56</v>
      </c>
      <c r="B309" s="41"/>
      <c r="C309" s="20" t="s">
        <v>66</v>
      </c>
      <c r="D309" s="23">
        <f t="shared" si="151"/>
        <v>0</v>
      </c>
      <c r="E309" s="23">
        <f>E310</f>
        <v>0</v>
      </c>
      <c r="F309" s="23">
        <f t="shared" ref="F309:P313" si="165">F310</f>
        <v>0</v>
      </c>
      <c r="G309" s="23">
        <f t="shared" si="165"/>
        <v>0</v>
      </c>
      <c r="H309" s="23">
        <f t="shared" si="165"/>
        <v>0</v>
      </c>
      <c r="I309" s="23">
        <f t="shared" si="165"/>
        <v>0</v>
      </c>
      <c r="J309" s="23">
        <f t="shared" si="165"/>
        <v>0</v>
      </c>
      <c r="K309" s="23">
        <f t="shared" si="165"/>
        <v>0</v>
      </c>
      <c r="L309" s="23">
        <f t="shared" si="165"/>
        <v>0</v>
      </c>
      <c r="M309" s="23">
        <f t="shared" si="165"/>
        <v>0</v>
      </c>
      <c r="N309" s="23">
        <f t="shared" si="165"/>
        <v>0</v>
      </c>
      <c r="O309" s="23">
        <f t="shared" si="165"/>
        <v>0</v>
      </c>
      <c r="P309" s="23">
        <f t="shared" si="165"/>
        <v>0</v>
      </c>
    </row>
    <row r="310" spans="1:16" ht="36.75" hidden="1" customHeight="1" x14ac:dyDescent="0.2">
      <c r="A310" s="19"/>
      <c r="B310" s="35">
        <v>3210</v>
      </c>
      <c r="C310" s="36" t="s">
        <v>41</v>
      </c>
      <c r="D310" s="37">
        <f t="shared" si="151"/>
        <v>0</v>
      </c>
      <c r="E310" s="14"/>
      <c r="F310" s="19"/>
      <c r="G310" s="19"/>
      <c r="H310" s="19"/>
      <c r="I310" s="19"/>
      <c r="J310" s="19"/>
      <c r="K310" s="14"/>
      <c r="L310" s="14"/>
      <c r="M310" s="62"/>
      <c r="N310" s="14"/>
      <c r="O310" s="14"/>
      <c r="P310" s="27"/>
    </row>
    <row r="311" spans="1:16" ht="36.75" hidden="1" customHeight="1" x14ac:dyDescent="0.2">
      <c r="A311" s="82" t="s">
        <v>106</v>
      </c>
      <c r="B311" s="83"/>
      <c r="C311" s="136" t="s">
        <v>107</v>
      </c>
      <c r="D311" s="23">
        <f t="shared" ref="D311:D312" si="166">SUM(E311:P311)</f>
        <v>0</v>
      </c>
      <c r="E311" s="23">
        <f>E312</f>
        <v>0</v>
      </c>
      <c r="F311" s="23">
        <f t="shared" si="165"/>
        <v>0</v>
      </c>
      <c r="G311" s="23">
        <f t="shared" si="165"/>
        <v>0</v>
      </c>
      <c r="H311" s="23">
        <f t="shared" si="165"/>
        <v>0</v>
      </c>
      <c r="I311" s="23">
        <f t="shared" si="165"/>
        <v>0</v>
      </c>
      <c r="J311" s="23">
        <f t="shared" si="165"/>
        <v>0</v>
      </c>
      <c r="K311" s="23">
        <f t="shared" si="165"/>
        <v>0</v>
      </c>
      <c r="L311" s="23">
        <f t="shared" si="165"/>
        <v>0</v>
      </c>
      <c r="M311" s="23">
        <f t="shared" si="165"/>
        <v>0</v>
      </c>
      <c r="N311" s="23">
        <f t="shared" si="165"/>
        <v>0</v>
      </c>
      <c r="O311" s="23">
        <f t="shared" si="165"/>
        <v>0</v>
      </c>
      <c r="P311" s="27"/>
    </row>
    <row r="312" spans="1:16" ht="36.75" hidden="1" customHeight="1" x14ac:dyDescent="0.2">
      <c r="A312" s="19"/>
      <c r="B312" s="35">
        <v>3110</v>
      </c>
      <c r="C312" s="36" t="s">
        <v>40</v>
      </c>
      <c r="D312" s="37">
        <f t="shared" si="166"/>
        <v>0</v>
      </c>
      <c r="E312" s="14"/>
      <c r="F312" s="19"/>
      <c r="G312" s="19"/>
      <c r="H312" s="19"/>
      <c r="I312" s="19"/>
      <c r="J312" s="19"/>
      <c r="K312" s="14"/>
      <c r="L312" s="14"/>
      <c r="M312" s="62"/>
      <c r="N312" s="14"/>
      <c r="O312" s="14"/>
      <c r="P312" s="27"/>
    </row>
    <row r="313" spans="1:16" ht="26.25" customHeight="1" x14ac:dyDescent="0.2">
      <c r="A313" s="71" t="s">
        <v>29</v>
      </c>
      <c r="B313" s="41"/>
      <c r="C313" s="46" t="s">
        <v>30</v>
      </c>
      <c r="D313" s="23">
        <f t="shared" ref="D313:D314" si="167">SUM(E313:P313)</f>
        <v>1000000</v>
      </c>
      <c r="E313" s="23">
        <f>E314</f>
        <v>0</v>
      </c>
      <c r="F313" s="23">
        <f t="shared" si="165"/>
        <v>0</v>
      </c>
      <c r="G313" s="23">
        <f t="shared" si="165"/>
        <v>0</v>
      </c>
      <c r="H313" s="23">
        <f t="shared" si="165"/>
        <v>1000000</v>
      </c>
      <c r="I313" s="23">
        <f t="shared" si="165"/>
        <v>0</v>
      </c>
      <c r="J313" s="23">
        <f t="shared" si="165"/>
        <v>0</v>
      </c>
      <c r="K313" s="23">
        <f t="shared" si="165"/>
        <v>0</v>
      </c>
      <c r="L313" s="23">
        <f t="shared" si="165"/>
        <v>0</v>
      </c>
      <c r="M313" s="23">
        <f t="shared" si="165"/>
        <v>0</v>
      </c>
      <c r="N313" s="23">
        <f t="shared" si="165"/>
        <v>0</v>
      </c>
      <c r="O313" s="23">
        <f t="shared" si="165"/>
        <v>0</v>
      </c>
      <c r="P313" s="27"/>
    </row>
    <row r="314" spans="1:16" ht="25.5" customHeight="1" x14ac:dyDescent="0.2">
      <c r="A314" s="19"/>
      <c r="B314" s="35">
        <v>3210</v>
      </c>
      <c r="C314" s="148" t="s">
        <v>41</v>
      </c>
      <c r="D314" s="37">
        <f t="shared" si="167"/>
        <v>1000000</v>
      </c>
      <c r="E314" s="14"/>
      <c r="F314" s="19"/>
      <c r="G314" s="19"/>
      <c r="H314" s="19">
        <v>1000000</v>
      </c>
      <c r="I314" s="19"/>
      <c r="J314" s="19"/>
      <c r="K314" s="14"/>
      <c r="L314" s="14"/>
      <c r="M314" s="62"/>
      <c r="N314" s="14"/>
      <c r="O314" s="14"/>
      <c r="P314" s="27"/>
    </row>
    <row r="315" spans="1:16" ht="36" customHeight="1" x14ac:dyDescent="0.2">
      <c r="A315" s="73" t="s">
        <v>20</v>
      </c>
      <c r="B315" s="49"/>
      <c r="C315" s="68" t="s">
        <v>39</v>
      </c>
      <c r="D315" s="32">
        <f t="shared" si="151"/>
        <v>982750</v>
      </c>
      <c r="E315" s="32">
        <f>E316+E320+E322+E327+E330+E325+E332</f>
        <v>196550</v>
      </c>
      <c r="F315" s="32">
        <f t="shared" ref="F315:O315" si="168">F316+F320+F322+F327+F330+F325+F332</f>
        <v>0</v>
      </c>
      <c r="G315" s="32">
        <f t="shared" si="168"/>
        <v>0</v>
      </c>
      <c r="H315" s="32">
        <f t="shared" si="168"/>
        <v>0</v>
      </c>
      <c r="I315" s="32">
        <f t="shared" si="168"/>
        <v>0</v>
      </c>
      <c r="J315" s="32">
        <f t="shared" si="168"/>
        <v>0</v>
      </c>
      <c r="K315" s="32">
        <f t="shared" si="168"/>
        <v>786200</v>
      </c>
      <c r="L315" s="32">
        <f t="shared" si="168"/>
        <v>0</v>
      </c>
      <c r="M315" s="32">
        <f t="shared" si="168"/>
        <v>0</v>
      </c>
      <c r="N315" s="32">
        <f t="shared" si="168"/>
        <v>0</v>
      </c>
      <c r="O315" s="32">
        <f t="shared" si="168"/>
        <v>0</v>
      </c>
      <c r="P315" s="50">
        <f>P316+P320+P322+P327+P330+P325</f>
        <v>0</v>
      </c>
    </row>
    <row r="316" spans="1:16" ht="36" hidden="1" customHeight="1" x14ac:dyDescent="0.2">
      <c r="A316" s="71" t="s">
        <v>80</v>
      </c>
      <c r="B316" s="22"/>
      <c r="C316" s="29" t="s">
        <v>127</v>
      </c>
      <c r="D316" s="23" t="s">
        <v>126</v>
      </c>
      <c r="E316" s="23">
        <f t="shared" ref="E316:F316" si="169">E317</f>
        <v>0</v>
      </c>
      <c r="F316" s="23">
        <f t="shared" si="169"/>
        <v>0</v>
      </c>
      <c r="G316" s="23">
        <f t="shared" ref="G316" si="170">SUM(G317:G319)</f>
        <v>0</v>
      </c>
      <c r="H316" s="23">
        <f>H317</f>
        <v>0</v>
      </c>
      <c r="I316" s="23">
        <f>SUM(I317)</f>
        <v>0</v>
      </c>
      <c r="J316" s="23">
        <f t="shared" ref="J316:L316" si="171">SUM(J317)</f>
        <v>0</v>
      </c>
      <c r="K316" s="23">
        <f t="shared" si="171"/>
        <v>0</v>
      </c>
      <c r="L316" s="23">
        <f t="shared" si="171"/>
        <v>0</v>
      </c>
      <c r="M316" s="23">
        <f t="shared" ref="M316" si="172">M317</f>
        <v>0</v>
      </c>
      <c r="N316" s="23">
        <f t="shared" ref="N316:O316" si="173">N317</f>
        <v>0</v>
      </c>
      <c r="O316" s="23">
        <f t="shared" si="173"/>
        <v>0</v>
      </c>
      <c r="P316" s="23">
        <f t="shared" ref="P316" si="174">SUM(P317:P319)</f>
        <v>0</v>
      </c>
    </row>
    <row r="317" spans="1:16" ht="36" hidden="1" customHeight="1" x14ac:dyDescent="0.2">
      <c r="A317" s="19"/>
      <c r="B317" s="12">
        <v>3122</v>
      </c>
      <c r="C317" s="36" t="s">
        <v>31</v>
      </c>
      <c r="D317" s="37">
        <f t="shared" ref="D317" si="175">SUM(E317:P317)</f>
        <v>0</v>
      </c>
      <c r="E317" s="19"/>
      <c r="F317" s="19"/>
      <c r="G317" s="19"/>
      <c r="H317" s="19"/>
      <c r="I317" s="19"/>
      <c r="J317" s="14"/>
      <c r="K317" s="19"/>
      <c r="L317" s="19"/>
      <c r="M317" s="63"/>
      <c r="N317" s="19"/>
      <c r="O317" s="19"/>
      <c r="P317" s="15"/>
    </row>
    <row r="318" spans="1:16" ht="36" hidden="1" customHeight="1" x14ac:dyDescent="0.2">
      <c r="A318" s="19"/>
      <c r="B318" s="42">
        <v>3132</v>
      </c>
      <c r="C318" s="36" t="s">
        <v>43</v>
      </c>
      <c r="D318" s="37">
        <f t="shared" si="151"/>
        <v>0</v>
      </c>
      <c r="E318" s="19"/>
      <c r="F318" s="19"/>
      <c r="G318" s="19"/>
      <c r="H318" s="19"/>
      <c r="I318" s="19"/>
      <c r="J318" s="19"/>
      <c r="K318" s="19"/>
      <c r="L318" s="19"/>
      <c r="M318" s="63"/>
      <c r="N318" s="19"/>
      <c r="O318" s="19"/>
      <c r="P318" s="51"/>
    </row>
    <row r="319" spans="1:16" ht="36" hidden="1" customHeight="1" x14ac:dyDescent="0.2">
      <c r="A319" s="19"/>
      <c r="B319" s="35">
        <v>3142</v>
      </c>
      <c r="C319" s="36" t="s">
        <v>89</v>
      </c>
      <c r="D319" s="37">
        <f t="shared" si="151"/>
        <v>0</v>
      </c>
      <c r="E319" s="19"/>
      <c r="F319" s="19"/>
      <c r="G319" s="19"/>
      <c r="H319" s="19"/>
      <c r="I319" s="19"/>
      <c r="J319" s="14"/>
      <c r="K319" s="19"/>
      <c r="L319" s="19"/>
      <c r="M319" s="63"/>
      <c r="N319" s="19"/>
      <c r="O319" s="19"/>
      <c r="P319" s="27"/>
    </row>
    <row r="320" spans="1:16" ht="36" hidden="1" customHeight="1" x14ac:dyDescent="0.2">
      <c r="A320" s="71" t="s">
        <v>100</v>
      </c>
      <c r="B320" s="22"/>
      <c r="C320" s="29" t="s">
        <v>123</v>
      </c>
      <c r="D320" s="23">
        <f t="shared" ref="D320:D321" si="176">SUM(E320:P320)</f>
        <v>0</v>
      </c>
      <c r="E320" s="23">
        <f t="shared" ref="E320:I320" si="177">E321</f>
        <v>0</v>
      </c>
      <c r="F320" s="23">
        <f t="shared" si="177"/>
        <v>0</v>
      </c>
      <c r="G320" s="23">
        <f t="shared" si="177"/>
        <v>0</v>
      </c>
      <c r="H320" s="23">
        <f t="shared" si="177"/>
        <v>0</v>
      </c>
      <c r="I320" s="23">
        <f t="shared" si="177"/>
        <v>0</v>
      </c>
      <c r="J320" s="23">
        <f t="shared" ref="J320:P320" si="178">SUM(J321)</f>
        <v>0</v>
      </c>
      <c r="K320" s="23">
        <f t="shared" si="178"/>
        <v>0</v>
      </c>
      <c r="L320" s="23">
        <f t="shared" si="178"/>
        <v>0</v>
      </c>
      <c r="M320" s="23">
        <f t="shared" ref="M320:N320" si="179">M321</f>
        <v>0</v>
      </c>
      <c r="N320" s="23">
        <f t="shared" si="179"/>
        <v>0</v>
      </c>
      <c r="O320" s="23">
        <f t="shared" si="178"/>
        <v>0</v>
      </c>
      <c r="P320" s="23">
        <f t="shared" si="178"/>
        <v>0</v>
      </c>
    </row>
    <row r="321" spans="1:17" ht="36" hidden="1" customHeight="1" x14ac:dyDescent="0.2">
      <c r="A321" s="19"/>
      <c r="B321" s="12">
        <v>2230</v>
      </c>
      <c r="C321" s="36" t="s">
        <v>25</v>
      </c>
      <c r="D321" s="37">
        <f t="shared" si="176"/>
        <v>0</v>
      </c>
      <c r="E321" s="19"/>
      <c r="F321" s="19"/>
      <c r="G321" s="19"/>
      <c r="H321" s="19"/>
      <c r="I321" s="19"/>
      <c r="J321" s="14"/>
      <c r="K321" s="19"/>
      <c r="L321" s="19"/>
      <c r="M321" s="63"/>
      <c r="N321" s="19"/>
      <c r="O321" s="19"/>
      <c r="P321" s="27"/>
    </row>
    <row r="322" spans="1:17" ht="61.5" hidden="1" customHeight="1" x14ac:dyDescent="0.2">
      <c r="A322" s="71" t="s">
        <v>96</v>
      </c>
      <c r="B322" s="41"/>
      <c r="C322" s="24" t="s">
        <v>97</v>
      </c>
      <c r="D322" s="23">
        <f t="shared" ref="D322:D323" si="180">SUM(E322:P322)</f>
        <v>0</v>
      </c>
      <c r="E322" s="23">
        <f>E323</f>
        <v>0</v>
      </c>
      <c r="F322" s="23">
        <f t="shared" ref="F322:I322" si="181">F323</f>
        <v>0</v>
      </c>
      <c r="G322" s="23">
        <f t="shared" si="181"/>
        <v>0</v>
      </c>
      <c r="H322" s="23">
        <f t="shared" si="181"/>
        <v>0</v>
      </c>
      <c r="I322" s="23">
        <f t="shared" si="181"/>
        <v>0</v>
      </c>
      <c r="J322" s="23">
        <f t="shared" ref="J322:K322" si="182">J323+J324</f>
        <v>0</v>
      </c>
      <c r="K322" s="23">
        <f t="shared" si="182"/>
        <v>0</v>
      </c>
      <c r="L322" s="23">
        <f>L323+L324</f>
        <v>0</v>
      </c>
      <c r="M322" s="23">
        <f t="shared" ref="M322:P322" si="183">M323+M324</f>
        <v>0</v>
      </c>
      <c r="N322" s="23">
        <f t="shared" si="183"/>
        <v>0</v>
      </c>
      <c r="O322" s="23">
        <f t="shared" si="183"/>
        <v>0</v>
      </c>
      <c r="P322" s="23">
        <f t="shared" si="183"/>
        <v>0</v>
      </c>
    </row>
    <row r="323" spans="1:17" ht="36" hidden="1" customHeight="1" x14ac:dyDescent="0.2">
      <c r="A323" s="37"/>
      <c r="B323" s="35">
        <v>2230</v>
      </c>
      <c r="C323" s="139" t="s">
        <v>25</v>
      </c>
      <c r="D323" s="37">
        <f t="shared" si="180"/>
        <v>0</v>
      </c>
      <c r="E323" s="19"/>
      <c r="F323" s="19"/>
      <c r="G323" s="19"/>
      <c r="H323" s="19"/>
      <c r="I323" s="19"/>
      <c r="J323" s="37"/>
      <c r="K323" s="19"/>
      <c r="L323" s="19"/>
      <c r="M323" s="64"/>
      <c r="N323" s="37"/>
      <c r="O323" s="37"/>
      <c r="P323" s="15"/>
    </row>
    <row r="324" spans="1:17" ht="36" hidden="1" customHeight="1" x14ac:dyDescent="0.2">
      <c r="A324" s="37"/>
      <c r="B324" s="12">
        <v>3110</v>
      </c>
      <c r="C324" s="36" t="s">
        <v>40</v>
      </c>
      <c r="D324" s="37">
        <f t="shared" si="151"/>
        <v>0</v>
      </c>
      <c r="E324" s="19"/>
      <c r="F324" s="19"/>
      <c r="G324" s="19"/>
      <c r="H324" s="19"/>
      <c r="I324" s="19"/>
      <c r="J324" s="37"/>
      <c r="K324" s="19"/>
      <c r="L324" s="19"/>
      <c r="M324" s="64"/>
      <c r="N324" s="37"/>
      <c r="O324" s="37"/>
      <c r="P324" s="15"/>
    </row>
    <row r="325" spans="1:17" ht="65.25" customHeight="1" x14ac:dyDescent="0.2">
      <c r="A325" s="71" t="s">
        <v>146</v>
      </c>
      <c r="B325" s="41"/>
      <c r="C325" s="24" t="s">
        <v>145</v>
      </c>
      <c r="D325" s="23">
        <f t="shared" si="151"/>
        <v>786200</v>
      </c>
      <c r="E325" s="23">
        <f>E326</f>
        <v>0</v>
      </c>
      <c r="F325" s="23">
        <f t="shared" ref="F325:K325" si="184">F326</f>
        <v>0</v>
      </c>
      <c r="G325" s="23">
        <f t="shared" si="184"/>
        <v>0</v>
      </c>
      <c r="H325" s="23">
        <f t="shared" si="184"/>
        <v>0</v>
      </c>
      <c r="I325" s="23">
        <f t="shared" si="184"/>
        <v>0</v>
      </c>
      <c r="J325" s="23">
        <f t="shared" si="184"/>
        <v>0</v>
      </c>
      <c r="K325" s="23">
        <f t="shared" si="184"/>
        <v>786200</v>
      </c>
      <c r="L325" s="23">
        <f t="shared" ref="L325:P325" si="185">L326</f>
        <v>0</v>
      </c>
      <c r="M325" s="23">
        <f t="shared" si="185"/>
        <v>0</v>
      </c>
      <c r="N325" s="23">
        <f t="shared" si="185"/>
        <v>0</v>
      </c>
      <c r="O325" s="23">
        <f t="shared" si="185"/>
        <v>0</v>
      </c>
      <c r="P325" s="23">
        <f t="shared" si="185"/>
        <v>0</v>
      </c>
    </row>
    <row r="326" spans="1:17" ht="18.75" customHeight="1" x14ac:dyDescent="0.2">
      <c r="A326" s="37"/>
      <c r="B326" s="35">
        <v>2210</v>
      </c>
      <c r="C326" s="133" t="s">
        <v>10</v>
      </c>
      <c r="D326" s="37">
        <f t="shared" si="151"/>
        <v>786200</v>
      </c>
      <c r="E326" s="19"/>
      <c r="F326" s="19"/>
      <c r="G326" s="19"/>
      <c r="H326" s="19"/>
      <c r="I326" s="19"/>
      <c r="J326" s="37"/>
      <c r="K326" s="19">
        <v>786200</v>
      </c>
      <c r="L326" s="37"/>
      <c r="M326" s="64"/>
      <c r="N326" s="37"/>
      <c r="O326" s="37"/>
      <c r="P326" s="15"/>
    </row>
    <row r="327" spans="1:17" ht="65.25" customHeight="1" x14ac:dyDescent="0.2">
      <c r="A327" s="71" t="s">
        <v>148</v>
      </c>
      <c r="B327" s="22"/>
      <c r="C327" s="29" t="s">
        <v>147</v>
      </c>
      <c r="D327" s="23">
        <f t="shared" ref="D327:D329" si="186">SUM(E327:P327)</f>
        <v>196550</v>
      </c>
      <c r="E327" s="23">
        <f>E328+E329</f>
        <v>196550</v>
      </c>
      <c r="F327" s="23">
        <f t="shared" ref="F327:I327" si="187">F328+F329</f>
        <v>0</v>
      </c>
      <c r="G327" s="23">
        <f t="shared" si="187"/>
        <v>0</v>
      </c>
      <c r="H327" s="23">
        <f t="shared" si="187"/>
        <v>0</v>
      </c>
      <c r="I327" s="23">
        <f t="shared" si="187"/>
        <v>0</v>
      </c>
      <c r="J327" s="23">
        <f t="shared" ref="J327" si="188">SUM(J328)</f>
        <v>0</v>
      </c>
      <c r="K327" s="23">
        <f t="shared" ref="K327:P327" si="189">K328</f>
        <v>0</v>
      </c>
      <c r="L327" s="23">
        <f t="shared" si="189"/>
        <v>0</v>
      </c>
      <c r="M327" s="23">
        <f t="shared" si="189"/>
        <v>0</v>
      </c>
      <c r="N327" s="23">
        <f t="shared" si="189"/>
        <v>0</v>
      </c>
      <c r="O327" s="23">
        <f t="shared" si="189"/>
        <v>0</v>
      </c>
      <c r="P327" s="23">
        <f t="shared" si="189"/>
        <v>0</v>
      </c>
    </row>
    <row r="328" spans="1:17" ht="19.5" customHeight="1" x14ac:dyDescent="0.2">
      <c r="A328" s="19"/>
      <c r="B328" s="12">
        <v>2210</v>
      </c>
      <c r="C328" s="36" t="s">
        <v>10</v>
      </c>
      <c r="D328" s="37">
        <f t="shared" si="186"/>
        <v>196550</v>
      </c>
      <c r="E328" s="19">
        <v>196550</v>
      </c>
      <c r="F328" s="19"/>
      <c r="G328" s="19"/>
      <c r="H328" s="19"/>
      <c r="I328" s="19"/>
      <c r="J328" s="14"/>
      <c r="K328" s="19"/>
      <c r="L328" s="37"/>
      <c r="M328" s="64"/>
      <c r="N328" s="37"/>
      <c r="O328" s="19"/>
      <c r="P328" s="27"/>
    </row>
    <row r="329" spans="1:17" ht="36" hidden="1" customHeight="1" x14ac:dyDescent="0.2">
      <c r="A329" s="19"/>
      <c r="B329" s="12"/>
      <c r="C329" s="36"/>
      <c r="D329" s="37">
        <f t="shared" si="186"/>
        <v>0</v>
      </c>
      <c r="E329" s="19"/>
      <c r="F329" s="19"/>
      <c r="G329" s="19"/>
      <c r="H329" s="19"/>
      <c r="I329" s="19"/>
      <c r="J329" s="14"/>
      <c r="K329" s="19"/>
      <c r="L329" s="37"/>
      <c r="M329" s="64"/>
      <c r="N329" s="37"/>
      <c r="O329" s="19"/>
      <c r="P329" s="27"/>
    </row>
    <row r="330" spans="1:17" ht="65.25" hidden="1" customHeight="1" x14ac:dyDescent="0.2">
      <c r="A330" s="121" t="s">
        <v>149</v>
      </c>
      <c r="B330" s="95"/>
      <c r="C330" s="20" t="s">
        <v>150</v>
      </c>
      <c r="D330" s="23">
        <f t="shared" ref="D330:D331" si="190">SUM(E330:P330)</f>
        <v>0</v>
      </c>
      <c r="E330" s="23">
        <f>E331</f>
        <v>0</v>
      </c>
      <c r="F330" s="23">
        <f t="shared" ref="F330:O330" si="191">F331</f>
        <v>0</v>
      </c>
      <c r="G330" s="23">
        <f t="shared" si="191"/>
        <v>0</v>
      </c>
      <c r="H330" s="23">
        <f t="shared" si="191"/>
        <v>0</v>
      </c>
      <c r="I330" s="23">
        <f t="shared" si="191"/>
        <v>0</v>
      </c>
      <c r="J330" s="23">
        <f t="shared" si="191"/>
        <v>0</v>
      </c>
      <c r="K330" s="23">
        <f t="shared" si="191"/>
        <v>0</v>
      </c>
      <c r="L330" s="23">
        <f t="shared" si="191"/>
        <v>0</v>
      </c>
      <c r="M330" s="23">
        <f t="shared" si="191"/>
        <v>0</v>
      </c>
      <c r="N330" s="23">
        <f t="shared" si="191"/>
        <v>0</v>
      </c>
      <c r="O330" s="23">
        <f t="shared" si="191"/>
        <v>0</v>
      </c>
      <c r="P330" s="23">
        <f t="shared" ref="P330" si="192">SUM(P332:P333)</f>
        <v>0</v>
      </c>
    </row>
    <row r="331" spans="1:17" ht="40.5" hidden="1" customHeight="1" x14ac:dyDescent="0.2">
      <c r="A331" s="140"/>
      <c r="B331" s="141">
        <v>3110</v>
      </c>
      <c r="C331" s="142" t="s">
        <v>40</v>
      </c>
      <c r="D331" s="143">
        <f t="shared" si="190"/>
        <v>0</v>
      </c>
      <c r="E331" s="144"/>
      <c r="F331" s="144"/>
      <c r="G331" s="144"/>
      <c r="H331" s="144"/>
      <c r="I331" s="144"/>
      <c r="J331" s="14"/>
      <c r="K331" s="144"/>
      <c r="L331" s="145"/>
      <c r="M331" s="145"/>
      <c r="N331" s="145"/>
      <c r="O331" s="145"/>
      <c r="P331" s="146"/>
      <c r="Q331" s="147"/>
    </row>
    <row r="332" spans="1:17" ht="40.5" hidden="1" customHeight="1" x14ac:dyDescent="0.2">
      <c r="A332" s="82" t="s">
        <v>49</v>
      </c>
      <c r="B332" s="102"/>
      <c r="C332" s="30" t="s">
        <v>101</v>
      </c>
      <c r="D332" s="23">
        <f t="shared" ref="D332" si="193">SUM(E332:P332)</f>
        <v>0</v>
      </c>
      <c r="E332" s="23">
        <f>E333</f>
        <v>0</v>
      </c>
      <c r="F332" s="23">
        <f t="shared" ref="F332:O332" si="194">F333</f>
        <v>0</v>
      </c>
      <c r="G332" s="23">
        <f t="shared" si="194"/>
        <v>0</v>
      </c>
      <c r="H332" s="23">
        <f t="shared" si="194"/>
        <v>0</v>
      </c>
      <c r="I332" s="23">
        <f t="shared" si="194"/>
        <v>0</v>
      </c>
      <c r="J332" s="23">
        <f t="shared" si="194"/>
        <v>0</v>
      </c>
      <c r="K332" s="23">
        <f t="shared" si="194"/>
        <v>0</v>
      </c>
      <c r="L332" s="23">
        <f t="shared" si="194"/>
        <v>0</v>
      </c>
      <c r="M332" s="23">
        <f t="shared" si="194"/>
        <v>0</v>
      </c>
      <c r="N332" s="23">
        <f t="shared" si="194"/>
        <v>0</v>
      </c>
      <c r="O332" s="23">
        <f t="shared" si="194"/>
        <v>0</v>
      </c>
      <c r="P332" s="27"/>
    </row>
    <row r="333" spans="1:17" ht="40.5" hidden="1" customHeight="1" x14ac:dyDescent="0.2">
      <c r="A333" s="122"/>
      <c r="B333" s="93">
        <v>3110</v>
      </c>
      <c r="C333" s="13" t="s">
        <v>40</v>
      </c>
      <c r="D333" s="37">
        <f t="shared" si="151"/>
        <v>0</v>
      </c>
      <c r="E333" s="14"/>
      <c r="F333" s="14"/>
      <c r="G333" s="19"/>
      <c r="H333" s="19"/>
      <c r="I333" s="19"/>
      <c r="J333" s="19"/>
      <c r="K333" s="14"/>
      <c r="L333" s="14"/>
      <c r="M333" s="62"/>
      <c r="N333" s="14"/>
      <c r="O333" s="14"/>
      <c r="P333" s="27"/>
    </row>
    <row r="334" spans="1:17" ht="40.5" hidden="1" customHeight="1" x14ac:dyDescent="0.2">
      <c r="A334" s="123" t="s">
        <v>16</v>
      </c>
      <c r="B334" s="107"/>
      <c r="C334" s="124" t="s">
        <v>109</v>
      </c>
      <c r="D334" s="32">
        <f t="shared" ref="D334:D337" si="195">SUM(E334:P334)</f>
        <v>0</v>
      </c>
      <c r="E334" s="52">
        <f>E335+E337</f>
        <v>0</v>
      </c>
      <c r="F334" s="52">
        <f>F335+F337</f>
        <v>0</v>
      </c>
      <c r="G334" s="52">
        <f t="shared" ref="G334:K334" si="196">G335+G337</f>
        <v>0</v>
      </c>
      <c r="H334" s="52">
        <f t="shared" si="196"/>
        <v>0</v>
      </c>
      <c r="I334" s="52">
        <f t="shared" si="196"/>
        <v>0</v>
      </c>
      <c r="J334" s="52">
        <f t="shared" si="196"/>
        <v>0</v>
      </c>
      <c r="K334" s="52">
        <f t="shared" si="196"/>
        <v>0</v>
      </c>
      <c r="L334" s="14"/>
      <c r="M334" s="62"/>
      <c r="N334" s="14"/>
      <c r="O334" s="14"/>
      <c r="P334" s="27"/>
    </row>
    <row r="335" spans="1:17" ht="40.5" hidden="1" customHeight="1" x14ac:dyDescent="0.2">
      <c r="A335" s="151">
        <v>1014060</v>
      </c>
      <c r="B335" s="152"/>
      <c r="C335" s="153" t="s">
        <v>19</v>
      </c>
      <c r="D335" s="154">
        <f t="shared" si="195"/>
        <v>0</v>
      </c>
      <c r="E335" s="155">
        <f>E336</f>
        <v>0</v>
      </c>
      <c r="F335" s="155">
        <f t="shared" ref="F335:K335" si="197">F336</f>
        <v>0</v>
      </c>
      <c r="G335" s="155">
        <f t="shared" si="197"/>
        <v>0</v>
      </c>
      <c r="H335" s="155">
        <f t="shared" si="197"/>
        <v>0</v>
      </c>
      <c r="I335" s="155">
        <f t="shared" si="197"/>
        <v>0</v>
      </c>
      <c r="J335" s="155">
        <f t="shared" si="197"/>
        <v>0</v>
      </c>
      <c r="K335" s="155">
        <f t="shared" si="197"/>
        <v>0</v>
      </c>
      <c r="L335" s="14"/>
      <c r="M335" s="62"/>
      <c r="N335" s="14"/>
      <c r="O335" s="14"/>
      <c r="P335" s="27"/>
    </row>
    <row r="336" spans="1:17" ht="40.5" hidden="1" customHeight="1" x14ac:dyDescent="0.2">
      <c r="A336" s="19"/>
      <c r="B336" s="35">
        <v>3110</v>
      </c>
      <c r="C336" s="133" t="s">
        <v>40</v>
      </c>
      <c r="D336" s="37">
        <f t="shared" si="151"/>
        <v>0</v>
      </c>
      <c r="E336" s="14"/>
      <c r="F336" s="14"/>
      <c r="G336" s="19"/>
      <c r="H336" s="19"/>
      <c r="I336" s="19"/>
      <c r="J336" s="19"/>
      <c r="K336" s="14"/>
      <c r="L336" s="14"/>
      <c r="M336" s="62"/>
      <c r="N336" s="14"/>
      <c r="O336" s="14"/>
      <c r="P336" s="27"/>
    </row>
    <row r="337" spans="1:16" ht="40.5" hidden="1" customHeight="1" x14ac:dyDescent="0.2">
      <c r="A337" s="109">
        <v>1014081</v>
      </c>
      <c r="B337" s="102"/>
      <c r="C337" s="24" t="s">
        <v>45</v>
      </c>
      <c r="D337" s="154">
        <f t="shared" si="195"/>
        <v>0</v>
      </c>
      <c r="E337" s="155">
        <f>E338</f>
        <v>0</v>
      </c>
      <c r="F337" s="155">
        <f t="shared" ref="F337:K337" si="198">F338</f>
        <v>0</v>
      </c>
      <c r="G337" s="155">
        <f t="shared" si="198"/>
        <v>0</v>
      </c>
      <c r="H337" s="155">
        <f t="shared" si="198"/>
        <v>0</v>
      </c>
      <c r="I337" s="155">
        <f t="shared" si="198"/>
        <v>0</v>
      </c>
      <c r="J337" s="155">
        <f t="shared" si="198"/>
        <v>0</v>
      </c>
      <c r="K337" s="155">
        <f t="shared" si="198"/>
        <v>0</v>
      </c>
      <c r="L337" s="14"/>
      <c r="M337" s="62"/>
      <c r="N337" s="14"/>
      <c r="O337" s="14"/>
      <c r="P337" s="27"/>
    </row>
    <row r="338" spans="1:16" ht="40.5" hidden="1" customHeight="1" x14ac:dyDescent="0.2">
      <c r="A338" s="19"/>
      <c r="B338" s="35">
        <v>3110</v>
      </c>
      <c r="C338" s="133" t="s">
        <v>40</v>
      </c>
      <c r="D338" s="37">
        <f t="shared" si="151"/>
        <v>0</v>
      </c>
      <c r="E338" s="14"/>
      <c r="F338" s="14"/>
      <c r="G338" s="19"/>
      <c r="H338" s="19"/>
      <c r="I338" s="19"/>
      <c r="J338" s="19"/>
      <c r="K338" s="14"/>
      <c r="L338" s="14"/>
      <c r="M338" s="62"/>
      <c r="N338" s="14"/>
      <c r="O338" s="14"/>
      <c r="P338" s="27"/>
    </row>
    <row r="339" spans="1:16" ht="40.5" customHeight="1" x14ac:dyDescent="0.2">
      <c r="A339" s="123" t="s">
        <v>35</v>
      </c>
      <c r="B339" s="107"/>
      <c r="C339" s="124" t="s">
        <v>36</v>
      </c>
      <c r="D339" s="32">
        <f t="shared" si="151"/>
        <v>1151496</v>
      </c>
      <c r="E339" s="52">
        <f t="shared" ref="E339:P339" si="199">E340+E342</f>
        <v>1151496</v>
      </c>
      <c r="F339" s="52">
        <f t="shared" si="199"/>
        <v>0</v>
      </c>
      <c r="G339" s="52">
        <f t="shared" si="199"/>
        <v>0</v>
      </c>
      <c r="H339" s="52">
        <f t="shared" si="199"/>
        <v>0</v>
      </c>
      <c r="I339" s="52">
        <f t="shared" si="199"/>
        <v>0</v>
      </c>
      <c r="J339" s="52">
        <f t="shared" si="199"/>
        <v>0</v>
      </c>
      <c r="K339" s="52">
        <f t="shared" si="199"/>
        <v>0</v>
      </c>
      <c r="L339" s="52">
        <f t="shared" si="199"/>
        <v>0</v>
      </c>
      <c r="M339" s="52">
        <f t="shared" si="199"/>
        <v>0</v>
      </c>
      <c r="N339" s="52">
        <f t="shared" si="199"/>
        <v>0</v>
      </c>
      <c r="O339" s="52">
        <f t="shared" si="199"/>
        <v>0</v>
      </c>
      <c r="P339" s="52">
        <f t="shared" si="199"/>
        <v>0</v>
      </c>
    </row>
    <row r="340" spans="1:16" ht="40.5" hidden="1" customHeight="1" x14ac:dyDescent="0.2">
      <c r="A340" s="134" t="s">
        <v>53</v>
      </c>
      <c r="B340" s="41"/>
      <c r="C340" s="20" t="s">
        <v>54</v>
      </c>
      <c r="D340" s="23">
        <f t="shared" si="151"/>
        <v>0</v>
      </c>
      <c r="E340" s="23">
        <f t="shared" ref="E340:P340" si="200">E341</f>
        <v>0</v>
      </c>
      <c r="F340" s="23">
        <f t="shared" si="200"/>
        <v>0</v>
      </c>
      <c r="G340" s="23">
        <f t="shared" si="200"/>
        <v>0</v>
      </c>
      <c r="H340" s="23">
        <f t="shared" si="200"/>
        <v>0</v>
      </c>
      <c r="I340" s="23">
        <f t="shared" si="200"/>
        <v>0</v>
      </c>
      <c r="J340" s="23">
        <f t="shared" si="200"/>
        <v>0</v>
      </c>
      <c r="K340" s="23">
        <f t="shared" si="200"/>
        <v>0</v>
      </c>
      <c r="L340" s="23">
        <f t="shared" si="200"/>
        <v>0</v>
      </c>
      <c r="M340" s="23">
        <f t="shared" si="200"/>
        <v>0</v>
      </c>
      <c r="N340" s="23">
        <f t="shared" si="200"/>
        <v>0</v>
      </c>
      <c r="O340" s="23">
        <f t="shared" si="200"/>
        <v>0</v>
      </c>
      <c r="P340" s="23">
        <f t="shared" si="200"/>
        <v>0</v>
      </c>
    </row>
    <row r="341" spans="1:16" ht="40.5" hidden="1" customHeight="1" x14ac:dyDescent="0.2">
      <c r="A341" s="37"/>
      <c r="B341" s="35">
        <v>3220</v>
      </c>
      <c r="C341" s="36" t="s">
        <v>77</v>
      </c>
      <c r="D341" s="37">
        <f t="shared" si="151"/>
        <v>0</v>
      </c>
      <c r="E341" s="19"/>
      <c r="F341" s="19"/>
      <c r="G341" s="19"/>
      <c r="H341" s="19"/>
      <c r="I341" s="19"/>
      <c r="J341" s="37"/>
      <c r="K341" s="19"/>
      <c r="L341" s="37"/>
      <c r="M341" s="64"/>
      <c r="N341" s="37"/>
      <c r="O341" s="37"/>
      <c r="P341" s="38"/>
    </row>
    <row r="342" spans="1:16" ht="28.5" customHeight="1" x14ac:dyDescent="0.2">
      <c r="A342" s="82" t="s">
        <v>152</v>
      </c>
      <c r="B342" s="95"/>
      <c r="C342" s="10" t="s">
        <v>153</v>
      </c>
      <c r="D342" s="23">
        <f t="shared" ref="D342:D343" si="201">SUM(E342:P342)</f>
        <v>1151496</v>
      </c>
      <c r="E342" s="23">
        <f>E343</f>
        <v>1151496</v>
      </c>
      <c r="F342" s="23">
        <f t="shared" ref="F342:N342" si="202">F343</f>
        <v>0</v>
      </c>
      <c r="G342" s="23">
        <f t="shared" si="202"/>
        <v>0</v>
      </c>
      <c r="H342" s="23">
        <f t="shared" si="202"/>
        <v>0</v>
      </c>
      <c r="I342" s="23">
        <f t="shared" si="202"/>
        <v>0</v>
      </c>
      <c r="J342" s="23">
        <f t="shared" si="202"/>
        <v>0</v>
      </c>
      <c r="K342" s="23">
        <f t="shared" si="202"/>
        <v>0</v>
      </c>
      <c r="L342" s="23">
        <f t="shared" si="202"/>
        <v>0</v>
      </c>
      <c r="M342" s="23">
        <f t="shared" si="202"/>
        <v>0</v>
      </c>
      <c r="N342" s="23">
        <f t="shared" si="202"/>
        <v>0</v>
      </c>
      <c r="O342" s="23">
        <f t="shared" ref="O342:P342" si="203">O343</f>
        <v>0</v>
      </c>
      <c r="P342" s="23">
        <f t="shared" si="203"/>
        <v>0</v>
      </c>
    </row>
    <row r="343" spans="1:16" ht="32.25" customHeight="1" x14ac:dyDescent="0.2">
      <c r="A343" s="37"/>
      <c r="B343" s="35">
        <v>3220</v>
      </c>
      <c r="C343" s="36" t="s">
        <v>77</v>
      </c>
      <c r="D343" s="37">
        <f t="shared" si="201"/>
        <v>1151496</v>
      </c>
      <c r="E343" s="19">
        <v>1151496</v>
      </c>
      <c r="F343" s="19"/>
      <c r="G343" s="19"/>
      <c r="H343" s="19"/>
      <c r="I343" s="19"/>
      <c r="J343" s="37"/>
      <c r="K343" s="19"/>
      <c r="L343" s="37"/>
      <c r="M343" s="64"/>
      <c r="N343" s="37"/>
      <c r="O343" s="37"/>
      <c r="P343" s="27"/>
    </row>
    <row r="344" spans="1:16" ht="30.75" customHeight="1" x14ac:dyDescent="0.2">
      <c r="A344" s="165" t="s">
        <v>32</v>
      </c>
      <c r="B344" s="166"/>
      <c r="C344" s="167"/>
      <c r="D344" s="31">
        <f t="shared" ref="D344:K344" si="204">D284+D315+D334+D339</f>
        <v>3230246</v>
      </c>
      <c r="E344" s="31">
        <f t="shared" si="204"/>
        <v>1444046</v>
      </c>
      <c r="F344" s="31">
        <f t="shared" si="204"/>
        <v>0</v>
      </c>
      <c r="G344" s="31">
        <f t="shared" si="204"/>
        <v>0</v>
      </c>
      <c r="H344" s="31">
        <f t="shared" si="204"/>
        <v>1000000</v>
      </c>
      <c r="I344" s="31">
        <f t="shared" si="204"/>
        <v>0</v>
      </c>
      <c r="J344" s="31">
        <f t="shared" si="204"/>
        <v>0</v>
      </c>
      <c r="K344" s="31">
        <f t="shared" si="204"/>
        <v>786200</v>
      </c>
      <c r="L344" s="31">
        <f>L284+L315+L339</f>
        <v>0</v>
      </c>
      <c r="M344" s="31">
        <f>M284+M315+M339</f>
        <v>0</v>
      </c>
      <c r="N344" s="31">
        <f>N284+N315+N339</f>
        <v>0</v>
      </c>
      <c r="O344" s="31">
        <f>O284+O315+O339</f>
        <v>0</v>
      </c>
      <c r="P344" s="31">
        <f>P284+P315+P339</f>
        <v>0</v>
      </c>
    </row>
    <row r="345" spans="1:16" ht="24.75" customHeight="1" x14ac:dyDescent="0.25">
      <c r="A345" s="162" t="s">
        <v>33</v>
      </c>
      <c r="B345" s="163"/>
      <c r="C345" s="164"/>
      <c r="D345" s="53">
        <f t="shared" ref="D345:P345" si="205">D282+D344</f>
        <v>3059646</v>
      </c>
      <c r="E345" s="53">
        <f t="shared" si="205"/>
        <v>2273446</v>
      </c>
      <c r="F345" s="53">
        <f t="shared" si="205"/>
        <v>0</v>
      </c>
      <c r="G345" s="53">
        <f t="shared" si="205"/>
        <v>0</v>
      </c>
      <c r="H345" s="53">
        <f t="shared" si="205"/>
        <v>0</v>
      </c>
      <c r="I345" s="53">
        <f t="shared" si="205"/>
        <v>0</v>
      </c>
      <c r="J345" s="53">
        <f t="shared" si="205"/>
        <v>0</v>
      </c>
      <c r="K345" s="53">
        <f t="shared" si="205"/>
        <v>786200</v>
      </c>
      <c r="L345" s="53">
        <f t="shared" si="205"/>
        <v>0</v>
      </c>
      <c r="M345" s="53">
        <f t="shared" si="205"/>
        <v>0</v>
      </c>
      <c r="N345" s="53">
        <f t="shared" si="205"/>
        <v>0</v>
      </c>
      <c r="O345" s="53">
        <f t="shared" si="205"/>
        <v>0</v>
      </c>
      <c r="P345" s="53">
        <f t="shared" si="205"/>
        <v>0</v>
      </c>
    </row>
    <row r="346" spans="1:16" ht="9.75" customHeight="1" x14ac:dyDescent="0.2">
      <c r="A346" s="54"/>
      <c r="B346" s="54"/>
      <c r="C346" s="54"/>
      <c r="D346" s="55"/>
      <c r="E346" s="55"/>
      <c r="F346" s="55"/>
      <c r="G346" s="55"/>
      <c r="H346" s="56"/>
      <c r="I346" s="55"/>
      <c r="J346" s="57"/>
      <c r="K346" s="58"/>
      <c r="L346" s="58"/>
      <c r="M346" s="58"/>
      <c r="N346" s="58"/>
      <c r="O346" s="58"/>
      <c r="P346" s="59"/>
    </row>
    <row r="347" spans="1:16" ht="18" customHeight="1" x14ac:dyDescent="0.25">
      <c r="A347" s="75" t="s">
        <v>81</v>
      </c>
      <c r="B347" s="55"/>
      <c r="C347" s="55"/>
      <c r="D347" s="55"/>
      <c r="E347" s="76" t="s">
        <v>82</v>
      </c>
      <c r="F347" s="78"/>
      <c r="G347" s="78"/>
      <c r="H347" s="76"/>
      <c r="I347" s="55"/>
      <c r="J347" s="77"/>
      <c r="K347" s="135"/>
      <c r="P347" s="60"/>
    </row>
    <row r="348" spans="1:16" x14ac:dyDescent="0.2">
      <c r="P348" s="59"/>
    </row>
    <row r="349" spans="1:16" x14ac:dyDescent="0.2">
      <c r="L349" s="45"/>
      <c r="P349" s="58"/>
    </row>
    <row r="350" spans="1:16" x14ac:dyDescent="0.2">
      <c r="P350" s="60"/>
    </row>
  </sheetData>
  <mergeCells count="9">
    <mergeCell ref="A345:C345"/>
    <mergeCell ref="A344:C344"/>
    <mergeCell ref="A283:K283"/>
    <mergeCell ref="A1:P1"/>
    <mergeCell ref="A4:P4"/>
    <mergeCell ref="B6:K6"/>
    <mergeCell ref="A2:O2"/>
    <mergeCell ref="A3:P3"/>
    <mergeCell ref="A282:C282"/>
  </mergeCells>
  <pageMargins left="0.78740157480314965" right="0.19685039370078741" top="0.55118110236220474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Довідка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2026-05-13T11:29:28Z</cp:lastPrinted>
  <dcterms:created xsi:type="dcterms:W3CDTF">2020-01-19T10:18:26Z</dcterms:created>
  <dcterms:modified xsi:type="dcterms:W3CDTF">2026-05-13T11:29:32Z</dcterms:modified>
</cp:coreProperties>
</file>