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\\Obminnik\ОБМІН\Відділ Фінансовий\Обмін фінсервер\СЕСІЇ 2026\Рішення зміни до бюджету 21.05.2026\"/>
    </mc:Choice>
  </mc:AlternateContent>
  <xr:revisionPtr revIDLastSave="0" documentId="13_ncr:1_{A17BE013-1659-48AA-AAD7-B3EB295502DD}" xr6:coauthVersionLast="37" xr6:coauthVersionMax="37" xr10:uidLastSave="{00000000-0000-0000-0000-000000000000}"/>
  <bookViews>
    <workbookView xWindow="0" yWindow="0" windowWidth="28800" windowHeight="11580" xr2:uid="{00000000-000D-0000-FFFF-FFFF00000000}"/>
  </bookViews>
  <sheets>
    <sheet name="Лист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9" i="1" l="1"/>
  <c r="D115" i="1" l="1"/>
  <c r="C99" i="1" l="1"/>
  <c r="E89" i="1" l="1"/>
  <c r="F89" i="1"/>
  <c r="D89" i="1"/>
  <c r="C98" i="1"/>
  <c r="C96" i="1"/>
  <c r="C97" i="1"/>
  <c r="E14" i="1" l="1"/>
  <c r="F14" i="1"/>
  <c r="D14" i="1" l="1"/>
  <c r="C19" i="1"/>
  <c r="C90" i="1" l="1"/>
  <c r="C117" i="1" l="1"/>
  <c r="D103" i="1" l="1"/>
  <c r="E36" i="1" l="1"/>
  <c r="F36" i="1"/>
  <c r="F103" i="1" l="1"/>
  <c r="E103" i="1"/>
  <c r="C119" i="1"/>
  <c r="C114" i="1" l="1"/>
  <c r="D64" i="1" l="1"/>
  <c r="C73" i="1" l="1"/>
  <c r="D36" i="1" l="1"/>
  <c r="C36" i="1" s="1"/>
  <c r="C118" i="1" l="1"/>
  <c r="E87" i="1" l="1"/>
  <c r="F87" i="1"/>
  <c r="C88" i="1"/>
  <c r="D87" i="1"/>
  <c r="C91" i="1"/>
  <c r="C87" i="1" l="1"/>
  <c r="C93" i="1"/>
  <c r="C38" i="1" l="1"/>
  <c r="E78" i="1"/>
  <c r="F78" i="1"/>
  <c r="D78" i="1"/>
  <c r="C81" i="1"/>
  <c r="C94" i="1" l="1"/>
  <c r="C95" i="1" l="1"/>
  <c r="D26" i="1" l="1"/>
  <c r="C104" i="1" l="1"/>
  <c r="C113" i="1"/>
  <c r="C112" i="1"/>
  <c r="C115" i="1" l="1"/>
  <c r="E82" i="1" l="1"/>
  <c r="F82" i="1"/>
  <c r="D82" i="1"/>
  <c r="C83" i="1"/>
  <c r="E64" i="1"/>
  <c r="F64" i="1"/>
  <c r="C82" i="1" l="1"/>
  <c r="E68" i="1"/>
  <c r="F68" i="1"/>
  <c r="D68" i="1"/>
  <c r="C69" i="1"/>
  <c r="C67" i="1"/>
  <c r="C65" i="1"/>
  <c r="E26" i="1"/>
  <c r="F26" i="1"/>
  <c r="C28" i="1"/>
  <c r="C29" i="1"/>
  <c r="C30" i="1"/>
  <c r="C24" i="1"/>
  <c r="E23" i="1"/>
  <c r="F23" i="1"/>
  <c r="D23" i="1"/>
  <c r="C68" i="1" l="1"/>
  <c r="C110" i="1"/>
  <c r="C106" i="1" l="1"/>
  <c r="C108" i="1" l="1"/>
  <c r="C116" i="1"/>
  <c r="E75" i="1" l="1"/>
  <c r="E74" i="1" s="1"/>
  <c r="F75" i="1"/>
  <c r="F74" i="1" s="1"/>
  <c r="D75" i="1"/>
  <c r="C76" i="1"/>
  <c r="C75" i="1" l="1"/>
  <c r="D74" i="1"/>
  <c r="C74" i="1" s="1"/>
  <c r="E101" i="1"/>
  <c r="F101" i="1"/>
  <c r="F86" i="1" s="1"/>
  <c r="F85" i="1" s="1"/>
  <c r="D101" i="1"/>
  <c r="D86" i="1" s="1"/>
  <c r="D85" i="1" s="1"/>
  <c r="F77" i="1"/>
  <c r="D77" i="1"/>
  <c r="E70" i="1"/>
  <c r="E63" i="1" s="1"/>
  <c r="F70" i="1"/>
  <c r="F63" i="1" s="1"/>
  <c r="D70" i="1"/>
  <c r="D63" i="1" s="1"/>
  <c r="E60" i="1"/>
  <c r="E59" i="1" s="1"/>
  <c r="F60" i="1"/>
  <c r="F59" i="1" s="1"/>
  <c r="D60" i="1"/>
  <c r="D59" i="1" s="1"/>
  <c r="E54" i="1"/>
  <c r="E53" i="1" s="1"/>
  <c r="F54" i="1"/>
  <c r="F53" i="1" s="1"/>
  <c r="D54" i="1"/>
  <c r="D53" i="1" s="1"/>
  <c r="E49" i="1"/>
  <c r="F49" i="1"/>
  <c r="D49" i="1"/>
  <c r="E40" i="1"/>
  <c r="F40" i="1"/>
  <c r="D40" i="1"/>
  <c r="E32" i="1"/>
  <c r="F32" i="1"/>
  <c r="E34" i="1"/>
  <c r="F34" i="1"/>
  <c r="D34" i="1"/>
  <c r="D32" i="1"/>
  <c r="E22" i="1"/>
  <c r="F22" i="1"/>
  <c r="E20" i="1"/>
  <c r="F20" i="1"/>
  <c r="D20" i="1"/>
  <c r="F13" i="1" l="1"/>
  <c r="F31" i="1"/>
  <c r="D31" i="1"/>
  <c r="E31" i="1"/>
  <c r="E86" i="1"/>
  <c r="E85" i="1" s="1"/>
  <c r="E13" i="1"/>
  <c r="F58" i="1"/>
  <c r="E39" i="1"/>
  <c r="F39" i="1"/>
  <c r="D58" i="1"/>
  <c r="E77" i="1"/>
  <c r="E58" i="1" s="1"/>
  <c r="D13" i="1"/>
  <c r="D39" i="1"/>
  <c r="D22" i="1"/>
  <c r="C111" i="1"/>
  <c r="E12" i="1" l="1"/>
  <c r="E84" i="1" s="1"/>
  <c r="E120" i="1" s="1"/>
  <c r="F12" i="1"/>
  <c r="F84" i="1" s="1"/>
  <c r="F120" i="1" s="1"/>
  <c r="D12" i="1"/>
  <c r="C109" i="1"/>
  <c r="C107" i="1"/>
  <c r="C105" i="1"/>
  <c r="C103" i="1"/>
  <c r="C102" i="1"/>
  <c r="C101" i="1"/>
  <c r="C100" i="1"/>
  <c r="C92" i="1"/>
  <c r="C89" i="1"/>
  <c r="C86" i="1"/>
  <c r="C85" i="1"/>
  <c r="C80" i="1"/>
  <c r="C79" i="1"/>
  <c r="C78" i="1"/>
  <c r="C77" i="1"/>
  <c r="C72" i="1"/>
  <c r="C71" i="1"/>
  <c r="C70" i="1"/>
  <c r="C66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7" i="1"/>
  <c r="C35" i="1"/>
  <c r="C34" i="1"/>
  <c r="C33" i="1"/>
  <c r="C32" i="1"/>
  <c r="C31" i="1"/>
  <c r="C27" i="1"/>
  <c r="C26" i="1"/>
  <c r="C25" i="1"/>
  <c r="C23" i="1"/>
  <c r="C22" i="1"/>
  <c r="C21" i="1"/>
  <c r="C20" i="1"/>
  <c r="C18" i="1"/>
  <c r="C17" i="1"/>
  <c r="C16" i="1"/>
  <c r="C15" i="1"/>
  <c r="C14" i="1"/>
  <c r="C13" i="1"/>
  <c r="D84" i="1" l="1"/>
  <c r="D120" i="1" s="1"/>
  <c r="C120" i="1" s="1"/>
  <c r="C12" i="1"/>
  <c r="C84" i="1" l="1"/>
</calcChain>
</file>

<file path=xl/sharedStrings.xml><?xml version="1.0" encoding="utf-8"?>
<sst xmlns="http://schemas.openxmlformats.org/spreadsheetml/2006/main" count="118" uniqueCount="115">
  <si>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</si>
  <si>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</si>
  <si>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</si>
  <si>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</si>
  <si>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</si>
  <si>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</si>
  <si>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 тому числі бюджет розвитку</t>
  </si>
  <si>
    <t>Податкові надходження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</si>
  <si>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</si>
  <si>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</si>
  <si>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</si>
  <si>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</si>
  <si>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</si>
  <si>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</si>
  <si>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</si>
  <si>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</si>
  <si>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</si>
  <si>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</si>
  <si>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</si>
  <si>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</si>
  <si>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</si>
  <si>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</si>
  <si>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</si>
  <si>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</si>
  <si>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</si>
  <si>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</si>
  <si>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</si>
  <si>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</si>
  <si>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</si>
  <si>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</si>
  <si>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</si>
  <si>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Єдиний податок  </t>
  </si>
  <si>
    <t>Єдиний податок з юридичних осіб </t>
  </si>
  <si>
    <t>Єдиний податок з фізичних осіб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</si>
  <si>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</si>
  <si>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</si>
  <si>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</si>
  <si>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</si>
  <si>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</si>
  <si>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</si>
  <si>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</si>
  <si>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</si>
  <si>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</si>
  <si>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</si>
  <si>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</si>
  <si>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</si>
  <si>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</si>
  <si>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</si>
  <si>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</si>
  <si>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</si>
  <si>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</si>
  <si>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</si>
  <si>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</si>
  <si>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</si>
  <si>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</si>
  <si>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</si>
  <si>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</si>
  <si>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</si>
  <si>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</si>
  <si>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</si>
  <si>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</si>
  <si>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</si>
  <si>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</si>
  <si>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(код бюджету)</t>
  </si>
  <si>
    <t>Всього</t>
  </si>
  <si>
    <t xml:space="preserve">Інші субвенції з місцевого бюджету 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</si>
  <si>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</si>
  <si>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</si>
  <si>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</si>
  <si>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</si>
  <si>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фіхзичних або юридичних осіб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</si>
  <si>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</si>
  <si>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 xml:space="preserve">Субвенція з державного бюджету місцевим бюджетам на здійснення заходів щодо соціально-економічного розвитку окремих територій </t>
  </si>
  <si>
    <t>Разом доходів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</si>
  <si>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осіб з їх числа за рахунок відповідної субвенції з державного бюджету</t>
  </si>
  <si>
    <t>Надходження бюджетних установ від реалізації в установленому порядку майна (крім нерухомого майна)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</si>
  <si>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</si>
  <si>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 загальнодержавного значення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</si>
  <si>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</si>
  <si>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</si>
  <si>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</si>
  <si>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</si>
  <si>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</si>
  <si>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майновим комплексом та іншим майном, що перебуває в комунальній власності</t>
  </si>
  <si>
    <t>Інші неподаткові надходження  </t>
  </si>
  <si>
    <t>Плата за оренду майна бюджетних установ, що здійснюється відповідно до Закону України "Про оренду державного та комунального майна"</t>
  </si>
  <si>
    <t>Податки на доходи, податки на прибуток, податки на збільшення ринкової вартості</t>
  </si>
  <si>
    <t>Інші джерела власних надходжень бюджетних установ</t>
  </si>
  <si>
    <t xml:space="preserve"> </t>
  </si>
  <si>
    <t>Дотація з державного бюджету місцевим бюджетам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</si>
  <si>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</si>
  <si>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Субвенція з місцевого бюджету на облаштування безпечних умов у закладах загальної середньої освіти за рахунок відповідної субвенції з державного бюджету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</si>
  <si>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</si>
  <si>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Акцизний податок з реалізації суб`єктами господарювання роздрібної торгівлі підакцизних товарів</t>
  </si>
  <si>
    <t>Субвенція з місцевого бюджету на здійснення природоохоронних заходів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</si>
  <si>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 пункту 213.1 статті  213 Податкового кодексу України</t>
  </si>
  <si>
    <t>Субвенція з місцевого бюджету на проектування, відновлення, будівництво, модернізацію, облаштування ремонт об’єктів будівництва громадського призначення, соціальної сфери, культурної спадщини, житлово-комунального господарства, інших об’єктів, що мають вплив на життєдіяльність населення, за рахунок відповідної субвенції з державного бюджету</t>
  </si>
  <si>
    <t>Субвенція з державного бюджету місцевим бюджетам на придбання обладнання, створення та модернізацію (проведення реконструкції та капітального ремонту) їдалень (харчоблоків) закладів загальної середньої освіти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</si>
  <si>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</si>
  <si>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Податок на доходи фізичних осіб у вигляді мінімального податкового зобов`язання, що підлягає сплаті фізичними особами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</si>
  <si>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</si>
  <si>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</si>
  <si>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Секретар селищної ради</t>
  </si>
  <si>
    <t>Микола ГАЙДАЙ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</si>
  <si>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
українська школа»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</si>
  <si>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</si>
  <si>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</si>
  <si>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Рентна плата за користування надрами для видобування нафти (крім видобування нафти, визначеної як Актив природних ресурсів)</t>
  </si>
  <si>
    <t>Рентна плата за користування надрами для видобування природного газу (крім видобування природного газу, визначеного як Актив природних ресурсів)</t>
  </si>
  <si>
    <t>Рентна плата за користування надрами для видобування газового конденсату</t>
  </si>
  <si>
    <t>Субвенція з державного бюджету місцевим бюджетам на забезпечення харчуванням учнів закладів загальної середньої освіти</t>
  </si>
  <si>
    <t>ДОХОДИ_x000D_
 бюджету Варвинської селищної територіальної громади на 2026 рік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</si>
  <si>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</si>
  <si>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</si>
  <si>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r>
      <rPr>
        <b/>
        <sz val="11"/>
        <rFont val="Times New Roman"/>
        <family val="1"/>
        <charset val="204"/>
      </rPr>
      <t xml:space="preserve">Додаток 1  </t>
    </r>
    <r>
      <rPr>
        <b/>
        <sz val="10"/>
        <rFont val="Times New Roman"/>
        <family val="1"/>
        <charset val="204"/>
      </rPr>
      <t xml:space="preserve">   </t>
    </r>
    <r>
      <rPr>
        <sz val="10"/>
        <rFont val="Times New Roman"/>
        <family val="1"/>
        <charset val="204"/>
      </rPr>
      <t xml:space="preserve">                                                                                      до рішення 84 сесії восьмого скликання Варвинської селищної ради від 21 травня 2026 року №  ______  "Про внесення змін до рішення  79 сесії восьмого скликання Варвинської селищної ради від 18 грудня 2025 року № 390 "Про бюджет Варвинської селищної територіальної громади на 2026 рік""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</si>
</sst>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ont="0" applyFill="0" applyBorder="0" applyAlignment="0" applyProtection="0">
      <alignment vertical="top"/>
    </xf>
  </cellStyleXfs>
  <cellXfs count="4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2" fontId="5" fillId="2" borderId="1" xfId="0" applyNumberFormat="1" applyFont="1" applyFill="1" applyBorder="1" applyAlignment="1">
      <alignment vertical="center"/>
    </xf>
    <xf numFmtId="2" fontId="5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2" fontId="4" fillId="2" borderId="1" xfId="0" applyNumberFormat="1" applyFont="1" applyFill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7" fillId="0" borderId="0" xfId="0" applyFont="1" applyAlignment="1">
      <alignment vertical="top"/>
    </xf>
    <xf numFmtId="2" fontId="4" fillId="0" borderId="1" xfId="0" applyNumberFormat="1" applyFont="1" applyFill="1" applyBorder="1" applyAlignment="1">
      <alignment vertical="center"/>
    </xf>
    <xf numFmtId="2" fontId="4" fillId="0" borderId="0" xfId="0" applyNumberFormat="1" applyFont="1"/>
    <xf numFmtId="0" fontId="9" fillId="0" borderId="1" xfId="0" applyFont="1" applyBorder="1" applyAlignment="1">
      <alignment horizontal="justify" vertical="center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2" fillId="0" borderId="0" xfId="1" applyFont="1" applyAlignment="1">
      <alignment horizontal="left" vertical="top" wrapText="1"/>
    </xf>
    <xf numFmtId="0" fontId="2" fillId="0" borderId="0" xfId="2" applyNumberFormat="1" applyFont="1" applyFill="1" applyBorder="1" applyAlignment="1" applyProtection="1">
      <alignment horizontal="left" vertical="top" wrapText="1"/>
    </xf>
    <xf numFmtId="0" fontId="2" fillId="0" borderId="0" xfId="2" applyNumberFormat="1" applyFont="1" applyFill="1" applyBorder="1" applyAlignment="1" applyProtection="1">
      <alignment horizontal="left" vertical="top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vertical="top"/>
    </xf>
  </cellXfs>
  <cellStyles count="3">
    <cellStyle name="Обычный" xfId="0" builtinId="0"/>
    <cellStyle name="Обычный 10" xfId="2" xr:uid="{00000000-0005-0000-0000-000001000000}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27"/>
  <sheetViews>
    <sheetView tabSelected="1" workbookViewId="0">
      <pane xSplit="3" ySplit="11" topLeftCell="D105" activePane="bottomRight" state="frozen"/>
      <selection pane="topRight" activeCell="D1" sqref="D1"/>
      <selection pane="bottomLeft" activeCell="A12" sqref="A12"/>
      <selection pane="bottomRight" activeCell="D97" sqref="D97"/>
    </sheetView>
  </sheetViews>
  <sheetFormatPr defaultRowHeight="15.75" x14ac:dyDescent="0.25"/>
  <cols>
    <col min="1" max="1" width="10.5703125" style="1" customWidth="1"/>
    <col min="2" max="2" width="97" style="1" customWidth="1"/>
    <col min="3" max="4" width="15.28515625" style="1" customWidth="1"/>
    <col min="5" max="5" width="14.140625" style="1" customWidth="1"/>
    <col min="6" max="6" width="13.42578125" style="1" customWidth="1"/>
    <col min="7" max="16384" width="9.140625" style="1"/>
  </cols>
  <sheetData>
    <row r="1" spans="1:6" ht="12.75" customHeight="1" x14ac:dyDescent="0.25">
      <c r="D1" s="31" t="s">
        <v>114</v>
      </c>
      <c r="E1" s="31"/>
      <c r="F1" s="31"/>
    </row>
    <row r="2" spans="1:6" ht="21.75" customHeight="1" x14ac:dyDescent="0.25">
      <c r="D2" s="32"/>
      <c r="E2" s="32"/>
      <c r="F2" s="32"/>
    </row>
    <row r="3" spans="1:6" ht="66.75" customHeight="1" x14ac:dyDescent="0.25">
      <c r="D3" s="33"/>
      <c r="E3" s="33"/>
      <c r="F3" s="33"/>
    </row>
    <row r="4" spans="1:6" ht="9" customHeight="1" x14ac:dyDescent="0.25">
      <c r="D4" s="1" t="s">
        <v>88</v>
      </c>
    </row>
    <row r="5" spans="1:6" ht="32.25" customHeight="1" x14ac:dyDescent="0.25">
      <c r="A5" s="34" t="s">
        <v>111</v>
      </c>
      <c r="B5" s="35"/>
      <c r="C5" s="35"/>
      <c r="D5" s="35"/>
      <c r="E5" s="35"/>
      <c r="F5" s="35"/>
    </row>
    <row r="6" spans="1:6" ht="14.25" customHeight="1" x14ac:dyDescent="0.25">
      <c r="B6" s="39">
        <v>2553500000</v>
      </c>
      <c r="C6" s="39"/>
      <c r="D6" s="39"/>
      <c r="E6" s="39"/>
      <c r="F6" s="19"/>
    </row>
    <row r="7" spans="1:6" x14ac:dyDescent="0.25">
      <c r="A7" s="20"/>
      <c r="B7" s="40" t="s">
        <v>63</v>
      </c>
      <c r="C7" s="40"/>
      <c r="D7" s="40"/>
      <c r="E7" s="40"/>
      <c r="F7" s="2" t="s">
        <v>0</v>
      </c>
    </row>
    <row r="8" spans="1:6" x14ac:dyDescent="0.25">
      <c r="A8" s="36" t="s">
        <v>1</v>
      </c>
      <c r="B8" s="36" t="s">
        <v>2</v>
      </c>
      <c r="C8" s="37" t="s">
        <v>3</v>
      </c>
      <c r="D8" s="36" t="s">
        <v>4</v>
      </c>
      <c r="E8" s="36" t="s">
        <v>5</v>
      </c>
      <c r="F8" s="36"/>
    </row>
    <row r="9" spans="1:6" x14ac:dyDescent="0.25">
      <c r="A9" s="36"/>
      <c r="B9" s="36"/>
      <c r="C9" s="36"/>
      <c r="D9" s="36"/>
      <c r="E9" s="36" t="s">
        <v>64</v>
      </c>
      <c r="F9" s="38" t="s">
        <v>6</v>
      </c>
    </row>
    <row r="10" spans="1:6" ht="21" customHeight="1" x14ac:dyDescent="0.25">
      <c r="A10" s="36"/>
      <c r="B10" s="36"/>
      <c r="C10" s="36"/>
      <c r="D10" s="36"/>
      <c r="E10" s="36"/>
      <c r="F10" s="38"/>
    </row>
    <row r="11" spans="1:6" x14ac:dyDescent="0.25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25">
      <c r="A12" s="28">
        <v>10000000</v>
      </c>
      <c r="B12" s="27" t="s">
        <v>7</v>
      </c>
      <c r="C12" s="6">
        <f t="shared" ref="C12:C50" si="0">D12+E12</f>
        <v>270906700</v>
      </c>
      <c r="D12" s="7">
        <f>D13+D22+D31+D39+D53</f>
        <v>270532700</v>
      </c>
      <c r="E12" s="7">
        <f t="shared" ref="E12:F12" si="1">E13+E22+E31+E39+E53</f>
        <v>374000</v>
      </c>
      <c r="F12" s="7">
        <f t="shared" si="1"/>
        <v>0</v>
      </c>
    </row>
    <row r="13" spans="1:6" ht="18.75" customHeight="1" x14ac:dyDescent="0.25">
      <c r="A13" s="28">
        <v>11000000</v>
      </c>
      <c r="B13" s="27" t="s">
        <v>86</v>
      </c>
      <c r="C13" s="6">
        <f t="shared" si="0"/>
        <v>178074500</v>
      </c>
      <c r="D13" s="7">
        <f>D14+D20</f>
        <v>178074500</v>
      </c>
      <c r="E13" s="7">
        <f t="shared" ref="E13:F13" si="2">E14+E20</f>
        <v>0</v>
      </c>
      <c r="F13" s="7">
        <f t="shared" si="2"/>
        <v>0</v>
      </c>
    </row>
    <row r="14" spans="1:6" x14ac:dyDescent="0.25">
      <c r="A14" s="28">
        <v>11010000</v>
      </c>
      <c r="B14" s="27" t="s">
        <v>8</v>
      </c>
      <c r="C14" s="6">
        <f t="shared" si="0"/>
        <v>178049500</v>
      </c>
      <c r="D14" s="7">
        <f>D15+D16+D17+D18+D19</f>
        <v>178049500</v>
      </c>
      <c r="E14" s="7">
        <f t="shared" ref="E14:F14" si="3">E15+E16+E17+E18+E19</f>
        <v>0</v>
      </c>
      <c r="F14" s="7">
        <f t="shared" si="3"/>
        <v>0</v>
      </c>
    </row>
    <row r="15" spans="1:6" ht="31.5" x14ac:dyDescent="0.25">
      <c r="A15" s="29">
        <v>11010100</v>
      </c>
      <c r="B15" s="25" t="s">
        <v>9</v>
      </c>
      <c r="C15" s="9">
        <f t="shared" si="0"/>
        <v>161456000</v>
      </c>
      <c r="D15" s="10">
        <v>161456000</v>
      </c>
      <c r="E15" s="10"/>
      <c r="F15" s="10"/>
    </row>
    <row r="16" spans="1:6" ht="47.25" hidden="1" x14ac:dyDescent="0.25">
      <c r="A16" s="29">
        <v>11010200</v>
      </c>
      <c r="B16" s="25" t="s">
        <v>10</v>
      </c>
      <c r="C16" s="9">
        <f t="shared" si="0"/>
        <v>0</v>
      </c>
      <c r="D16" s="10"/>
      <c r="E16" s="10"/>
      <c r="F16" s="10"/>
    </row>
    <row r="17" spans="1:6" ht="31.5" x14ac:dyDescent="0.25">
      <c r="A17" s="29">
        <v>11010400</v>
      </c>
      <c r="B17" s="25" t="s">
        <v>11</v>
      </c>
      <c r="C17" s="9">
        <f t="shared" si="0"/>
        <v>16079000</v>
      </c>
      <c r="D17" s="10">
        <v>16079000</v>
      </c>
      <c r="E17" s="10"/>
      <c r="F17" s="10"/>
    </row>
    <row r="18" spans="1:6" ht="31.5" x14ac:dyDescent="0.25">
      <c r="A18" s="29">
        <v>11010500</v>
      </c>
      <c r="B18" s="25" t="s">
        <v>12</v>
      </c>
      <c r="C18" s="9">
        <f t="shared" si="0"/>
        <v>338900</v>
      </c>
      <c r="D18" s="10">
        <v>338900</v>
      </c>
      <c r="E18" s="10"/>
      <c r="F18" s="10"/>
    </row>
    <row r="19" spans="1:6" ht="31.5" x14ac:dyDescent="0.25">
      <c r="A19" s="29">
        <v>11011300</v>
      </c>
      <c r="B19" s="25" t="s">
        <v>99</v>
      </c>
      <c r="C19" s="9">
        <f t="shared" si="0"/>
        <v>175600</v>
      </c>
      <c r="D19" s="10">
        <v>175600</v>
      </c>
      <c r="E19" s="10"/>
      <c r="F19" s="10"/>
    </row>
    <row r="20" spans="1:6" x14ac:dyDescent="0.25">
      <c r="A20" s="28">
        <v>11020000</v>
      </c>
      <c r="B20" s="27" t="s">
        <v>13</v>
      </c>
      <c r="C20" s="6">
        <f t="shared" si="0"/>
        <v>25000</v>
      </c>
      <c r="D20" s="7">
        <f>D21</f>
        <v>25000</v>
      </c>
      <c r="E20" s="7">
        <f t="shared" ref="E20:F20" si="4">E21</f>
        <v>0</v>
      </c>
      <c r="F20" s="7">
        <f t="shared" si="4"/>
        <v>0</v>
      </c>
    </row>
    <row r="21" spans="1:6" ht="18" customHeight="1" x14ac:dyDescent="0.25">
      <c r="A21" s="29">
        <v>11020200</v>
      </c>
      <c r="B21" s="25" t="s">
        <v>14</v>
      </c>
      <c r="C21" s="9">
        <f t="shared" si="0"/>
        <v>25000</v>
      </c>
      <c r="D21" s="10">
        <v>25000</v>
      </c>
      <c r="E21" s="10"/>
      <c r="F21" s="10"/>
    </row>
    <row r="22" spans="1:6" x14ac:dyDescent="0.25">
      <c r="A22" s="28">
        <v>13000000</v>
      </c>
      <c r="B22" s="27" t="s">
        <v>15</v>
      </c>
      <c r="C22" s="6">
        <f t="shared" si="0"/>
        <v>5809500</v>
      </c>
      <c r="D22" s="7">
        <f>D23+D26</f>
        <v>5809500</v>
      </c>
      <c r="E22" s="7">
        <f t="shared" ref="E22:F22" si="5">E23+E26</f>
        <v>0</v>
      </c>
      <c r="F22" s="7">
        <f t="shared" si="5"/>
        <v>0</v>
      </c>
    </row>
    <row r="23" spans="1:6" x14ac:dyDescent="0.25">
      <c r="A23" s="28">
        <v>13010000</v>
      </c>
      <c r="B23" s="27" t="s">
        <v>16</v>
      </c>
      <c r="C23" s="6">
        <f t="shared" si="0"/>
        <v>150000</v>
      </c>
      <c r="D23" s="7">
        <f>D24+D25</f>
        <v>150000</v>
      </c>
      <c r="E23" s="7">
        <f t="shared" ref="E23:F23" si="6">E24+E25</f>
        <v>0</v>
      </c>
      <c r="F23" s="7">
        <f t="shared" si="6"/>
        <v>0</v>
      </c>
    </row>
    <row r="24" spans="1:6" ht="31.5" x14ac:dyDescent="0.25">
      <c r="A24" s="29">
        <v>13010100</v>
      </c>
      <c r="B24" s="25" t="s">
        <v>76</v>
      </c>
      <c r="C24" s="9">
        <f t="shared" si="0"/>
        <v>22000</v>
      </c>
      <c r="D24" s="10">
        <v>22000</v>
      </c>
      <c r="E24" s="10"/>
      <c r="F24" s="10"/>
    </row>
    <row r="25" spans="1:6" ht="47.25" x14ac:dyDescent="0.25">
      <c r="A25" s="29">
        <v>13010200</v>
      </c>
      <c r="B25" s="25" t="s">
        <v>17</v>
      </c>
      <c r="C25" s="9">
        <f t="shared" si="0"/>
        <v>128000</v>
      </c>
      <c r="D25" s="10">
        <v>128000</v>
      </c>
      <c r="E25" s="10"/>
      <c r="F25" s="10"/>
    </row>
    <row r="26" spans="1:6" x14ac:dyDescent="0.25">
      <c r="A26" s="28">
        <v>13030000</v>
      </c>
      <c r="B26" s="27" t="s">
        <v>77</v>
      </c>
      <c r="C26" s="6">
        <f t="shared" si="0"/>
        <v>5659500</v>
      </c>
      <c r="D26" s="7">
        <f>D27+D28+D29+D30</f>
        <v>5659500</v>
      </c>
      <c r="E26" s="7">
        <f t="shared" ref="E26:F26" si="7">E27+E28+E29+E30</f>
        <v>0</v>
      </c>
      <c r="F26" s="7">
        <f t="shared" si="7"/>
        <v>0</v>
      </c>
    </row>
    <row r="27" spans="1:6" ht="47.25" x14ac:dyDescent="0.25">
      <c r="A27" s="29">
        <v>13030100</v>
      </c>
      <c r="B27" s="25" t="s">
        <v>106</v>
      </c>
      <c r="C27" s="9">
        <f t="shared" si="0"/>
        <v>38000</v>
      </c>
      <c r="D27" s="10">
        <v>38000</v>
      </c>
      <c r="E27" s="10"/>
      <c r="F27" s="10"/>
    </row>
    <row r="28" spans="1:6" ht="31.5" x14ac:dyDescent="0.25">
      <c r="A28" s="29">
        <v>13030700</v>
      </c>
      <c r="B28" s="25" t="s">
        <v>107</v>
      </c>
      <c r="C28" s="9">
        <f t="shared" si="0"/>
        <v>2166800</v>
      </c>
      <c r="D28" s="10">
        <v>2166800</v>
      </c>
      <c r="E28" s="10"/>
      <c r="F28" s="10"/>
    </row>
    <row r="29" spans="1:6" ht="31.5" x14ac:dyDescent="0.25">
      <c r="A29" s="29">
        <v>13030800</v>
      </c>
      <c r="B29" s="25" t="s">
        <v>108</v>
      </c>
      <c r="C29" s="9">
        <f t="shared" si="0"/>
        <v>3334700</v>
      </c>
      <c r="D29" s="10">
        <v>3334700</v>
      </c>
      <c r="E29" s="10"/>
      <c r="F29" s="10"/>
    </row>
    <row r="30" spans="1:6" x14ac:dyDescent="0.25">
      <c r="A30" s="29">
        <v>13030900</v>
      </c>
      <c r="B30" s="25" t="s">
        <v>109</v>
      </c>
      <c r="C30" s="9">
        <f t="shared" si="0"/>
        <v>120000</v>
      </c>
      <c r="D30" s="10">
        <v>120000</v>
      </c>
      <c r="E30" s="10"/>
      <c r="F30" s="10"/>
    </row>
    <row r="31" spans="1:6" x14ac:dyDescent="0.25">
      <c r="A31" s="28">
        <v>14000000</v>
      </c>
      <c r="B31" s="27" t="s">
        <v>18</v>
      </c>
      <c r="C31" s="6">
        <f t="shared" si="0"/>
        <v>9476800</v>
      </c>
      <c r="D31" s="7">
        <f>D32+D34+D36</f>
        <v>9476800</v>
      </c>
      <c r="E31" s="7">
        <f t="shared" ref="E31:F31" si="8">E32+E34+E37+E38</f>
        <v>0</v>
      </c>
      <c r="F31" s="7">
        <f t="shared" si="8"/>
        <v>0</v>
      </c>
    </row>
    <row r="32" spans="1:6" x14ac:dyDescent="0.25">
      <c r="A32" s="28">
        <v>14020000</v>
      </c>
      <c r="B32" s="27" t="s">
        <v>19</v>
      </c>
      <c r="C32" s="6">
        <f t="shared" si="0"/>
        <v>900100</v>
      </c>
      <c r="D32" s="7">
        <f>D33</f>
        <v>900100</v>
      </c>
      <c r="E32" s="7">
        <f t="shared" ref="E32:F32" si="9">E33</f>
        <v>0</v>
      </c>
      <c r="F32" s="7">
        <f t="shared" si="9"/>
        <v>0</v>
      </c>
    </row>
    <row r="33" spans="1:6" x14ac:dyDescent="0.25">
      <c r="A33" s="29">
        <v>14021900</v>
      </c>
      <c r="B33" s="25" t="s">
        <v>20</v>
      </c>
      <c r="C33" s="9">
        <f t="shared" si="0"/>
        <v>900100</v>
      </c>
      <c r="D33" s="10">
        <v>900100</v>
      </c>
      <c r="E33" s="10"/>
      <c r="F33" s="10"/>
    </row>
    <row r="34" spans="1:6" ht="18.75" customHeight="1" x14ac:dyDescent="0.25">
      <c r="A34" s="28">
        <v>14030000</v>
      </c>
      <c r="B34" s="27" t="s">
        <v>21</v>
      </c>
      <c r="C34" s="6">
        <f t="shared" si="0"/>
        <v>5301100</v>
      </c>
      <c r="D34" s="7">
        <f>D35</f>
        <v>5301100</v>
      </c>
      <c r="E34" s="7">
        <f t="shared" ref="E34:F34" si="10">E35</f>
        <v>0</v>
      </c>
      <c r="F34" s="7">
        <f t="shared" si="10"/>
        <v>0</v>
      </c>
    </row>
    <row r="35" spans="1:6" x14ac:dyDescent="0.25">
      <c r="A35" s="29">
        <v>14031900</v>
      </c>
      <c r="B35" s="25" t="s">
        <v>20</v>
      </c>
      <c r="C35" s="9">
        <f t="shared" si="0"/>
        <v>5301100</v>
      </c>
      <c r="D35" s="10">
        <v>5301100</v>
      </c>
      <c r="E35" s="10"/>
      <c r="F35" s="10"/>
    </row>
    <row r="36" spans="1:6" s="18" customFormat="1" ht="31.5" x14ac:dyDescent="0.25">
      <c r="A36" s="28">
        <v>14040000</v>
      </c>
      <c r="B36" s="27" t="s">
        <v>93</v>
      </c>
      <c r="C36" s="6">
        <f t="shared" si="0"/>
        <v>3275600</v>
      </c>
      <c r="D36" s="7">
        <f>D37+D38</f>
        <v>3275600</v>
      </c>
      <c r="E36" s="7">
        <f t="shared" ref="E36:F36" si="11">E37+E38</f>
        <v>0</v>
      </c>
      <c r="F36" s="7">
        <f t="shared" si="11"/>
        <v>0</v>
      </c>
    </row>
    <row r="37" spans="1:6" ht="63.75" customHeight="1" x14ac:dyDescent="0.25">
      <c r="A37" s="29">
        <v>14040100</v>
      </c>
      <c r="B37" s="25" t="s">
        <v>95</v>
      </c>
      <c r="C37" s="9">
        <f t="shared" si="0"/>
        <v>1880500</v>
      </c>
      <c r="D37" s="10">
        <v>1880500</v>
      </c>
      <c r="E37" s="10"/>
      <c r="F37" s="10"/>
    </row>
    <row r="38" spans="1:6" ht="47.25" x14ac:dyDescent="0.25">
      <c r="A38" s="29">
        <v>14040200</v>
      </c>
      <c r="B38" s="25" t="s">
        <v>78</v>
      </c>
      <c r="C38" s="9">
        <f t="shared" si="0"/>
        <v>1395100</v>
      </c>
      <c r="D38" s="10">
        <v>1395100</v>
      </c>
      <c r="E38" s="10"/>
      <c r="F38" s="10"/>
    </row>
    <row r="39" spans="1:6" ht="31.5" x14ac:dyDescent="0.25">
      <c r="A39" s="30">
        <v>18000000</v>
      </c>
      <c r="B39" s="27" t="s">
        <v>79</v>
      </c>
      <c r="C39" s="6">
        <f t="shared" si="0"/>
        <v>77171900</v>
      </c>
      <c r="D39" s="7">
        <f>D40+D49</f>
        <v>77171900</v>
      </c>
      <c r="E39" s="7">
        <f t="shared" ref="E39:F39" si="12">E40+E49</f>
        <v>0</v>
      </c>
      <c r="F39" s="7">
        <f t="shared" si="12"/>
        <v>0</v>
      </c>
    </row>
    <row r="40" spans="1:6" x14ac:dyDescent="0.25">
      <c r="A40" s="30">
        <v>18010000</v>
      </c>
      <c r="B40" s="27" t="s">
        <v>22</v>
      </c>
      <c r="C40" s="6">
        <f t="shared" si="0"/>
        <v>46132200</v>
      </c>
      <c r="D40" s="7">
        <f>D41+D42+D43+D44+D45+D46+D47+D48</f>
        <v>46132200</v>
      </c>
      <c r="E40" s="7">
        <f t="shared" ref="E40:F40" si="13">E41+E42+E43+E44+E45+E46+E47+E48</f>
        <v>0</v>
      </c>
      <c r="F40" s="7">
        <f t="shared" si="13"/>
        <v>0</v>
      </c>
    </row>
    <row r="41" spans="1:6" ht="31.5" x14ac:dyDescent="0.25">
      <c r="A41" s="29">
        <v>18010100</v>
      </c>
      <c r="B41" s="25" t="s">
        <v>23</v>
      </c>
      <c r="C41" s="9">
        <f t="shared" si="0"/>
        <v>43600</v>
      </c>
      <c r="D41" s="10">
        <v>43600</v>
      </c>
      <c r="E41" s="10"/>
      <c r="F41" s="10"/>
    </row>
    <row r="42" spans="1:6" ht="31.5" x14ac:dyDescent="0.25">
      <c r="A42" s="29">
        <v>18010200</v>
      </c>
      <c r="B42" s="25" t="s">
        <v>24</v>
      </c>
      <c r="C42" s="9">
        <f t="shared" si="0"/>
        <v>113400</v>
      </c>
      <c r="D42" s="10">
        <v>113400</v>
      </c>
      <c r="E42" s="10"/>
      <c r="F42" s="10"/>
    </row>
    <row r="43" spans="1:6" ht="31.5" x14ac:dyDescent="0.25">
      <c r="A43" s="29">
        <v>18010300</v>
      </c>
      <c r="B43" s="25" t="s">
        <v>25</v>
      </c>
      <c r="C43" s="9">
        <f t="shared" si="0"/>
        <v>282400</v>
      </c>
      <c r="D43" s="10">
        <v>282400</v>
      </c>
      <c r="E43" s="10"/>
      <c r="F43" s="10"/>
    </row>
    <row r="44" spans="1:6" ht="31.5" x14ac:dyDescent="0.25">
      <c r="A44" s="29">
        <v>18010400</v>
      </c>
      <c r="B44" s="25" t="s">
        <v>26</v>
      </c>
      <c r="C44" s="9">
        <f t="shared" si="0"/>
        <v>2441700</v>
      </c>
      <c r="D44" s="10">
        <v>2441700</v>
      </c>
      <c r="E44" s="10"/>
      <c r="F44" s="10"/>
    </row>
    <row r="45" spans="1:6" x14ac:dyDescent="0.25">
      <c r="A45" s="29">
        <v>18010500</v>
      </c>
      <c r="B45" s="25" t="s">
        <v>27</v>
      </c>
      <c r="C45" s="9">
        <f t="shared" si="0"/>
        <v>2224100</v>
      </c>
      <c r="D45" s="10">
        <v>2224100</v>
      </c>
      <c r="E45" s="10"/>
      <c r="F45" s="10"/>
    </row>
    <row r="46" spans="1:6" x14ac:dyDescent="0.25">
      <c r="A46" s="29">
        <v>18010600</v>
      </c>
      <c r="B46" s="25" t="s">
        <v>28</v>
      </c>
      <c r="C46" s="9">
        <f t="shared" si="0"/>
        <v>38809600</v>
      </c>
      <c r="D46" s="10">
        <v>38809600</v>
      </c>
      <c r="E46" s="10"/>
      <c r="F46" s="10"/>
    </row>
    <row r="47" spans="1:6" x14ac:dyDescent="0.25">
      <c r="A47" s="29">
        <v>18010700</v>
      </c>
      <c r="B47" s="25" t="s">
        <v>29</v>
      </c>
      <c r="C47" s="9">
        <f t="shared" si="0"/>
        <v>203400</v>
      </c>
      <c r="D47" s="10">
        <v>203400</v>
      </c>
      <c r="E47" s="10"/>
      <c r="F47" s="10"/>
    </row>
    <row r="48" spans="1:6" x14ac:dyDescent="0.25">
      <c r="A48" s="29">
        <v>18010900</v>
      </c>
      <c r="B48" s="25" t="s">
        <v>30</v>
      </c>
      <c r="C48" s="9">
        <f t="shared" si="0"/>
        <v>2014000</v>
      </c>
      <c r="D48" s="10">
        <v>2014000</v>
      </c>
      <c r="E48" s="10"/>
      <c r="F48" s="10"/>
    </row>
    <row r="49" spans="1:6" x14ac:dyDescent="0.25">
      <c r="A49" s="28">
        <v>18050000</v>
      </c>
      <c r="B49" s="27" t="s">
        <v>31</v>
      </c>
      <c r="C49" s="6">
        <f t="shared" si="0"/>
        <v>31039700</v>
      </c>
      <c r="D49" s="7">
        <f>D50+D51+D52</f>
        <v>31039700</v>
      </c>
      <c r="E49" s="7">
        <f t="shared" ref="E49:F49" si="14">E50+E51+E52</f>
        <v>0</v>
      </c>
      <c r="F49" s="7">
        <f t="shared" si="14"/>
        <v>0</v>
      </c>
    </row>
    <row r="50" spans="1:6" x14ac:dyDescent="0.25">
      <c r="A50" s="29">
        <v>18050300</v>
      </c>
      <c r="B50" s="25" t="s">
        <v>32</v>
      </c>
      <c r="C50" s="9">
        <f t="shared" si="0"/>
        <v>1191300</v>
      </c>
      <c r="D50" s="10">
        <v>1191300</v>
      </c>
      <c r="E50" s="10"/>
      <c r="F50" s="10"/>
    </row>
    <row r="51" spans="1:6" x14ac:dyDescent="0.25">
      <c r="A51" s="29">
        <v>18050400</v>
      </c>
      <c r="B51" s="25" t="s">
        <v>33</v>
      </c>
      <c r="C51" s="9">
        <f t="shared" ref="C51:C106" si="15">D51+E51</f>
        <v>18243600</v>
      </c>
      <c r="D51" s="10">
        <v>18243600</v>
      </c>
      <c r="E51" s="10"/>
      <c r="F51" s="10"/>
    </row>
    <row r="52" spans="1:6" ht="30.75" customHeight="1" x14ac:dyDescent="0.25">
      <c r="A52" s="29">
        <v>18050500</v>
      </c>
      <c r="B52" s="25" t="s">
        <v>100</v>
      </c>
      <c r="C52" s="9">
        <f t="shared" si="15"/>
        <v>11604800</v>
      </c>
      <c r="D52" s="10">
        <v>11604800</v>
      </c>
      <c r="E52" s="10"/>
      <c r="F52" s="10"/>
    </row>
    <row r="53" spans="1:6" x14ac:dyDescent="0.25">
      <c r="A53" s="28">
        <v>19000000</v>
      </c>
      <c r="B53" s="15" t="s">
        <v>34</v>
      </c>
      <c r="C53" s="6">
        <f t="shared" si="15"/>
        <v>374000</v>
      </c>
      <c r="D53" s="7">
        <f>D54</f>
        <v>0</v>
      </c>
      <c r="E53" s="7">
        <f t="shared" ref="E53:F53" si="16">E54</f>
        <v>374000</v>
      </c>
      <c r="F53" s="7">
        <f t="shared" si="16"/>
        <v>0</v>
      </c>
    </row>
    <row r="54" spans="1:6" x14ac:dyDescent="0.25">
      <c r="A54" s="28">
        <v>19010000</v>
      </c>
      <c r="B54" s="15" t="s">
        <v>35</v>
      </c>
      <c r="C54" s="6">
        <f t="shared" si="15"/>
        <v>374000</v>
      </c>
      <c r="D54" s="7">
        <f>D55+D56+D57</f>
        <v>0</v>
      </c>
      <c r="E54" s="7">
        <f t="shared" ref="E54:F54" si="17">E55+E56+E57</f>
        <v>374000</v>
      </c>
      <c r="F54" s="7">
        <f t="shared" si="17"/>
        <v>0</v>
      </c>
    </row>
    <row r="55" spans="1:6" ht="47.25" x14ac:dyDescent="0.25">
      <c r="A55" s="29">
        <v>19010100</v>
      </c>
      <c r="B55" s="16" t="s">
        <v>36</v>
      </c>
      <c r="C55" s="9">
        <f t="shared" si="15"/>
        <v>132000</v>
      </c>
      <c r="D55" s="10"/>
      <c r="E55" s="10">
        <v>132000</v>
      </c>
      <c r="F55" s="10"/>
    </row>
    <row r="56" spans="1:6" ht="18" customHeight="1" x14ac:dyDescent="0.25">
      <c r="A56" s="29">
        <v>19010200</v>
      </c>
      <c r="B56" s="16" t="s">
        <v>37</v>
      </c>
      <c r="C56" s="9">
        <f t="shared" si="15"/>
        <v>200000</v>
      </c>
      <c r="D56" s="10"/>
      <c r="E56" s="10">
        <v>200000</v>
      </c>
      <c r="F56" s="10"/>
    </row>
    <row r="57" spans="1:6" ht="31.5" x14ac:dyDescent="0.25">
      <c r="A57" s="29">
        <v>19010300</v>
      </c>
      <c r="B57" s="16" t="s">
        <v>38</v>
      </c>
      <c r="C57" s="9">
        <f t="shared" si="15"/>
        <v>42000</v>
      </c>
      <c r="D57" s="10"/>
      <c r="E57" s="10">
        <v>42000</v>
      </c>
      <c r="F57" s="10"/>
    </row>
    <row r="58" spans="1:6" x14ac:dyDescent="0.25">
      <c r="A58" s="28">
        <v>20000000</v>
      </c>
      <c r="B58" s="26" t="s">
        <v>39</v>
      </c>
      <c r="C58" s="6">
        <f t="shared" si="15"/>
        <v>5767000</v>
      </c>
      <c r="D58" s="7">
        <f>D59+D63+D74+D77</f>
        <v>1651000</v>
      </c>
      <c r="E58" s="7">
        <f t="shared" ref="E58:F58" si="18">E59+E63+E74+E77</f>
        <v>4116000</v>
      </c>
      <c r="F58" s="7">
        <f t="shared" si="18"/>
        <v>0</v>
      </c>
    </row>
    <row r="59" spans="1:6" x14ac:dyDescent="0.25">
      <c r="A59" s="28">
        <v>21000000</v>
      </c>
      <c r="B59" s="26" t="s">
        <v>40</v>
      </c>
      <c r="C59" s="6">
        <f t="shared" si="15"/>
        <v>130000</v>
      </c>
      <c r="D59" s="7">
        <f>D60</f>
        <v>130000</v>
      </c>
      <c r="E59" s="7">
        <f t="shared" ref="E59:F59" si="19">E60</f>
        <v>0</v>
      </c>
      <c r="F59" s="7">
        <f t="shared" si="19"/>
        <v>0</v>
      </c>
    </row>
    <row r="60" spans="1:6" x14ac:dyDescent="0.25">
      <c r="A60" s="28">
        <v>21080000</v>
      </c>
      <c r="B60" s="26" t="s">
        <v>41</v>
      </c>
      <c r="C60" s="6">
        <f t="shared" si="15"/>
        <v>130000</v>
      </c>
      <c r="D60" s="7">
        <f>D61+D62</f>
        <v>130000</v>
      </c>
      <c r="E60" s="7">
        <f t="shared" ref="E60:F60" si="20">E61+E62</f>
        <v>0</v>
      </c>
      <c r="F60" s="7">
        <f t="shared" si="20"/>
        <v>0</v>
      </c>
    </row>
    <row r="61" spans="1:6" x14ac:dyDescent="0.25">
      <c r="A61" s="29">
        <v>21081100</v>
      </c>
      <c r="B61" s="24" t="s">
        <v>42</v>
      </c>
      <c r="C61" s="9">
        <f t="shared" si="15"/>
        <v>100000</v>
      </c>
      <c r="D61" s="10">
        <v>100000</v>
      </c>
      <c r="E61" s="10"/>
      <c r="F61" s="10"/>
    </row>
    <row r="62" spans="1:6" x14ac:dyDescent="0.25">
      <c r="A62" s="29">
        <v>21081500</v>
      </c>
      <c r="B62" s="24" t="s">
        <v>43</v>
      </c>
      <c r="C62" s="9">
        <f t="shared" si="15"/>
        <v>30000</v>
      </c>
      <c r="D62" s="10">
        <v>30000</v>
      </c>
      <c r="E62" s="10"/>
      <c r="F62" s="10"/>
    </row>
    <row r="63" spans="1:6" x14ac:dyDescent="0.25">
      <c r="A63" s="28">
        <v>22000000</v>
      </c>
      <c r="B63" s="26" t="s">
        <v>44</v>
      </c>
      <c r="C63" s="6">
        <f t="shared" si="15"/>
        <v>1056000</v>
      </c>
      <c r="D63" s="7">
        <f>D64+D68+D70+D73</f>
        <v>1056000</v>
      </c>
      <c r="E63" s="7">
        <f t="shared" ref="E63:F63" si="21">E64+E68+E70</f>
        <v>0</v>
      </c>
      <c r="F63" s="7">
        <f t="shared" si="21"/>
        <v>0</v>
      </c>
    </row>
    <row r="64" spans="1:6" x14ac:dyDescent="0.25">
      <c r="A64" s="28">
        <v>22010000</v>
      </c>
      <c r="B64" s="26" t="s">
        <v>45</v>
      </c>
      <c r="C64" s="6">
        <f t="shared" si="15"/>
        <v>889000</v>
      </c>
      <c r="D64" s="7">
        <f>D65+D66+D67</f>
        <v>889000</v>
      </c>
      <c r="E64" s="7">
        <f t="shared" ref="E64:F64" si="22">E65+E66+E67</f>
        <v>0</v>
      </c>
      <c r="F64" s="7">
        <f t="shared" si="22"/>
        <v>0</v>
      </c>
    </row>
    <row r="65" spans="1:6" ht="31.5" x14ac:dyDescent="0.25">
      <c r="A65" s="29">
        <v>22010300</v>
      </c>
      <c r="B65" s="25" t="s">
        <v>80</v>
      </c>
      <c r="C65" s="9">
        <f t="shared" si="15"/>
        <v>38000</v>
      </c>
      <c r="D65" s="10">
        <v>38000</v>
      </c>
      <c r="E65" s="10"/>
      <c r="F65" s="10"/>
    </row>
    <row r="66" spans="1:6" x14ac:dyDescent="0.25">
      <c r="A66" s="29">
        <v>22012500</v>
      </c>
      <c r="B66" s="24" t="s">
        <v>46</v>
      </c>
      <c r="C66" s="9">
        <f t="shared" si="15"/>
        <v>438000</v>
      </c>
      <c r="D66" s="10">
        <v>438000</v>
      </c>
      <c r="E66" s="10"/>
      <c r="F66" s="10"/>
    </row>
    <row r="67" spans="1:6" x14ac:dyDescent="0.25">
      <c r="A67" s="29">
        <v>22012600</v>
      </c>
      <c r="B67" s="24" t="s">
        <v>81</v>
      </c>
      <c r="C67" s="9">
        <f t="shared" si="15"/>
        <v>413000</v>
      </c>
      <c r="D67" s="10">
        <v>413000</v>
      </c>
      <c r="E67" s="10"/>
      <c r="F67" s="10"/>
    </row>
    <row r="68" spans="1:6" ht="30" customHeight="1" x14ac:dyDescent="0.25">
      <c r="A68" s="28">
        <v>22080000</v>
      </c>
      <c r="B68" s="27" t="s">
        <v>82</v>
      </c>
      <c r="C68" s="6">
        <f t="shared" si="15"/>
        <v>100000</v>
      </c>
      <c r="D68" s="7">
        <f>D69</f>
        <v>100000</v>
      </c>
      <c r="E68" s="7">
        <f t="shared" ref="E68:F68" si="23">E69</f>
        <v>0</v>
      </c>
      <c r="F68" s="7">
        <f t="shared" si="23"/>
        <v>0</v>
      </c>
    </row>
    <row r="69" spans="1:6" x14ac:dyDescent="0.25">
      <c r="A69" s="29">
        <v>22080400</v>
      </c>
      <c r="B69" s="24" t="s">
        <v>83</v>
      </c>
      <c r="C69" s="9">
        <f t="shared" si="15"/>
        <v>100000</v>
      </c>
      <c r="D69" s="10">
        <v>100000</v>
      </c>
      <c r="E69" s="10"/>
      <c r="F69" s="10"/>
    </row>
    <row r="70" spans="1:6" x14ac:dyDescent="0.25">
      <c r="A70" s="28">
        <v>22090000</v>
      </c>
      <c r="B70" s="26" t="s">
        <v>47</v>
      </c>
      <c r="C70" s="6">
        <f t="shared" si="15"/>
        <v>4700</v>
      </c>
      <c r="D70" s="7">
        <f>D71+D72</f>
        <v>4700</v>
      </c>
      <c r="E70" s="7">
        <f t="shared" ref="E70:F70" si="24">E71+E72</f>
        <v>0</v>
      </c>
      <c r="F70" s="7">
        <f t="shared" si="24"/>
        <v>0</v>
      </c>
    </row>
    <row r="71" spans="1:6" x14ac:dyDescent="0.25">
      <c r="A71" s="29">
        <v>22090100</v>
      </c>
      <c r="B71" s="24" t="s">
        <v>48</v>
      </c>
      <c r="C71" s="9">
        <f t="shared" si="15"/>
        <v>4700</v>
      </c>
      <c r="D71" s="10">
        <v>4700</v>
      </c>
      <c r="E71" s="10"/>
      <c r="F71" s="10"/>
    </row>
    <row r="72" spans="1:6" hidden="1" x14ac:dyDescent="0.25">
      <c r="A72" s="29">
        <v>22090400</v>
      </c>
      <c r="B72" s="24" t="s">
        <v>49</v>
      </c>
      <c r="C72" s="9">
        <f t="shared" si="15"/>
        <v>0</v>
      </c>
      <c r="D72" s="10"/>
      <c r="E72" s="10"/>
      <c r="F72" s="10"/>
    </row>
    <row r="73" spans="1:6" ht="47.25" customHeight="1" x14ac:dyDescent="0.25">
      <c r="A73" s="28">
        <v>22130000</v>
      </c>
      <c r="B73" s="27" t="s">
        <v>92</v>
      </c>
      <c r="C73" s="6">
        <f t="shared" si="15"/>
        <v>62300</v>
      </c>
      <c r="D73" s="7">
        <v>62300</v>
      </c>
      <c r="E73" s="7"/>
      <c r="F73" s="7"/>
    </row>
    <row r="74" spans="1:6" x14ac:dyDescent="0.25">
      <c r="A74" s="28">
        <v>24000000</v>
      </c>
      <c r="B74" s="26" t="s">
        <v>84</v>
      </c>
      <c r="C74" s="6">
        <f t="shared" si="15"/>
        <v>465000</v>
      </c>
      <c r="D74" s="7">
        <f>D75</f>
        <v>465000</v>
      </c>
      <c r="E74" s="7">
        <f t="shared" ref="E74:F74" si="25">E75</f>
        <v>0</v>
      </c>
      <c r="F74" s="7">
        <f t="shared" si="25"/>
        <v>0</v>
      </c>
    </row>
    <row r="75" spans="1:6" x14ac:dyDescent="0.25">
      <c r="A75" s="28">
        <v>24060000</v>
      </c>
      <c r="B75" s="26" t="s">
        <v>41</v>
      </c>
      <c r="C75" s="6">
        <f t="shared" si="15"/>
        <v>465000</v>
      </c>
      <c r="D75" s="7">
        <f>D76</f>
        <v>465000</v>
      </c>
      <c r="E75" s="7">
        <f t="shared" ref="E75:F75" si="26">E76</f>
        <v>0</v>
      </c>
      <c r="F75" s="7">
        <f t="shared" si="26"/>
        <v>0</v>
      </c>
    </row>
    <row r="76" spans="1:6" x14ac:dyDescent="0.25">
      <c r="A76" s="29">
        <v>24060300</v>
      </c>
      <c r="B76" s="24" t="s">
        <v>41</v>
      </c>
      <c r="C76" s="9">
        <f t="shared" si="15"/>
        <v>465000</v>
      </c>
      <c r="D76" s="10">
        <v>465000</v>
      </c>
      <c r="E76" s="10"/>
      <c r="F76" s="10"/>
    </row>
    <row r="77" spans="1:6" x14ac:dyDescent="0.25">
      <c r="A77" s="28">
        <v>25000000</v>
      </c>
      <c r="B77" s="15" t="s">
        <v>50</v>
      </c>
      <c r="C77" s="6">
        <f t="shared" si="15"/>
        <v>4116000</v>
      </c>
      <c r="D77" s="7">
        <f>D78+D82</f>
        <v>0</v>
      </c>
      <c r="E77" s="7">
        <f t="shared" ref="E77:F77" si="27">E78+E82</f>
        <v>4116000</v>
      </c>
      <c r="F77" s="7">
        <f t="shared" si="27"/>
        <v>0</v>
      </c>
    </row>
    <row r="78" spans="1:6" ht="31.5" x14ac:dyDescent="0.25">
      <c r="A78" s="28">
        <v>25010000</v>
      </c>
      <c r="B78" s="15" t="s">
        <v>51</v>
      </c>
      <c r="C78" s="6">
        <f t="shared" si="15"/>
        <v>3716000</v>
      </c>
      <c r="D78" s="7">
        <f>D79+D80+D81</f>
        <v>0</v>
      </c>
      <c r="E78" s="7">
        <f t="shared" ref="E78:F78" si="28">E79+E80+E81</f>
        <v>3716000</v>
      </c>
      <c r="F78" s="7">
        <f t="shared" si="28"/>
        <v>0</v>
      </c>
    </row>
    <row r="79" spans="1:6" ht="21.75" customHeight="1" x14ac:dyDescent="0.25">
      <c r="A79" s="29">
        <v>25010100</v>
      </c>
      <c r="B79" s="16" t="s">
        <v>52</v>
      </c>
      <c r="C79" s="9">
        <f t="shared" si="15"/>
        <v>3455000</v>
      </c>
      <c r="D79" s="10"/>
      <c r="E79" s="10">
        <v>3455000</v>
      </c>
      <c r="F79" s="10"/>
    </row>
    <row r="80" spans="1:6" ht="31.5" x14ac:dyDescent="0.25">
      <c r="A80" s="29">
        <v>25010300</v>
      </c>
      <c r="B80" s="16" t="s">
        <v>85</v>
      </c>
      <c r="C80" s="9">
        <f t="shared" si="15"/>
        <v>260000</v>
      </c>
      <c r="D80" s="10"/>
      <c r="E80" s="10">
        <v>260000</v>
      </c>
      <c r="F80" s="10"/>
    </row>
    <row r="81" spans="1:6" ht="31.5" x14ac:dyDescent="0.25">
      <c r="A81" s="29">
        <v>25010400</v>
      </c>
      <c r="B81" s="16" t="s">
        <v>75</v>
      </c>
      <c r="C81" s="9">
        <f t="shared" si="15"/>
        <v>1000</v>
      </c>
      <c r="D81" s="10"/>
      <c r="E81" s="10">
        <v>1000</v>
      </c>
      <c r="F81" s="10"/>
    </row>
    <row r="82" spans="1:6" s="18" customFormat="1" x14ac:dyDescent="0.25">
      <c r="A82" s="28">
        <v>25020000</v>
      </c>
      <c r="B82" s="15" t="s">
        <v>87</v>
      </c>
      <c r="C82" s="6">
        <f t="shared" si="15"/>
        <v>400000</v>
      </c>
      <c r="D82" s="7">
        <f>D83</f>
        <v>0</v>
      </c>
      <c r="E82" s="7">
        <f t="shared" ref="E82:F82" si="29">E83</f>
        <v>400000</v>
      </c>
      <c r="F82" s="7">
        <f t="shared" si="29"/>
        <v>0</v>
      </c>
    </row>
    <row r="83" spans="1:6" ht="63.75" customHeight="1" x14ac:dyDescent="0.25">
      <c r="A83" s="29">
        <v>25020200</v>
      </c>
      <c r="B83" s="16" t="s">
        <v>70</v>
      </c>
      <c r="C83" s="9">
        <f t="shared" si="15"/>
        <v>400000</v>
      </c>
      <c r="D83" s="10"/>
      <c r="E83" s="10">
        <v>400000</v>
      </c>
      <c r="F83" s="10"/>
    </row>
    <row r="84" spans="1:6" x14ac:dyDescent="0.25">
      <c r="A84" s="11"/>
      <c r="B84" s="17" t="s">
        <v>53</v>
      </c>
      <c r="C84" s="6">
        <f t="shared" si="15"/>
        <v>276673700</v>
      </c>
      <c r="D84" s="6">
        <f>D12+D58</f>
        <v>272183700</v>
      </c>
      <c r="E84" s="6">
        <f t="shared" ref="E84:F84" si="30">E12+E58</f>
        <v>4490000</v>
      </c>
      <c r="F84" s="6">
        <f t="shared" si="30"/>
        <v>0</v>
      </c>
    </row>
    <row r="85" spans="1:6" x14ac:dyDescent="0.25">
      <c r="A85" s="5">
        <v>40000000</v>
      </c>
      <c r="B85" s="15" t="s">
        <v>54</v>
      </c>
      <c r="C85" s="6">
        <f t="shared" si="15"/>
        <v>61725262</v>
      </c>
      <c r="D85" s="7">
        <f>D86</f>
        <v>61256462</v>
      </c>
      <c r="E85" s="7">
        <f t="shared" ref="E85:F85" si="31">E86</f>
        <v>468800</v>
      </c>
      <c r="F85" s="7">
        <f t="shared" si="31"/>
        <v>0</v>
      </c>
    </row>
    <row r="86" spans="1:6" x14ac:dyDescent="0.25">
      <c r="A86" s="5">
        <v>41000000</v>
      </c>
      <c r="B86" s="15" t="s">
        <v>55</v>
      </c>
      <c r="C86" s="6">
        <f t="shared" si="15"/>
        <v>61725262</v>
      </c>
      <c r="D86" s="7">
        <f>D87+D89+D101+D103</f>
        <v>61256462</v>
      </c>
      <c r="E86" s="7">
        <f t="shared" ref="E86" si="32">E87+E89+E101+E103</f>
        <v>468800</v>
      </c>
      <c r="F86" s="7">
        <f>F87+F89+F101+F103</f>
        <v>0</v>
      </c>
    </row>
    <row r="87" spans="1:6" x14ac:dyDescent="0.25">
      <c r="A87" s="5">
        <v>41020000</v>
      </c>
      <c r="B87" s="15" t="s">
        <v>89</v>
      </c>
      <c r="C87" s="6">
        <f t="shared" si="15"/>
        <v>3762500</v>
      </c>
      <c r="D87" s="7">
        <f>D88</f>
        <v>3762500</v>
      </c>
      <c r="E87" s="7">
        <f t="shared" ref="E87:F87" si="33">E88</f>
        <v>0</v>
      </c>
      <c r="F87" s="7">
        <f t="shared" si="33"/>
        <v>0</v>
      </c>
    </row>
    <row r="88" spans="1:6" ht="62.25" customHeight="1" x14ac:dyDescent="0.25">
      <c r="A88" s="8">
        <v>41021400</v>
      </c>
      <c r="B88" s="16" t="s">
        <v>112</v>
      </c>
      <c r="C88" s="9">
        <f t="shared" si="15"/>
        <v>3762500</v>
      </c>
      <c r="D88" s="10">
        <v>3762500</v>
      </c>
      <c r="E88" s="10"/>
      <c r="F88" s="10"/>
    </row>
    <row r="89" spans="1:6" x14ac:dyDescent="0.25">
      <c r="A89" s="5">
        <v>41030000</v>
      </c>
      <c r="B89" s="15" t="s">
        <v>56</v>
      </c>
      <c r="C89" s="6">
        <f t="shared" si="15"/>
        <v>55783200</v>
      </c>
      <c r="D89" s="7">
        <f>SUM(D90:D100)</f>
        <v>55314400</v>
      </c>
      <c r="E89" s="7">
        <f t="shared" ref="E89:F89" si="34">SUM(E90:E100)</f>
        <v>468800</v>
      </c>
      <c r="F89" s="7">
        <f t="shared" si="34"/>
        <v>0</v>
      </c>
    </row>
    <row r="90" spans="1:6" ht="31.5" x14ac:dyDescent="0.25">
      <c r="A90" s="8">
        <v>41031100</v>
      </c>
      <c r="B90" s="16" t="s">
        <v>110</v>
      </c>
      <c r="C90" s="9">
        <f t="shared" si="15"/>
        <v>5809600</v>
      </c>
      <c r="D90" s="10">
        <v>5809600</v>
      </c>
      <c r="E90" s="10"/>
      <c r="F90" s="10"/>
    </row>
    <row r="91" spans="1:6" ht="47.25" hidden="1" x14ac:dyDescent="0.25">
      <c r="A91" s="8">
        <v>41033500</v>
      </c>
      <c r="B91" s="16" t="s">
        <v>97</v>
      </c>
      <c r="C91" s="9">
        <f t="shared" si="15"/>
        <v>0</v>
      </c>
      <c r="D91" s="10"/>
      <c r="E91" s="10"/>
      <c r="F91" s="10"/>
    </row>
    <row r="92" spans="1:6" ht="21.75" customHeight="1" x14ac:dyDescent="0.25">
      <c r="A92" s="8">
        <v>41033900</v>
      </c>
      <c r="B92" s="16" t="s">
        <v>57</v>
      </c>
      <c r="C92" s="9">
        <f t="shared" si="15"/>
        <v>44124100</v>
      </c>
      <c r="D92" s="10">
        <v>44124100</v>
      </c>
      <c r="E92" s="10"/>
      <c r="F92" s="10"/>
    </row>
    <row r="93" spans="1:6" ht="51.75" hidden="1" customHeight="1" x14ac:dyDescent="0.25">
      <c r="A93" s="24"/>
      <c r="B93" s="24"/>
      <c r="C93" s="9">
        <f t="shared" si="15"/>
        <v>0</v>
      </c>
      <c r="D93" s="10"/>
      <c r="E93" s="10"/>
      <c r="F93" s="10"/>
    </row>
    <row r="94" spans="1:6" ht="21.75" hidden="1" customHeight="1" x14ac:dyDescent="0.25">
      <c r="A94" s="8">
        <v>41034500</v>
      </c>
      <c r="B94" s="16" t="s">
        <v>72</v>
      </c>
      <c r="C94" s="9">
        <f t="shared" si="15"/>
        <v>0</v>
      </c>
      <c r="D94" s="10"/>
      <c r="E94" s="10"/>
      <c r="F94" s="10"/>
    </row>
    <row r="95" spans="1:6" ht="31.5" customHeight="1" x14ac:dyDescent="0.25">
      <c r="A95" s="8">
        <v>41035400</v>
      </c>
      <c r="B95" s="16" t="s">
        <v>101</v>
      </c>
      <c r="C95" s="9">
        <f t="shared" ref="C95:C98" si="35">D95+E95</f>
        <v>299800</v>
      </c>
      <c r="D95" s="10">
        <v>299800</v>
      </c>
      <c r="E95" s="10"/>
      <c r="F95" s="10"/>
    </row>
    <row r="96" spans="1:6" ht="31.5" hidden="1" customHeight="1" x14ac:dyDescent="0.25">
      <c r="A96" s="8">
        <v>41035600</v>
      </c>
      <c r="B96" s="16" t="s">
        <v>71</v>
      </c>
      <c r="C96" s="9">
        <f t="shared" si="35"/>
        <v>0</v>
      </c>
      <c r="D96" s="10"/>
      <c r="E96" s="10"/>
      <c r="F96" s="10"/>
    </row>
    <row r="97" spans="1:6" ht="48" customHeight="1" x14ac:dyDescent="0.25">
      <c r="A97" s="8">
        <v>41036000</v>
      </c>
      <c r="B97" s="16" t="s">
        <v>104</v>
      </c>
      <c r="C97" s="9">
        <f t="shared" si="35"/>
        <v>786200</v>
      </c>
      <c r="D97" s="10">
        <v>786200</v>
      </c>
      <c r="E97" s="10"/>
      <c r="F97" s="10"/>
    </row>
    <row r="98" spans="1:6" ht="31.5" customHeight="1" x14ac:dyDescent="0.25">
      <c r="A98" s="8">
        <v>41036300</v>
      </c>
      <c r="B98" s="16" t="s">
        <v>105</v>
      </c>
      <c r="C98" s="9">
        <f t="shared" si="35"/>
        <v>4294700</v>
      </c>
      <c r="D98" s="10">
        <v>4294700</v>
      </c>
      <c r="E98" s="10"/>
      <c r="F98" s="10"/>
    </row>
    <row r="99" spans="1:6" ht="31.5" customHeight="1" x14ac:dyDescent="0.25">
      <c r="A99" s="8">
        <v>41037400</v>
      </c>
      <c r="B99" s="16" t="s">
        <v>113</v>
      </c>
      <c r="C99" s="9">
        <f t="shared" ref="C99" si="36">D99+E99</f>
        <v>468800</v>
      </c>
      <c r="D99" s="10"/>
      <c r="E99" s="10">
        <f>228800+240000</f>
        <v>468800</v>
      </c>
      <c r="F99" s="10"/>
    </row>
    <row r="100" spans="1:6" ht="32.25" hidden="1" customHeight="1" x14ac:dyDescent="0.25">
      <c r="A100" s="8"/>
      <c r="B100" s="16"/>
      <c r="C100" s="9">
        <f t="shared" si="15"/>
        <v>0</v>
      </c>
      <c r="D100" s="10"/>
      <c r="E100" s="10"/>
      <c r="F100" s="10"/>
    </row>
    <row r="101" spans="1:6" ht="21.75" hidden="1" customHeight="1" x14ac:dyDescent="0.25">
      <c r="A101" s="5">
        <v>41040000</v>
      </c>
      <c r="B101" s="15" t="s">
        <v>58</v>
      </c>
      <c r="C101" s="6">
        <f t="shared" si="15"/>
        <v>0</v>
      </c>
      <c r="D101" s="7">
        <f>D102</f>
        <v>0</v>
      </c>
      <c r="E101" s="7">
        <f t="shared" ref="E101:F101" si="37">E102</f>
        <v>0</v>
      </c>
      <c r="F101" s="7">
        <f t="shared" si="37"/>
        <v>0</v>
      </c>
    </row>
    <row r="102" spans="1:6" ht="19.5" hidden="1" customHeight="1" x14ac:dyDescent="0.25">
      <c r="A102" s="8">
        <v>41040200</v>
      </c>
      <c r="B102" s="16" t="s">
        <v>59</v>
      </c>
      <c r="C102" s="9">
        <f t="shared" si="15"/>
        <v>0</v>
      </c>
      <c r="D102" s="10">
        <v>0</v>
      </c>
      <c r="E102" s="10">
        <v>0</v>
      </c>
      <c r="F102" s="10">
        <v>0</v>
      </c>
    </row>
    <row r="103" spans="1:6" ht="21.75" customHeight="1" x14ac:dyDescent="0.25">
      <c r="A103" s="5">
        <v>41050000</v>
      </c>
      <c r="B103" s="15" t="s">
        <v>60</v>
      </c>
      <c r="C103" s="6">
        <f t="shared" si="15"/>
        <v>2179562</v>
      </c>
      <c r="D103" s="7">
        <f>SUM(D105:D119)</f>
        <v>2179562</v>
      </c>
      <c r="E103" s="7">
        <f>E104+E105+E106+E107+E108+E109+E110+E111+E114+E115+E116+E118+E119</f>
        <v>0</v>
      </c>
      <c r="F103" s="7">
        <f>F104+F105+F106+F107+F108+F109+F110+F111+F114+F115+F116+F118+F119</f>
        <v>0</v>
      </c>
    </row>
    <row r="104" spans="1:6" ht="67.5" hidden="1" customHeight="1" x14ac:dyDescent="0.25">
      <c r="A104" s="23">
        <v>41050900</v>
      </c>
      <c r="B104" s="23" t="s">
        <v>74</v>
      </c>
      <c r="C104" s="9">
        <f t="shared" ref="C104" si="38">D104+E104</f>
        <v>0</v>
      </c>
      <c r="D104" s="10"/>
      <c r="E104" s="10">
        <v>0</v>
      </c>
      <c r="F104" s="10">
        <v>0</v>
      </c>
    </row>
    <row r="105" spans="1:6" ht="31.5" x14ac:dyDescent="0.25">
      <c r="A105" s="8">
        <v>41051000</v>
      </c>
      <c r="B105" s="16" t="s">
        <v>61</v>
      </c>
      <c r="C105" s="9">
        <f t="shared" si="15"/>
        <v>1234800</v>
      </c>
      <c r="D105" s="10">
        <v>1234800</v>
      </c>
      <c r="E105" s="10"/>
      <c r="F105" s="10"/>
    </row>
    <row r="106" spans="1:6" ht="35.25" hidden="1" customHeight="1" x14ac:dyDescent="0.25">
      <c r="A106" s="8">
        <v>41051100</v>
      </c>
      <c r="B106" s="16" t="s">
        <v>68</v>
      </c>
      <c r="C106" s="9">
        <f t="shared" si="15"/>
        <v>0</v>
      </c>
      <c r="D106" s="10"/>
      <c r="E106" s="10"/>
      <c r="F106" s="10"/>
    </row>
    <row r="107" spans="1:6" ht="33.75" hidden="1" customHeight="1" x14ac:dyDescent="0.25">
      <c r="A107" s="8">
        <v>41051200</v>
      </c>
      <c r="B107" s="16" t="s">
        <v>62</v>
      </c>
      <c r="C107" s="9">
        <f t="shared" ref="C107:C120" si="39">D107+E107</f>
        <v>0</v>
      </c>
      <c r="D107" s="10"/>
      <c r="E107" s="10"/>
      <c r="F107" s="10"/>
    </row>
    <row r="108" spans="1:6" ht="33.75" hidden="1" customHeight="1" x14ac:dyDescent="0.25">
      <c r="A108" s="8">
        <v>41051400</v>
      </c>
      <c r="B108" s="16" t="s">
        <v>66</v>
      </c>
      <c r="C108" s="9">
        <f t="shared" si="39"/>
        <v>0</v>
      </c>
      <c r="D108" s="10"/>
      <c r="E108" s="10"/>
      <c r="F108" s="10"/>
    </row>
    <row r="109" spans="1:6" ht="21.75" hidden="1" customHeight="1" x14ac:dyDescent="0.25">
      <c r="A109" s="8">
        <v>41051500</v>
      </c>
      <c r="B109" s="16" t="s">
        <v>67</v>
      </c>
      <c r="C109" s="9">
        <f t="shared" si="39"/>
        <v>0</v>
      </c>
      <c r="D109" s="10"/>
      <c r="E109" s="10"/>
      <c r="F109" s="10"/>
    </row>
    <row r="110" spans="1:6" ht="21.75" hidden="1" customHeight="1" x14ac:dyDescent="0.25">
      <c r="A110" s="8">
        <v>41053000</v>
      </c>
      <c r="B110" s="16" t="s">
        <v>69</v>
      </c>
      <c r="C110" s="9">
        <f t="shared" ref="C110" si="40">D110+E110</f>
        <v>0</v>
      </c>
      <c r="D110" s="10"/>
      <c r="E110" s="10"/>
      <c r="F110" s="10"/>
    </row>
    <row r="111" spans="1:6" ht="21.75" hidden="1" customHeight="1" x14ac:dyDescent="0.25">
      <c r="A111" s="8"/>
      <c r="B111" s="16"/>
      <c r="C111" s="9">
        <f t="shared" ref="C111:C119" si="41">D111+E111</f>
        <v>0</v>
      </c>
      <c r="D111" s="21"/>
      <c r="E111" s="10"/>
      <c r="F111" s="10"/>
    </row>
    <row r="112" spans="1:6" ht="21.75" hidden="1" customHeight="1" x14ac:dyDescent="0.25">
      <c r="A112" s="8"/>
      <c r="B112" s="16"/>
      <c r="C112" s="9">
        <f t="shared" si="41"/>
        <v>0</v>
      </c>
      <c r="D112" s="21"/>
      <c r="E112" s="10"/>
      <c r="F112" s="10"/>
    </row>
    <row r="113" spans="1:6" ht="21.75" hidden="1" customHeight="1" x14ac:dyDescent="0.25">
      <c r="A113" s="8"/>
      <c r="B113" s="16"/>
      <c r="C113" s="9">
        <f t="shared" si="41"/>
        <v>0</v>
      </c>
      <c r="D113" s="21"/>
      <c r="E113" s="10"/>
      <c r="F113" s="10"/>
    </row>
    <row r="114" spans="1:6" ht="21.75" customHeight="1" x14ac:dyDescent="0.25">
      <c r="A114" s="8">
        <v>41053600</v>
      </c>
      <c r="B114" s="16" t="s">
        <v>94</v>
      </c>
      <c r="C114" s="9">
        <f t="shared" si="39"/>
        <v>0</v>
      </c>
      <c r="D114" s="21"/>
      <c r="E114" s="10"/>
      <c r="F114" s="10"/>
    </row>
    <row r="115" spans="1:6" ht="21.75" customHeight="1" x14ac:dyDescent="0.25">
      <c r="A115" s="8">
        <v>41053900</v>
      </c>
      <c r="B115" s="16" t="s">
        <v>65</v>
      </c>
      <c r="C115" s="9">
        <f t="shared" si="39"/>
        <v>128900</v>
      </c>
      <c r="D115" s="21">
        <f>28900+50000+50000</f>
        <v>128900</v>
      </c>
      <c r="E115" s="10"/>
      <c r="F115" s="10"/>
    </row>
    <row r="116" spans="1:6" ht="38.25" customHeight="1" x14ac:dyDescent="0.25">
      <c r="A116" s="8">
        <v>41057700</v>
      </c>
      <c r="B116" s="16" t="s">
        <v>90</v>
      </c>
      <c r="C116" s="9">
        <f t="shared" si="41"/>
        <v>0</v>
      </c>
      <c r="D116" s="21"/>
      <c r="E116" s="10"/>
      <c r="F116" s="10"/>
    </row>
    <row r="117" spans="1:6" ht="51.75" customHeight="1" x14ac:dyDescent="0.25">
      <c r="A117" s="8">
        <v>41059300</v>
      </c>
      <c r="B117" s="16" t="s">
        <v>98</v>
      </c>
      <c r="C117" s="9">
        <f t="shared" si="41"/>
        <v>815862</v>
      </c>
      <c r="D117" s="21">
        <v>815862</v>
      </c>
      <c r="E117" s="10"/>
      <c r="F117" s="10"/>
    </row>
    <row r="118" spans="1:6" ht="33" hidden="1" customHeight="1" x14ac:dyDescent="0.25">
      <c r="A118" s="8">
        <v>41059000</v>
      </c>
      <c r="B118" s="16" t="s">
        <v>91</v>
      </c>
      <c r="C118" s="9">
        <f t="shared" si="41"/>
        <v>0</v>
      </c>
      <c r="D118" s="21"/>
      <c r="E118" s="10"/>
      <c r="F118" s="10"/>
    </row>
    <row r="119" spans="1:6" ht="63" hidden="1" customHeight="1" x14ac:dyDescent="0.25">
      <c r="A119" s="8">
        <v>41059200</v>
      </c>
      <c r="B119" s="16" t="s">
        <v>96</v>
      </c>
      <c r="C119" s="9">
        <f t="shared" si="41"/>
        <v>0</v>
      </c>
      <c r="D119" s="21"/>
      <c r="E119" s="10"/>
      <c r="F119" s="10"/>
    </row>
    <row r="120" spans="1:6" x14ac:dyDescent="0.25">
      <c r="A120" s="13"/>
      <c r="B120" s="12" t="s">
        <v>73</v>
      </c>
      <c r="C120" s="6">
        <f t="shared" si="39"/>
        <v>338398962</v>
      </c>
      <c r="D120" s="6">
        <f>D84+D85</f>
        <v>333440162</v>
      </c>
      <c r="E120" s="6">
        <f t="shared" ref="E120:F120" si="42">E84+E85</f>
        <v>4958800</v>
      </c>
      <c r="F120" s="6">
        <f t="shared" si="42"/>
        <v>0</v>
      </c>
    </row>
    <row r="122" spans="1:6" x14ac:dyDescent="0.25">
      <c r="A122" s="18" t="s">
        <v>102</v>
      </c>
      <c r="B122" s="18"/>
      <c r="C122" s="18"/>
      <c r="D122" s="18" t="s">
        <v>103</v>
      </c>
      <c r="E122" s="18"/>
      <c r="F122" s="18"/>
    </row>
    <row r="123" spans="1:6" x14ac:dyDescent="0.25">
      <c r="B123" s="14"/>
      <c r="E123" s="14"/>
    </row>
    <row r="127" spans="1:6" x14ac:dyDescent="0.25">
      <c r="C127" s="22"/>
      <c r="D127" s="22"/>
    </row>
  </sheetData>
  <mergeCells count="11">
    <mergeCell ref="D1:F3"/>
    <mergeCell ref="A5:F5"/>
    <mergeCell ref="A8:A10"/>
    <mergeCell ref="B8:B10"/>
    <mergeCell ref="C8:C10"/>
    <mergeCell ref="D8:D10"/>
    <mergeCell ref="E8:F8"/>
    <mergeCell ref="E9:E10"/>
    <mergeCell ref="F9:F10"/>
    <mergeCell ref="B6:E6"/>
    <mergeCell ref="B7:E7"/>
  </mergeCells>
  <pageMargins left="0.78740157480314965" right="0.39370078740157483" top="0.39370078740157483" bottom="0.39370078740157483" header="0" footer="0"/>
  <pageSetup paperSize="9" scale="55" fitToHeight="500" orientation="portrait" horizontalDpi="300" verticalDpi="300" r:id="rId1"/>
  <ignoredErrors>
    <ignoredError sqref="E86:F8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2026-03-19T14:09:19Z</cp:lastPrinted>
  <dcterms:created xsi:type="dcterms:W3CDTF">2019-12-09T06:44:18Z</dcterms:created>
  <dcterms:modified xsi:type="dcterms:W3CDTF">2026-05-13T05:44:03Z</dcterms:modified>
</cp:coreProperties>
</file>