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0370" windowHeight="12810"/>
  </bookViews>
  <sheets>
    <sheet name="Лист1" sheetId="1" r:id="rId1"/>
  </sheets>
  <calcPr calcId="145621"/>
</workbook>
</file>

<file path=xl/calcChain.xml><?xml version="1.0" encoding="utf-8"?>
<calcChain xmlns="http://schemas.openxmlformats.org/spreadsheetml/2006/main">
  <c r="G11" i="1" l="1"/>
  <c r="F63" i="1" l="1"/>
  <c r="G29" i="1"/>
  <c r="G54" i="1"/>
  <c r="F46" i="1" l="1"/>
  <c r="G9" i="1" l="1"/>
  <c r="G61" i="1"/>
  <c r="F68" i="1"/>
  <c r="F25" i="1"/>
  <c r="G62" i="1"/>
  <c r="G49" i="1" l="1"/>
  <c r="F42" i="1"/>
  <c r="F43" i="1"/>
  <c r="H49" i="1" l="1"/>
  <c r="I49" i="1"/>
  <c r="F58" i="1"/>
  <c r="F55" i="1"/>
  <c r="F15" i="1"/>
  <c r="G51" i="1"/>
  <c r="F19" i="1"/>
  <c r="G64" i="1"/>
  <c r="F59" i="1" l="1"/>
  <c r="F20" i="1"/>
  <c r="H61" i="1" l="1"/>
  <c r="H60" i="1" s="1"/>
  <c r="I61" i="1"/>
  <c r="I60" i="1" s="1"/>
  <c r="G60" i="1"/>
  <c r="H48" i="1"/>
  <c r="I48" i="1"/>
  <c r="H9" i="1"/>
  <c r="H8" i="1" s="1"/>
  <c r="I9" i="1"/>
  <c r="I8" i="1" s="1"/>
  <c r="G8" i="1"/>
  <c r="F10" i="1"/>
  <c r="F11" i="1"/>
  <c r="F12" i="1"/>
  <c r="F13" i="1"/>
  <c r="F14" i="1"/>
  <c r="F16" i="1"/>
  <c r="F17" i="1"/>
  <c r="F18" i="1"/>
  <c r="F21" i="1"/>
  <c r="F22" i="1"/>
  <c r="F23" i="1"/>
  <c r="F24" i="1"/>
  <c r="F26" i="1"/>
  <c r="F27" i="1"/>
  <c r="F28" i="1"/>
  <c r="F29" i="1"/>
  <c r="F30" i="1"/>
  <c r="F31" i="1"/>
  <c r="F32" i="1"/>
  <c r="F33" i="1"/>
  <c r="F34" i="1"/>
  <c r="F35" i="1"/>
  <c r="F36" i="1"/>
  <c r="F37" i="1"/>
  <c r="F38" i="1"/>
  <c r="F39" i="1"/>
  <c r="F40" i="1"/>
  <c r="F41" i="1"/>
  <c r="F44" i="1"/>
  <c r="F45" i="1"/>
  <c r="F47" i="1"/>
  <c r="F50" i="1"/>
  <c r="F51" i="1"/>
  <c r="F52" i="1"/>
  <c r="F53" i="1"/>
  <c r="F54" i="1"/>
  <c r="F56" i="1"/>
  <c r="F57" i="1"/>
  <c r="F62" i="1"/>
  <c r="F64" i="1"/>
  <c r="F65" i="1"/>
  <c r="F66" i="1"/>
  <c r="F67" i="1"/>
  <c r="I69" i="1" l="1"/>
  <c r="F49" i="1"/>
  <c r="F8" i="1"/>
  <c r="H69" i="1"/>
  <c r="F60" i="1"/>
  <c r="F9" i="1"/>
  <c r="G48" i="1"/>
  <c r="F61" i="1"/>
  <c r="F48" i="1" l="1"/>
  <c r="G69" i="1"/>
  <c r="F69" i="1" s="1"/>
</calcChain>
</file>

<file path=xl/sharedStrings.xml><?xml version="1.0" encoding="utf-8"?>
<sst xmlns="http://schemas.openxmlformats.org/spreadsheetml/2006/main" count="322" uniqueCount="200">
  <si>
    <t>Розподіл витрат місцевого бюджету на реалізацію місцевих/регіональних програм у 2026 році</t>
  </si>
  <si>
    <t>2554700000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</si>
  <si>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</si>
  <si>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</si>
  <si>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</si>
  <si>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</si>
  <si>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</si>
  <si>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</si>
  <si>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</si>
  <si>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Усього</t>
  </si>
  <si>
    <t>Загальний фонд</t>
  </si>
  <si>
    <t>Спеціальний фонд</t>
  </si>
  <si>
    <t>усього</t>
  </si>
  <si>
    <t>у тому числі бюджет розвитку</t>
  </si>
  <si>
    <t>0100000</t>
  </si>
  <si>
    <t/>
  </si>
  <si>
    <t>Киселівська сільська рада Чернігівського району Чернігівської  області</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</si>
  <si>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</si>
  <si>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</si>
  <si>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</si>
  <si>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</si>
  <si>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</si>
  <si>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розвитку місцевого самоврядування в Киселівській сілській раді на 2024-2026 роки</t>
  </si>
  <si>
    <t>Програма управління майном комунальної власності Киселівської територіальної громади на 2024-2028 роки</t>
  </si>
  <si>
    <t>Програма забезпечення пожежної безпеки на території Киселівської сільської ради на 2024-2027 роки</t>
  </si>
  <si>
    <t>0110170</t>
  </si>
  <si>
    <t>0170</t>
  </si>
  <si>
    <t>0131</t>
  </si>
  <si>
    <t>Підвищення кваліфікації депутатів місцевих рад та посадових осіб місцевого самоврядування</t>
  </si>
  <si>
    <t>Програма навчання, підготовки та підвищення кваліфікації посадових осіб місцевого самоврядування, керівників та працівників закладів, підприємств, установ і організацій Киселівської сільської ради та депутатів сільської ради на 2025-2028 роки</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</si>
  <si>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</si>
  <si>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</si>
  <si>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</si>
  <si>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</si>
  <si>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</si>
  <si>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</si>
  <si>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</si>
  <si>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</si>
  <si>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Програма фінансової підтримки закладів охорони здоровя на 2024-2026  роки</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</si>
  <si>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</si>
  <si>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</si>
  <si>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</si>
  <si>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</si>
  <si>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</si>
  <si>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</si>
  <si>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</si>
  <si>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</si>
  <si>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0113112</t>
  </si>
  <si>
    <t>3112</t>
  </si>
  <si>
    <t>1040</t>
  </si>
  <si>
    <t>Заходи державної політики з питань дітей та їх соціального захисту</t>
  </si>
  <si>
    <t>Програма попередження дитячої безпритульності та бездоглядності, розвитку сімейних форм виховання дітей-сиріт, дітей, позбавлених батьківського піклування та дітей, які перебувають у складних життєвих обставинах Киселівської сільської ради Чернігівського району Чернігівської області на 2025-2028 роки</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</si>
  <si>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</si>
  <si>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</si>
  <si>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</si>
  <si>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</si>
  <si>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Програма призначення і виплати компенсації фізичним особам, які надають соціальні послуги з догляду на непрофесійній основі на території Киселівської сільської ради на 2025-2027 роки</t>
  </si>
  <si>
    <t>0113230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</si>
  <si>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</si>
  <si>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</si>
  <si>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</si>
  <si>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Програма  функціонування модульних містечок, розташованих на території Киселівської територіальної громади, на 2026 рік</t>
  </si>
  <si>
    <t>0113242</t>
  </si>
  <si>
    <t>3242</t>
  </si>
  <si>
    <t>1090</t>
  </si>
  <si>
    <t>Інші заходи у сфері соціального захисту і соціального забезпечення</t>
  </si>
  <si>
    <t>Програми соціального захисту і соціального забеспечення населення Киселівської територіальної громади на 2024-2026 роки.</t>
  </si>
  <si>
    <t>0116013</t>
  </si>
  <si>
    <t>6013</t>
  </si>
  <si>
    <t>0620</t>
  </si>
  <si>
    <t>Забезпечення діяльності водопровідно-каналізаційного господарства</t>
  </si>
  <si>
    <t>Програма охорони навколишнього природного середовища Киселівської сільської ради Чернігівського району Чернігівської області на 2026-2028 роки</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</si>
  <si>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</si>
  <si>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</si>
  <si>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</si>
  <si>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</si>
  <si>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</si>
  <si>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</si>
  <si>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Програма сприяння розвитку комунального підприємства «Благоустрій» Киселівської сільської ради Чернігівського району Чернігівської області на 2026 рік</t>
  </si>
  <si>
    <t>0116030</t>
  </si>
  <si>
    <t>6030</t>
  </si>
  <si>
    <t>Організація благоустрою населених пунктів</t>
  </si>
  <si>
    <t>Програмирозвитку житлово-комунального господарства та благоустрою Киселівської сільської ради на 2024-2028 роки</t>
  </si>
  <si>
    <t>Програму вшанування та увічнення пам’яті загиблих Захисників та Захисниць Киселівської сільської територіальної громади, які брали участь у захисті територіальної цілісності та державного суверенітету України на період 2025-2027 роки</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</si>
  <si>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</si>
  <si>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</si>
  <si>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</si>
  <si>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</si>
  <si>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</si>
  <si>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</si>
  <si>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</si>
  <si>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на послуги централізованого водопостачання та централізованого водовідведення для населення Киселівської сільської ради Чернігівського району Чернігівської області на 2026 рік</t>
  </si>
  <si>
    <t>0116090</t>
  </si>
  <si>
    <t>6090</t>
  </si>
  <si>
    <t>Інша діяльність у сфері житлово-комунального господарства</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</si>
  <si>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</si>
  <si>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</si>
  <si>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</si>
  <si>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</si>
  <si>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Киселівської сільскої ради на 2024-2026 роки</t>
  </si>
  <si>
    <t>0117461</t>
  </si>
  <si>
    <t>7461</t>
  </si>
  <si>
    <t>0456</t>
  </si>
  <si>
    <t>Утримання та розвиток автомобільних доріг та дорожньої інфраструктури за рахунок коштів місцевого бюджету</t>
  </si>
  <si>
    <t>0117650</t>
  </si>
  <si>
    <t>7650</t>
  </si>
  <si>
    <t>0490</t>
  </si>
  <si>
    <t>Проведення експертної грошової оцінки земельної ділянки чи права на неї</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</si>
  <si>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</si>
  <si>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</si>
  <si>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</si>
  <si>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</si>
  <si>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</si>
  <si>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</si>
  <si>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</si>
  <si>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</si>
  <si>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</si>
  <si>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0118220</t>
  </si>
  <si>
    <t>8220</t>
  </si>
  <si>
    <t>0380</t>
  </si>
  <si>
    <t>Заходи та роботи з мобілізаційної підготовки місцевого значення</t>
  </si>
  <si>
    <t>0118311</t>
  </si>
  <si>
    <t>8311</t>
  </si>
  <si>
    <t>0511</t>
  </si>
  <si>
    <t>Охорона та раціональне використання природних ресурсів</t>
  </si>
  <si>
    <t>0118320</t>
  </si>
  <si>
    <t>8320</t>
  </si>
  <si>
    <t>0520</t>
  </si>
  <si>
    <t>Збереження природно-заповідного фонду</t>
  </si>
  <si>
    <t>0118831</t>
  </si>
  <si>
    <t>8831</t>
  </si>
  <si>
    <t>1060</t>
  </si>
  <si>
    <t>Надання довгострокових кредитів індивідуальним забудовникам житла на селі</t>
  </si>
  <si>
    <t>Програма підтримки індивідуального  житлового будівництва та розвитку особистого селянського господарського "Власний дім" на 2025-2027 роки на території Киселівської сільскої ради</t>
  </si>
  <si>
    <t>0600000</t>
  </si>
  <si>
    <t>Відділ освіти,культури,туризму,сім'ї,молоді та спорту Киселівської сільської ради Чернігівського району Чернігівської області</t>
  </si>
  <si>
    <t>0610000</t>
  </si>
  <si>
    <t>0611010</t>
  </si>
  <si>
    <t>0910</t>
  </si>
  <si>
    <t>Надання дошкільної освіти</t>
  </si>
  <si>
    <t>Програма розвитку освіти  Киселівської територіальної громади на 2026-2028 роки</t>
  </si>
  <si>
    <t>0611021</t>
  </si>
  <si>
    <t>1021</t>
  </si>
  <si>
    <t>0921</t>
  </si>
  <si>
    <t>Надання загальної середньої освіти закладами загальної середньої освіти за рахунок коштів місцевого бюджету</t>
  </si>
  <si>
    <t>0611142</t>
  </si>
  <si>
    <t>1142</t>
  </si>
  <si>
    <t>0990</t>
  </si>
  <si>
    <t>Інші програми та заходи у сфері освіти</t>
  </si>
  <si>
    <t>0614060</t>
  </si>
  <si>
    <t>4060</t>
  </si>
  <si>
    <t>0828</t>
  </si>
  <si>
    <t>Забезпечення діяльності палаців i будинків культури, клубів, центрів дозвілля та iнших клубних закладів</t>
  </si>
  <si>
    <t>Програми підтримки та розвитку культури Киселівської теріторіальної громади на 2026-2028 роки</t>
  </si>
  <si>
    <t>0615032</t>
  </si>
  <si>
    <t>5032</t>
  </si>
  <si>
    <t>0810</t>
  </si>
  <si>
    <t>Фінансова підтримка дитячо-юнацьких спортивних шкіл фізкультурно-спортивних товариств</t>
  </si>
  <si>
    <t>Програма розвитку фізичної культури та спорту в Киселівській теритоіальній громаді на 2026-2028 роки</t>
  </si>
  <si>
    <t>3700000</t>
  </si>
  <si>
    <t>Фінансовий відділ Киселівської сільської ради Чернігівського району Чернігівської області</t>
  </si>
  <si>
    <t>3710000</t>
  </si>
  <si>
    <t>3710180</t>
  </si>
  <si>
    <t>Програма сприяння виконання повноважень депутатами Киселівської сільської ради на 2026-2027 роки</t>
  </si>
  <si>
    <t>3719770</t>
  </si>
  <si>
    <t>9770</t>
  </si>
  <si>
    <t>Інші субвенції з місцевого бюджету</t>
  </si>
  <si>
    <t>Програма  розвитку надання соціальних послуг в Киселівській територіальній громаді на 2024–2027 роки.</t>
  </si>
  <si>
    <t>Програма підтримки Трудового архіву Чернігівської районної ради на 2024-2027 роки.</t>
  </si>
  <si>
    <t>Програма надання одноразової допомоги дітям-сиротам і дітям, позбавленим батьківського піклування, після досягнення 18-річного віку, на 2025-2026 роки</t>
  </si>
  <si>
    <t>УСЬОГО</t>
  </si>
  <si>
    <t>X</t>
  </si>
  <si>
    <t xml:space="preserve">Сільський голова </t>
  </si>
  <si>
    <t>Володимир ШЕЛУПЕЦЬ</t>
  </si>
  <si>
    <t>0113050</t>
  </si>
  <si>
    <t>3050</t>
  </si>
  <si>
    <t>Пільгове медичне обслуговування осіб, які постраждали внаслідок Чорнобильської катастрофи</t>
  </si>
  <si>
    <t>Програма забезпечення пільговими лікарськими засобами  осіб окремих пільгових категорій  Киселівської територіальної громади на 2026 рік</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</si>
  <si>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</si>
  <si>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</si>
  <si>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</si>
  <si>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Програма обстеження будівель та споруд для організації надання компенсації з метою відновлення окремих категорій об'єктів нерухомого майна, пошкоджених внаслідок бойових дій, терористичних актів, диверсій, спричинених збройною агресією російської федерації, з використанням електронної публічної послуги «ЄВідновлення» на 2026 рік</t>
  </si>
  <si>
    <t>Програма розвитку місцевого самоврядування в Киселівській сільській раді на 2024-2026 роки</t>
  </si>
  <si>
    <t>0611192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</si>
  <si>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</si>
  <si>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0611700</t>
  </si>
  <si>
    <t>1700</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</si>
  <si>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</si>
  <si>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0118240</t>
  </si>
  <si>
    <t>Заходи та роботи з територіальної оборони</t>
  </si>
  <si>
    <t>Цільова Програма підтримки Збройних Сил України  на 2025-2026 роки</t>
  </si>
  <si>
    <t>Програма фінансування заходів з організації проведення земляних робіт  з облаштування військових інженерно-технічних і фортифікаційних  споруд для забезпечення оборони Киселівської сільської територіальної громади Чернігівського району Чернігівської області на 2026 рік.</t>
  </si>
  <si>
    <t xml:space="preserve"> Програмf забезпечення пільговими лікарськими засобами осіб окремих пільгових категорій Киселівської територіальної громади на 2026 рік</t>
  </si>
  <si>
    <t>Програма фінансової підтримки та ресурсного забезпечення діяльності Чернігівської районної ради Чернігівської області на 2026 рік</t>
  </si>
  <si>
    <t>0118330</t>
  </si>
  <si>
    <t>0540</t>
  </si>
  <si>
    <t>Інша діяльність у сфері екології та охорони природних ресурсів</t>
  </si>
  <si>
    <t>3719720</t>
  </si>
  <si>
    <t>Субвенція з місцевого бюджету на підготовку та реалізацію публічних інвестиційних проектів/програм публічних інвестицій</t>
  </si>
  <si>
    <t xml:space="preserve">   Додаток № 7
до рішення Киселівської сільської ради 
"Про  бюджет Киселівської сільської територіальної громади на 2026 рік"
від 18 грудня 2025 року №62/VIIІ-6
у редакції рішення сільської ради від
"  " травня 2026 року №67/VIII-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</si>
</sst>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0" borderId="0" xfId="0" quotePrefix="1" applyFont="1" applyAlignment="1">
      <alignment horizontal="center"/>
    </xf>
    <xf numFmtId="0" fontId="0" fillId="0" borderId="0" xfId="0" applyAlignment="1">
      <alignment horizontal="right"/>
    </xf>
    <xf numFmtId="0" fontId="1"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center"/>
    </xf>
    <xf numFmtId="0" fontId="0" fillId="0" borderId="0" xfId="0" applyAlignment="1">
      <alignment horizontal="center" wrapText="1"/>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tabSelected="1" workbookViewId="0">
      <selection activeCell="Q32" sqref="Q32"/>
    </sheetView>
  </sheetViews>
  <sheetFormatPr defaultRowHeight="12.75" x14ac:dyDescent="0.2"/>
  <cols>
    <col min="1" max="2" width="12" customWidth="1"/>
    <col min="3" max="3" width="9" customWidth="1"/>
    <col min="4" max="4" width="45" customWidth="1"/>
    <col min="5" max="5" width="40.7109375" customWidth="1"/>
    <col min="6" max="7" width="15.7109375" customWidth="1"/>
    <col min="8" max="8" width="12.7109375" customWidth="1"/>
    <col min="9" max="9" width="12.5703125" customWidth="1"/>
  </cols>
  <sheetData>
    <row r="1" spans="1:9" ht="93.75" customHeight="1" x14ac:dyDescent="0.2">
      <c r="G1" s="23" t="s">
        <v>199</v>
      </c>
      <c r="H1" s="23"/>
      <c r="I1" s="23"/>
    </row>
    <row r="2" spans="1:9" x14ac:dyDescent="0.2">
      <c r="A2" s="24" t="s">
        <v>0</v>
      </c>
      <c r="B2" s="25"/>
      <c r="C2" s="25"/>
      <c r="D2" s="25"/>
      <c r="E2" s="25"/>
      <c r="F2" s="25"/>
      <c r="G2" s="25"/>
      <c r="H2" s="25"/>
      <c r="I2" s="25"/>
    </row>
    <row r="3" spans="1:9" ht="13.9" x14ac:dyDescent="0.3">
      <c r="A3" s="1" t="s">
        <v>1</v>
      </c>
    </row>
    <row r="4" spans="1:9" x14ac:dyDescent="0.2">
      <c r="A4" t="s">
        <v>2</v>
      </c>
      <c r="I4" s="2" t="s">
        <v>3</v>
      </c>
    </row>
    <row r="5" spans="1:9" ht="12.75" customHeight="1" x14ac:dyDescent="0.2">
      <c r="A5" s="26" t="s">
        <v>4</v>
      </c>
      <c r="B5" s="26" t="s">
        <v>5</v>
      </c>
      <c r="C5" s="26" t="s">
        <v>6</v>
      </c>
      <c r="D5" s="27" t="s">
        <v>7</v>
      </c>
      <c r="E5" s="27" t="s">
        <v>8</v>
      </c>
      <c r="F5" s="28" t="s">
        <v>9</v>
      </c>
      <c r="G5" s="27" t="s">
        <v>10</v>
      </c>
      <c r="H5" s="27" t="s">
        <v>11</v>
      </c>
      <c r="I5" s="27"/>
    </row>
    <row r="6" spans="1:9" ht="68.099999999999994" customHeight="1" x14ac:dyDescent="0.2">
      <c r="A6" s="27"/>
      <c r="B6" s="27"/>
      <c r="C6" s="27"/>
      <c r="D6" s="27"/>
      <c r="E6" s="27"/>
      <c r="F6" s="28"/>
      <c r="G6" s="27"/>
      <c r="H6" s="4" t="s">
        <v>12</v>
      </c>
      <c r="I6" s="4" t="s">
        <v>13</v>
      </c>
    </row>
    <row r="7" spans="1:9" ht="13.9" x14ac:dyDescent="0.3">
      <c r="A7" s="4">
        <v>1</v>
      </c>
      <c r="B7" s="4">
        <v>2</v>
      </c>
      <c r="C7" s="4">
        <v>3</v>
      </c>
      <c r="D7" s="4">
        <v>4</v>
      </c>
      <c r="E7" s="4">
        <v>5</v>
      </c>
      <c r="F7" s="5">
        <v>7</v>
      </c>
      <c r="G7" s="4">
        <v>8</v>
      </c>
      <c r="H7" s="6">
        <v>9</v>
      </c>
      <c r="I7" s="6">
        <v>10</v>
      </c>
    </row>
    <row r="8" spans="1:9" ht="25.5" x14ac:dyDescent="0.2">
      <c r="A8" s="7" t="s">
        <v>14</v>
      </c>
      <c r="B8" s="7" t="s">
        <v>15</v>
      </c>
      <c r="C8" s="7" t="s">
        <v>15</v>
      </c>
      <c r="D8" s="8" t="s">
        <v>16</v>
      </c>
      <c r="E8" s="8" t="s">
        <v>15</v>
      </c>
      <c r="F8" s="9">
        <f>G8+H8</f>
        <v>38523410</v>
      </c>
      <c r="G8" s="10">
        <f>G9</f>
        <v>30473390</v>
      </c>
      <c r="H8" s="10">
        <f t="shared" ref="H8:I8" si="0">H9</f>
        <v>8050020</v>
      </c>
      <c r="I8" s="10">
        <f t="shared" si="0"/>
        <v>3000000</v>
      </c>
    </row>
    <row r="9" spans="1:9" ht="25.5" x14ac:dyDescent="0.2">
      <c r="A9" s="7" t="s">
        <v>17</v>
      </c>
      <c r="B9" s="7" t="s">
        <v>15</v>
      </c>
      <c r="C9" s="7" t="s">
        <v>15</v>
      </c>
      <c r="D9" s="8" t="s">
        <v>16</v>
      </c>
      <c r="E9" s="8" t="s">
        <v>15</v>
      </c>
      <c r="F9" s="9">
        <f t="shared" ref="F9:F69" si="1">G9+H9</f>
        <v>38523410</v>
      </c>
      <c r="G9" s="10">
        <f>SUM(G10:G47)</f>
        <v>30473390</v>
      </c>
      <c r="H9" s="10">
        <f t="shared" ref="H9:I9" si="2">SUM(H10:H47)</f>
        <v>8050020</v>
      </c>
      <c r="I9" s="10">
        <f t="shared" si="2"/>
        <v>3000000</v>
      </c>
    </row>
    <row r="10" spans="1:9" ht="51" x14ac:dyDescent="0.2">
      <c r="A10" s="4" t="s">
        <v>18</v>
      </c>
      <c r="B10" s="4" t="s">
        <v>19</v>
      </c>
      <c r="C10" s="4" t="s">
        <v>20</v>
      </c>
      <c r="D10" s="11" t="s">
        <v>21</v>
      </c>
      <c r="E10" s="11" t="s">
        <v>22</v>
      </c>
      <c r="F10" s="9">
        <f t="shared" si="1"/>
        <v>30000</v>
      </c>
      <c r="G10" s="12">
        <v>30000</v>
      </c>
      <c r="H10" s="12">
        <v>0</v>
      </c>
      <c r="I10" s="12">
        <v>0</v>
      </c>
    </row>
    <row r="11" spans="1:9" ht="51" x14ac:dyDescent="0.2">
      <c r="A11" s="4" t="s">
        <v>18</v>
      </c>
      <c r="B11" s="4" t="s">
        <v>19</v>
      </c>
      <c r="C11" s="4" t="s">
        <v>20</v>
      </c>
      <c r="D11" s="11" t="s">
        <v>21</v>
      </c>
      <c r="E11" s="11" t="s">
        <v>23</v>
      </c>
      <c r="F11" s="9">
        <f t="shared" si="1"/>
        <v>1290000</v>
      </c>
      <c r="G11" s="12">
        <f>790000+300000+200000</f>
        <v>1290000</v>
      </c>
      <c r="H11" s="12">
        <v>0</v>
      </c>
      <c r="I11" s="12">
        <v>0</v>
      </c>
    </row>
    <row r="12" spans="1:9" ht="51" x14ac:dyDescent="0.2">
      <c r="A12" s="4" t="s">
        <v>18</v>
      </c>
      <c r="B12" s="4" t="s">
        <v>19</v>
      </c>
      <c r="C12" s="4" t="s">
        <v>20</v>
      </c>
      <c r="D12" s="11" t="s">
        <v>21</v>
      </c>
      <c r="E12" s="11" t="s">
        <v>24</v>
      </c>
      <c r="F12" s="9">
        <f t="shared" si="1"/>
        <v>5000</v>
      </c>
      <c r="G12" s="12">
        <v>5000</v>
      </c>
      <c r="H12" s="12">
        <v>0</v>
      </c>
      <c r="I12" s="12">
        <v>0</v>
      </c>
    </row>
    <row r="13" spans="1:9" ht="76.5" x14ac:dyDescent="0.2">
      <c r="A13" s="4" t="s">
        <v>25</v>
      </c>
      <c r="B13" s="4" t="s">
        <v>26</v>
      </c>
      <c r="C13" s="4" t="s">
        <v>27</v>
      </c>
      <c r="D13" s="11" t="s">
        <v>28</v>
      </c>
      <c r="E13" s="11" t="s">
        <v>29</v>
      </c>
      <c r="F13" s="9">
        <f t="shared" si="1"/>
        <v>34400</v>
      </c>
      <c r="G13" s="12">
        <v>34400</v>
      </c>
      <c r="H13" s="12">
        <v>0</v>
      </c>
      <c r="I13" s="12">
        <v>0</v>
      </c>
    </row>
    <row r="14" spans="1:9" ht="38.25" x14ac:dyDescent="0.2">
      <c r="A14" s="4" t="s">
        <v>30</v>
      </c>
      <c r="B14" s="4" t="s">
        <v>31</v>
      </c>
      <c r="C14" s="4" t="s">
        <v>32</v>
      </c>
      <c r="D14" s="11" t="s">
        <v>33</v>
      </c>
      <c r="E14" s="11" t="s">
        <v>182</v>
      </c>
      <c r="F14" s="9">
        <f t="shared" si="1"/>
        <v>130000</v>
      </c>
      <c r="G14" s="12">
        <v>130000</v>
      </c>
      <c r="H14" s="12">
        <v>0</v>
      </c>
      <c r="I14" s="12">
        <v>0</v>
      </c>
    </row>
    <row r="15" spans="1:9" ht="102" x14ac:dyDescent="0.2">
      <c r="A15" s="16" t="s">
        <v>30</v>
      </c>
      <c r="B15" s="16" t="s">
        <v>31</v>
      </c>
      <c r="C15" s="16" t="s">
        <v>32</v>
      </c>
      <c r="D15" s="11" t="s">
        <v>33</v>
      </c>
      <c r="E15" s="11" t="s">
        <v>181</v>
      </c>
      <c r="F15" s="9">
        <f t="shared" si="1"/>
        <v>200000</v>
      </c>
      <c r="G15" s="12">
        <v>200000</v>
      </c>
      <c r="H15" s="12"/>
      <c r="I15" s="12"/>
    </row>
    <row r="16" spans="1:9" ht="25.5" x14ac:dyDescent="0.2">
      <c r="A16" s="4" t="s">
        <v>34</v>
      </c>
      <c r="B16" s="4" t="s">
        <v>35</v>
      </c>
      <c r="C16" s="4" t="s">
        <v>36</v>
      </c>
      <c r="D16" s="11" t="s">
        <v>37</v>
      </c>
      <c r="E16" s="11" t="s">
        <v>38</v>
      </c>
      <c r="F16" s="9">
        <f t="shared" si="1"/>
        <v>820300</v>
      </c>
      <c r="G16" s="12">
        <v>820300</v>
      </c>
      <c r="H16" s="12">
        <v>0</v>
      </c>
      <c r="I16" s="12">
        <v>0</v>
      </c>
    </row>
    <row r="17" spans="1:9" ht="38.25" x14ac:dyDescent="0.2">
      <c r="A17" s="4" t="s">
        <v>39</v>
      </c>
      <c r="B17" s="4" t="s">
        <v>40</v>
      </c>
      <c r="C17" s="4" t="s">
        <v>41</v>
      </c>
      <c r="D17" s="11" t="s">
        <v>42</v>
      </c>
      <c r="E17" s="11" t="s">
        <v>38</v>
      </c>
      <c r="F17" s="9">
        <f t="shared" si="1"/>
        <v>530500</v>
      </c>
      <c r="G17" s="12">
        <v>530500</v>
      </c>
      <c r="H17" s="12">
        <v>0</v>
      </c>
      <c r="I17" s="12">
        <v>0</v>
      </c>
    </row>
    <row r="18" spans="1:9" ht="25.5" hidden="1" x14ac:dyDescent="0.2">
      <c r="A18" s="4" t="s">
        <v>43</v>
      </c>
      <c r="B18" s="4" t="s">
        <v>44</v>
      </c>
      <c r="C18" s="4" t="s">
        <v>45</v>
      </c>
      <c r="D18" s="11" t="s">
        <v>46</v>
      </c>
      <c r="E18" s="11" t="s">
        <v>38</v>
      </c>
      <c r="F18" s="9">
        <f t="shared" si="1"/>
        <v>0</v>
      </c>
      <c r="G18" s="12"/>
      <c r="H18" s="12">
        <v>0</v>
      </c>
      <c r="I18" s="12">
        <v>0</v>
      </c>
    </row>
    <row r="19" spans="1:9" ht="51" x14ac:dyDescent="0.2">
      <c r="A19" s="16" t="s">
        <v>43</v>
      </c>
      <c r="B19" s="16" t="s">
        <v>44</v>
      </c>
      <c r="C19" s="16" t="s">
        <v>45</v>
      </c>
      <c r="D19" s="11" t="s">
        <v>46</v>
      </c>
      <c r="E19" s="11" t="s">
        <v>192</v>
      </c>
      <c r="F19" s="9">
        <f t="shared" si="1"/>
        <v>50000</v>
      </c>
      <c r="G19" s="12">
        <v>50000</v>
      </c>
      <c r="H19" s="12"/>
      <c r="I19" s="12"/>
    </row>
    <row r="20" spans="1:9" ht="51" x14ac:dyDescent="0.2">
      <c r="A20" s="15" t="s">
        <v>174</v>
      </c>
      <c r="B20" s="15" t="s">
        <v>175</v>
      </c>
      <c r="C20" s="15" t="s">
        <v>59</v>
      </c>
      <c r="D20" s="11" t="s">
        <v>176</v>
      </c>
      <c r="E20" s="11" t="s">
        <v>177</v>
      </c>
      <c r="F20" s="9">
        <f t="shared" si="1"/>
        <v>23700</v>
      </c>
      <c r="G20" s="12">
        <v>23700</v>
      </c>
      <c r="H20" s="12"/>
      <c r="I20" s="12"/>
    </row>
    <row r="21" spans="1:9" ht="102" x14ac:dyDescent="0.2">
      <c r="A21" s="4" t="s">
        <v>47</v>
      </c>
      <c r="B21" s="4" t="s">
        <v>48</v>
      </c>
      <c r="C21" s="4" t="s">
        <v>49</v>
      </c>
      <c r="D21" s="11" t="s">
        <v>50</v>
      </c>
      <c r="E21" s="11" t="s">
        <v>51</v>
      </c>
      <c r="F21" s="9">
        <f t="shared" si="1"/>
        <v>50000</v>
      </c>
      <c r="G21" s="12">
        <v>50000</v>
      </c>
      <c r="H21" s="12">
        <v>0</v>
      </c>
      <c r="I21" s="12">
        <v>0</v>
      </c>
    </row>
    <row r="22" spans="1:9" ht="63.75" x14ac:dyDescent="0.2">
      <c r="A22" s="4" t="s">
        <v>52</v>
      </c>
      <c r="B22" s="4" t="s">
        <v>53</v>
      </c>
      <c r="C22" s="4" t="s">
        <v>54</v>
      </c>
      <c r="D22" s="11" t="s">
        <v>55</v>
      </c>
      <c r="E22" s="11" t="s">
        <v>56</v>
      </c>
      <c r="F22" s="9">
        <f t="shared" si="1"/>
        <v>588000</v>
      </c>
      <c r="G22" s="12">
        <v>588000</v>
      </c>
      <c r="H22" s="12">
        <v>0</v>
      </c>
      <c r="I22" s="12">
        <v>0</v>
      </c>
    </row>
    <row r="23" spans="1:9" ht="51" x14ac:dyDescent="0.2">
      <c r="A23" s="4" t="s">
        <v>57</v>
      </c>
      <c r="B23" s="4" t="s">
        <v>58</v>
      </c>
      <c r="C23" s="4" t="s">
        <v>59</v>
      </c>
      <c r="D23" s="11" t="s">
        <v>60</v>
      </c>
      <c r="E23" s="11" t="s">
        <v>61</v>
      </c>
      <c r="F23" s="9">
        <f t="shared" si="1"/>
        <v>6563200</v>
      </c>
      <c r="G23" s="12">
        <v>3255700</v>
      </c>
      <c r="H23" s="12">
        <v>3307500</v>
      </c>
      <c r="I23" s="12">
        <v>0</v>
      </c>
    </row>
    <row r="24" spans="1:9" ht="38.25" x14ac:dyDescent="0.2">
      <c r="A24" s="4" t="s">
        <v>62</v>
      </c>
      <c r="B24" s="4" t="s">
        <v>63</v>
      </c>
      <c r="C24" s="4" t="s">
        <v>64</v>
      </c>
      <c r="D24" s="11" t="s">
        <v>65</v>
      </c>
      <c r="E24" s="11" t="s">
        <v>66</v>
      </c>
      <c r="F24" s="9">
        <f t="shared" si="1"/>
        <v>1000000</v>
      </c>
      <c r="G24" s="12">
        <v>1000000</v>
      </c>
      <c r="H24" s="12">
        <v>0</v>
      </c>
      <c r="I24" s="12">
        <v>0</v>
      </c>
    </row>
    <row r="25" spans="1:9" ht="38.25" x14ac:dyDescent="0.2">
      <c r="A25" s="19" t="s">
        <v>62</v>
      </c>
      <c r="B25" s="19" t="s">
        <v>63</v>
      </c>
      <c r="C25" s="19" t="s">
        <v>64</v>
      </c>
      <c r="D25" s="11" t="s">
        <v>65</v>
      </c>
      <c r="E25" s="11" t="s">
        <v>163</v>
      </c>
      <c r="F25" s="9">
        <f t="shared" si="1"/>
        <v>8000</v>
      </c>
      <c r="G25" s="12">
        <v>8000</v>
      </c>
      <c r="H25" s="12"/>
      <c r="I25" s="12"/>
    </row>
    <row r="26" spans="1:9" ht="51" x14ac:dyDescent="0.2">
      <c r="A26" s="4" t="s">
        <v>67</v>
      </c>
      <c r="B26" s="4" t="s">
        <v>68</v>
      </c>
      <c r="C26" s="4" t="s">
        <v>69</v>
      </c>
      <c r="D26" s="11" t="s">
        <v>70</v>
      </c>
      <c r="E26" s="11" t="s">
        <v>71</v>
      </c>
      <c r="F26" s="9">
        <f t="shared" si="1"/>
        <v>500000</v>
      </c>
      <c r="G26" s="12">
        <v>500000</v>
      </c>
      <c r="H26" s="12">
        <v>0</v>
      </c>
      <c r="I26" s="12">
        <v>0</v>
      </c>
    </row>
    <row r="27" spans="1:9" ht="51" x14ac:dyDescent="0.2">
      <c r="A27" s="4" t="s">
        <v>72</v>
      </c>
      <c r="B27" s="4" t="s">
        <v>73</v>
      </c>
      <c r="C27" s="4" t="s">
        <v>69</v>
      </c>
      <c r="D27" s="11" t="s">
        <v>74</v>
      </c>
      <c r="E27" s="11" t="s">
        <v>71</v>
      </c>
      <c r="F27" s="9">
        <f t="shared" si="1"/>
        <v>3850000</v>
      </c>
      <c r="G27" s="12">
        <v>3850000</v>
      </c>
      <c r="H27" s="12">
        <v>0</v>
      </c>
      <c r="I27" s="12">
        <v>0</v>
      </c>
    </row>
    <row r="28" spans="1:9" ht="51" x14ac:dyDescent="0.2">
      <c r="A28" s="4" t="s">
        <v>75</v>
      </c>
      <c r="B28" s="4" t="s">
        <v>76</v>
      </c>
      <c r="C28" s="4" t="s">
        <v>69</v>
      </c>
      <c r="D28" s="11" t="s">
        <v>77</v>
      </c>
      <c r="E28" s="11" t="s">
        <v>78</v>
      </c>
      <c r="F28" s="9">
        <f t="shared" si="1"/>
        <v>1200000</v>
      </c>
      <c r="G28" s="12">
        <v>1200000</v>
      </c>
      <c r="H28" s="12">
        <v>0</v>
      </c>
      <c r="I28" s="12">
        <v>0</v>
      </c>
    </row>
    <row r="29" spans="1:9" ht="38.25" x14ac:dyDescent="0.2">
      <c r="A29" s="4" t="s">
        <v>79</v>
      </c>
      <c r="B29" s="4" t="s">
        <v>80</v>
      </c>
      <c r="C29" s="4" t="s">
        <v>69</v>
      </c>
      <c r="D29" s="11" t="s">
        <v>81</v>
      </c>
      <c r="E29" s="11" t="s">
        <v>82</v>
      </c>
      <c r="F29" s="9">
        <f t="shared" si="1"/>
        <v>5217090</v>
      </c>
      <c r="G29" s="12">
        <f>5117090+100000</f>
        <v>5217090</v>
      </c>
      <c r="H29" s="12">
        <v>0</v>
      </c>
      <c r="I29" s="12">
        <v>0</v>
      </c>
    </row>
    <row r="30" spans="1:9" ht="76.5" x14ac:dyDescent="0.2">
      <c r="A30" s="4" t="s">
        <v>79</v>
      </c>
      <c r="B30" s="4" t="s">
        <v>80</v>
      </c>
      <c r="C30" s="4" t="s">
        <v>69</v>
      </c>
      <c r="D30" s="11" t="s">
        <v>81</v>
      </c>
      <c r="E30" s="11" t="s">
        <v>83</v>
      </c>
      <c r="F30" s="9">
        <f t="shared" si="1"/>
        <v>550000</v>
      </c>
      <c r="G30" s="12">
        <v>550000</v>
      </c>
      <c r="H30" s="12">
        <v>0</v>
      </c>
      <c r="I30" s="12">
        <v>0</v>
      </c>
    </row>
    <row r="31" spans="1:9" ht="51" x14ac:dyDescent="0.2">
      <c r="A31" s="4" t="s">
        <v>84</v>
      </c>
      <c r="B31" s="4" t="s">
        <v>85</v>
      </c>
      <c r="C31" s="4" t="s">
        <v>69</v>
      </c>
      <c r="D31" s="11" t="s">
        <v>86</v>
      </c>
      <c r="E31" s="11" t="s">
        <v>71</v>
      </c>
      <c r="F31" s="9">
        <f t="shared" si="1"/>
        <v>400000</v>
      </c>
      <c r="G31" s="12">
        <v>400000</v>
      </c>
      <c r="H31" s="12">
        <v>0</v>
      </c>
      <c r="I31" s="12">
        <v>0</v>
      </c>
    </row>
    <row r="32" spans="1:9" ht="102" x14ac:dyDescent="0.2">
      <c r="A32" s="4" t="s">
        <v>87</v>
      </c>
      <c r="B32" s="4" t="s">
        <v>88</v>
      </c>
      <c r="C32" s="4" t="s">
        <v>89</v>
      </c>
      <c r="D32" s="11" t="s">
        <v>90</v>
      </c>
      <c r="E32" s="11" t="s">
        <v>91</v>
      </c>
      <c r="F32" s="9">
        <f t="shared" si="1"/>
        <v>1000000</v>
      </c>
      <c r="G32" s="12">
        <v>1000000</v>
      </c>
      <c r="H32" s="12">
        <v>0</v>
      </c>
      <c r="I32" s="12">
        <v>0</v>
      </c>
    </row>
    <row r="33" spans="1:9" ht="38.25" x14ac:dyDescent="0.2">
      <c r="A33" s="4" t="s">
        <v>92</v>
      </c>
      <c r="B33" s="4" t="s">
        <v>93</v>
      </c>
      <c r="C33" s="4" t="s">
        <v>89</v>
      </c>
      <c r="D33" s="11" t="s">
        <v>94</v>
      </c>
      <c r="E33" s="11" t="s">
        <v>82</v>
      </c>
      <c r="F33" s="9">
        <f t="shared" si="1"/>
        <v>86000</v>
      </c>
      <c r="G33" s="12">
        <v>86000</v>
      </c>
      <c r="H33" s="12">
        <v>0</v>
      </c>
      <c r="I33" s="12">
        <v>0</v>
      </c>
    </row>
    <row r="34" spans="1:9" ht="51" x14ac:dyDescent="0.2">
      <c r="A34" s="4" t="s">
        <v>95</v>
      </c>
      <c r="B34" s="4" t="s">
        <v>96</v>
      </c>
      <c r="C34" s="4" t="s">
        <v>97</v>
      </c>
      <c r="D34" s="11" t="s">
        <v>98</v>
      </c>
      <c r="E34" s="11" t="s">
        <v>99</v>
      </c>
      <c r="F34" s="9">
        <f t="shared" si="1"/>
        <v>830000</v>
      </c>
      <c r="G34" s="12">
        <v>830000</v>
      </c>
      <c r="H34" s="12">
        <v>0</v>
      </c>
      <c r="I34" s="12">
        <v>0</v>
      </c>
    </row>
    <row r="35" spans="1:9" ht="51" x14ac:dyDescent="0.2">
      <c r="A35" s="4" t="s">
        <v>95</v>
      </c>
      <c r="B35" s="4" t="s">
        <v>96</v>
      </c>
      <c r="C35" s="4" t="s">
        <v>97</v>
      </c>
      <c r="D35" s="11" t="s">
        <v>98</v>
      </c>
      <c r="E35" s="11" t="s">
        <v>71</v>
      </c>
      <c r="F35" s="9">
        <f t="shared" si="1"/>
        <v>430000</v>
      </c>
      <c r="G35" s="12">
        <v>430000</v>
      </c>
      <c r="H35" s="12">
        <v>0</v>
      </c>
      <c r="I35" s="12">
        <v>0</v>
      </c>
    </row>
    <row r="36" spans="1:9" ht="38.25" x14ac:dyDescent="0.2">
      <c r="A36" s="4" t="s">
        <v>100</v>
      </c>
      <c r="B36" s="4" t="s">
        <v>101</v>
      </c>
      <c r="C36" s="4" t="s">
        <v>102</v>
      </c>
      <c r="D36" s="11" t="s">
        <v>103</v>
      </c>
      <c r="E36" s="11" t="s">
        <v>82</v>
      </c>
      <c r="F36" s="9">
        <f t="shared" si="1"/>
        <v>2000000</v>
      </c>
      <c r="G36" s="12">
        <v>2000000</v>
      </c>
      <c r="H36" s="12">
        <v>0</v>
      </c>
      <c r="I36" s="12">
        <v>0</v>
      </c>
    </row>
    <row r="37" spans="1:9" ht="51" x14ac:dyDescent="0.2">
      <c r="A37" s="4" t="s">
        <v>104</v>
      </c>
      <c r="B37" s="4" t="s">
        <v>105</v>
      </c>
      <c r="C37" s="4" t="s">
        <v>106</v>
      </c>
      <c r="D37" s="11" t="s">
        <v>107</v>
      </c>
      <c r="E37" s="11" t="s">
        <v>99</v>
      </c>
      <c r="F37" s="9">
        <f t="shared" si="1"/>
        <v>100000</v>
      </c>
      <c r="G37" s="12">
        <v>100000</v>
      </c>
      <c r="H37" s="12">
        <v>0</v>
      </c>
      <c r="I37" s="12">
        <v>0</v>
      </c>
    </row>
    <row r="38" spans="1:9" ht="51" x14ac:dyDescent="0.2">
      <c r="A38" s="4" t="s">
        <v>108</v>
      </c>
      <c r="B38" s="4" t="s">
        <v>109</v>
      </c>
      <c r="C38" s="4" t="s">
        <v>106</v>
      </c>
      <c r="D38" s="11" t="s">
        <v>110</v>
      </c>
      <c r="E38" s="11" t="s">
        <v>78</v>
      </c>
      <c r="F38" s="9">
        <f t="shared" si="1"/>
        <v>3000000</v>
      </c>
      <c r="G38" s="12">
        <v>0</v>
      </c>
      <c r="H38" s="12">
        <v>3000000</v>
      </c>
      <c r="I38" s="12">
        <v>3000000</v>
      </c>
    </row>
    <row r="39" spans="1:9" ht="25.5" x14ac:dyDescent="0.2">
      <c r="A39" s="4" t="s">
        <v>111</v>
      </c>
      <c r="B39" s="4" t="s">
        <v>112</v>
      </c>
      <c r="C39" s="4" t="s">
        <v>106</v>
      </c>
      <c r="D39" s="11" t="s">
        <v>113</v>
      </c>
      <c r="E39" s="11" t="s">
        <v>22</v>
      </c>
      <c r="F39" s="9">
        <f t="shared" si="1"/>
        <v>5700</v>
      </c>
      <c r="G39" s="12">
        <v>5700</v>
      </c>
      <c r="H39" s="12">
        <v>0</v>
      </c>
      <c r="I39" s="12">
        <v>0</v>
      </c>
    </row>
    <row r="40" spans="1:9" ht="89.25" x14ac:dyDescent="0.2">
      <c r="A40" s="4" t="s">
        <v>114</v>
      </c>
      <c r="B40" s="4" t="s">
        <v>115</v>
      </c>
      <c r="C40" s="4" t="s">
        <v>106</v>
      </c>
      <c r="D40" s="11" t="s">
        <v>116</v>
      </c>
      <c r="E40" s="11" t="s">
        <v>82</v>
      </c>
      <c r="F40" s="9">
        <f t="shared" si="1"/>
        <v>11100</v>
      </c>
      <c r="G40" s="12">
        <v>0</v>
      </c>
      <c r="H40" s="12">
        <v>11100</v>
      </c>
      <c r="I40" s="12">
        <v>0</v>
      </c>
    </row>
    <row r="41" spans="1:9" ht="38.25" x14ac:dyDescent="0.2">
      <c r="A41" s="4" t="s">
        <v>117</v>
      </c>
      <c r="B41" s="4" t="s">
        <v>118</v>
      </c>
      <c r="C41" s="4" t="s">
        <v>119</v>
      </c>
      <c r="D41" s="11" t="s">
        <v>120</v>
      </c>
      <c r="E41" s="11" t="s">
        <v>66</v>
      </c>
      <c r="F41" s="9">
        <f t="shared" si="1"/>
        <v>3000000</v>
      </c>
      <c r="G41" s="12">
        <v>3000000</v>
      </c>
      <c r="H41" s="12">
        <v>0</v>
      </c>
      <c r="I41" s="12">
        <v>0</v>
      </c>
    </row>
    <row r="42" spans="1:9" ht="25.5" x14ac:dyDescent="0.2">
      <c r="A42" s="17" t="s">
        <v>188</v>
      </c>
      <c r="B42" s="17">
        <v>8240</v>
      </c>
      <c r="C42" s="17" t="s">
        <v>119</v>
      </c>
      <c r="D42" s="11" t="s">
        <v>189</v>
      </c>
      <c r="E42" s="11" t="s">
        <v>190</v>
      </c>
      <c r="F42" s="9">
        <f t="shared" si="1"/>
        <v>2255000</v>
      </c>
      <c r="G42" s="12">
        <v>2255000</v>
      </c>
      <c r="H42" s="12"/>
      <c r="I42" s="12"/>
    </row>
    <row r="43" spans="1:9" ht="89.25" x14ac:dyDescent="0.2">
      <c r="A43" s="17" t="s">
        <v>188</v>
      </c>
      <c r="B43" s="17">
        <v>8240</v>
      </c>
      <c r="C43" s="17" t="s">
        <v>119</v>
      </c>
      <c r="D43" s="11" t="s">
        <v>189</v>
      </c>
      <c r="E43" s="11" t="s">
        <v>191</v>
      </c>
      <c r="F43" s="9">
        <f t="shared" si="1"/>
        <v>500000</v>
      </c>
      <c r="G43" s="12">
        <v>500000</v>
      </c>
      <c r="H43" s="12"/>
      <c r="I43" s="12"/>
    </row>
    <row r="44" spans="1:9" ht="51" x14ac:dyDescent="0.2">
      <c r="A44" s="4" t="s">
        <v>121</v>
      </c>
      <c r="B44" s="4" t="s">
        <v>122</v>
      </c>
      <c r="C44" s="4" t="s">
        <v>123</v>
      </c>
      <c r="D44" s="11" t="s">
        <v>124</v>
      </c>
      <c r="E44" s="11" t="s">
        <v>71</v>
      </c>
      <c r="F44" s="9">
        <f t="shared" si="1"/>
        <v>311420</v>
      </c>
      <c r="G44" s="12">
        <v>270000</v>
      </c>
      <c r="H44" s="12">
        <v>41420</v>
      </c>
      <c r="I44" s="12">
        <v>0</v>
      </c>
    </row>
    <row r="45" spans="1:9" ht="51" x14ac:dyDescent="0.2">
      <c r="A45" s="4" t="s">
        <v>125</v>
      </c>
      <c r="B45" s="4" t="s">
        <v>126</v>
      </c>
      <c r="C45" s="4" t="s">
        <v>127</v>
      </c>
      <c r="D45" s="11" t="s">
        <v>128</v>
      </c>
      <c r="E45" s="11" t="s">
        <v>99</v>
      </c>
      <c r="F45" s="9">
        <f t="shared" si="1"/>
        <v>100000</v>
      </c>
      <c r="G45" s="12">
        <v>100000</v>
      </c>
      <c r="H45" s="12">
        <v>0</v>
      </c>
      <c r="I45" s="12">
        <v>0</v>
      </c>
    </row>
    <row r="46" spans="1:9" ht="51" x14ac:dyDescent="0.2">
      <c r="A46" s="20" t="s">
        <v>194</v>
      </c>
      <c r="B46" s="20">
        <v>8330</v>
      </c>
      <c r="C46" s="20" t="s">
        <v>195</v>
      </c>
      <c r="D46" s="11" t="s">
        <v>196</v>
      </c>
      <c r="E46" s="11" t="s">
        <v>71</v>
      </c>
      <c r="F46" s="9">
        <f t="shared" si="1"/>
        <v>1672000</v>
      </c>
      <c r="G46" s="12"/>
      <c r="H46" s="12">
        <v>1672000</v>
      </c>
      <c r="I46" s="12"/>
    </row>
    <row r="47" spans="1:9" ht="63.75" x14ac:dyDescent="0.2">
      <c r="A47" s="4" t="s">
        <v>129</v>
      </c>
      <c r="B47" s="4" t="s">
        <v>130</v>
      </c>
      <c r="C47" s="4" t="s">
        <v>131</v>
      </c>
      <c r="D47" s="11" t="s">
        <v>132</v>
      </c>
      <c r="E47" s="11" t="s">
        <v>133</v>
      </c>
      <c r="F47" s="9">
        <f t="shared" si="1"/>
        <v>182000</v>
      </c>
      <c r="G47" s="12">
        <v>164000</v>
      </c>
      <c r="H47" s="12">
        <v>18000</v>
      </c>
      <c r="I47" s="12">
        <v>0</v>
      </c>
    </row>
    <row r="48" spans="1:9" ht="38.25" x14ac:dyDescent="0.2">
      <c r="A48" s="7" t="s">
        <v>134</v>
      </c>
      <c r="B48" s="7" t="s">
        <v>15</v>
      </c>
      <c r="C48" s="7" t="s">
        <v>15</v>
      </c>
      <c r="D48" s="8" t="s">
        <v>135</v>
      </c>
      <c r="E48" s="8" t="s">
        <v>15</v>
      </c>
      <c r="F48" s="9">
        <f t="shared" si="1"/>
        <v>12819584.109999999</v>
      </c>
      <c r="G48" s="10">
        <f>G49</f>
        <v>12690050</v>
      </c>
      <c r="H48" s="10">
        <f t="shared" ref="H48:I48" si="3">H49</f>
        <v>129534.10999999999</v>
      </c>
      <c r="I48" s="10">
        <f t="shared" si="3"/>
        <v>0</v>
      </c>
    </row>
    <row r="49" spans="1:9" ht="38.25" x14ac:dyDescent="0.2">
      <c r="A49" s="7" t="s">
        <v>136</v>
      </c>
      <c r="B49" s="7" t="s">
        <v>15</v>
      </c>
      <c r="C49" s="7" t="s">
        <v>15</v>
      </c>
      <c r="D49" s="8" t="s">
        <v>135</v>
      </c>
      <c r="E49" s="8" t="s">
        <v>15</v>
      </c>
      <c r="F49" s="9">
        <f t="shared" si="1"/>
        <v>12819584.109999999</v>
      </c>
      <c r="G49" s="10">
        <f>SUM(G50:G59)</f>
        <v>12690050</v>
      </c>
      <c r="H49" s="10">
        <f t="shared" ref="H49:I49" si="4">SUM(H50:H59)</f>
        <v>129534.10999999999</v>
      </c>
      <c r="I49" s="10">
        <f t="shared" si="4"/>
        <v>0</v>
      </c>
    </row>
    <row r="50" spans="1:9" ht="38.25" x14ac:dyDescent="0.2">
      <c r="A50" s="4" t="s">
        <v>137</v>
      </c>
      <c r="B50" s="4" t="s">
        <v>54</v>
      </c>
      <c r="C50" s="4" t="s">
        <v>138</v>
      </c>
      <c r="D50" s="11" t="s">
        <v>139</v>
      </c>
      <c r="E50" s="11" t="s">
        <v>24</v>
      </c>
      <c r="F50" s="9">
        <f t="shared" si="1"/>
        <v>1200</v>
      </c>
      <c r="G50" s="12">
        <v>1200</v>
      </c>
      <c r="H50" s="12">
        <v>0</v>
      </c>
      <c r="I50" s="12">
        <v>0</v>
      </c>
    </row>
    <row r="51" spans="1:9" ht="25.5" x14ac:dyDescent="0.2">
      <c r="A51" s="4" t="s">
        <v>137</v>
      </c>
      <c r="B51" s="4" t="s">
        <v>54</v>
      </c>
      <c r="C51" s="4" t="s">
        <v>138</v>
      </c>
      <c r="D51" s="11" t="s">
        <v>139</v>
      </c>
      <c r="E51" s="11" t="s">
        <v>140</v>
      </c>
      <c r="F51" s="9">
        <f t="shared" si="1"/>
        <v>1015300</v>
      </c>
      <c r="G51" s="12">
        <f>608000+407300</f>
        <v>1015300</v>
      </c>
      <c r="H51" s="12">
        <v>0</v>
      </c>
      <c r="I51" s="12">
        <v>0</v>
      </c>
    </row>
    <row r="52" spans="1:9" ht="38.25" x14ac:dyDescent="0.2">
      <c r="A52" s="4" t="s">
        <v>141</v>
      </c>
      <c r="B52" s="4" t="s">
        <v>142</v>
      </c>
      <c r="C52" s="4" t="s">
        <v>143</v>
      </c>
      <c r="D52" s="11" t="s">
        <v>144</v>
      </c>
      <c r="E52" s="11" t="s">
        <v>140</v>
      </c>
      <c r="F52" s="9">
        <f t="shared" si="1"/>
        <v>6655000</v>
      </c>
      <c r="G52" s="12">
        <v>6655000</v>
      </c>
      <c r="H52" s="12">
        <v>0</v>
      </c>
      <c r="I52" s="12">
        <v>0</v>
      </c>
    </row>
    <row r="53" spans="1:9" ht="38.25" x14ac:dyDescent="0.2">
      <c r="A53" s="4" t="s">
        <v>141</v>
      </c>
      <c r="B53" s="4" t="s">
        <v>142</v>
      </c>
      <c r="C53" s="4" t="s">
        <v>143</v>
      </c>
      <c r="D53" s="11" t="s">
        <v>144</v>
      </c>
      <c r="E53" s="11" t="s">
        <v>24</v>
      </c>
      <c r="F53" s="9">
        <f t="shared" si="1"/>
        <v>13000</v>
      </c>
      <c r="G53" s="12">
        <v>13000</v>
      </c>
      <c r="H53" s="12">
        <v>0</v>
      </c>
      <c r="I53" s="12">
        <v>0</v>
      </c>
    </row>
    <row r="54" spans="1:9" ht="25.5" x14ac:dyDescent="0.2">
      <c r="A54" s="4" t="s">
        <v>145</v>
      </c>
      <c r="B54" s="4" t="s">
        <v>146</v>
      </c>
      <c r="C54" s="4" t="s">
        <v>147</v>
      </c>
      <c r="D54" s="11" t="s">
        <v>148</v>
      </c>
      <c r="E54" s="11" t="s">
        <v>140</v>
      </c>
      <c r="F54" s="9">
        <f t="shared" si="1"/>
        <v>3027650</v>
      </c>
      <c r="G54" s="12">
        <f>4006000-978350</f>
        <v>3027650</v>
      </c>
      <c r="H54" s="12">
        <v>0</v>
      </c>
      <c r="I54" s="12">
        <v>0</v>
      </c>
    </row>
    <row r="55" spans="1:9" ht="76.5" x14ac:dyDescent="0.2">
      <c r="A55" s="16" t="s">
        <v>183</v>
      </c>
      <c r="B55" s="16">
        <v>1292</v>
      </c>
      <c r="C55" s="16" t="s">
        <v>147</v>
      </c>
      <c r="D55" s="11" t="s">
        <v>184</v>
      </c>
      <c r="E55" s="11" t="s">
        <v>140</v>
      </c>
      <c r="F55" s="9">
        <f t="shared" si="1"/>
        <v>35271.21</v>
      </c>
      <c r="G55" s="12"/>
      <c r="H55" s="12">
        <v>35271.21</v>
      </c>
      <c r="I55" s="12"/>
    </row>
    <row r="56" spans="1:9" ht="38.25" x14ac:dyDescent="0.2">
      <c r="A56" s="4" t="s">
        <v>149</v>
      </c>
      <c r="B56" s="4" t="s">
        <v>150</v>
      </c>
      <c r="C56" s="4" t="s">
        <v>151</v>
      </c>
      <c r="D56" s="11" t="s">
        <v>152</v>
      </c>
      <c r="E56" s="11" t="s">
        <v>153</v>
      </c>
      <c r="F56" s="9">
        <f t="shared" si="1"/>
        <v>51000</v>
      </c>
      <c r="G56" s="12">
        <v>51000</v>
      </c>
      <c r="H56" s="12">
        <v>0</v>
      </c>
      <c r="I56" s="12">
        <v>0</v>
      </c>
    </row>
    <row r="57" spans="1:9" ht="38.25" x14ac:dyDescent="0.2">
      <c r="A57" s="4" t="s">
        <v>154</v>
      </c>
      <c r="B57" s="4" t="s">
        <v>155</v>
      </c>
      <c r="C57" s="4" t="s">
        <v>156</v>
      </c>
      <c r="D57" s="11" t="s">
        <v>157</v>
      </c>
      <c r="E57" s="11" t="s">
        <v>158</v>
      </c>
      <c r="F57" s="9">
        <f t="shared" si="1"/>
        <v>306300</v>
      </c>
      <c r="G57" s="12">
        <v>306300</v>
      </c>
      <c r="H57" s="12">
        <v>0</v>
      </c>
      <c r="I57" s="12">
        <v>0</v>
      </c>
    </row>
    <row r="58" spans="1:9" ht="63.75" x14ac:dyDescent="0.2">
      <c r="A58" s="16" t="s">
        <v>185</v>
      </c>
      <c r="B58" s="16" t="s">
        <v>186</v>
      </c>
      <c r="C58" s="16" t="s">
        <v>147</v>
      </c>
      <c r="D58" s="11" t="s">
        <v>187</v>
      </c>
      <c r="E58" s="11" t="s">
        <v>140</v>
      </c>
      <c r="F58" s="9">
        <f t="shared" si="1"/>
        <v>94262.9</v>
      </c>
      <c r="G58" s="12"/>
      <c r="H58" s="12">
        <v>94262.9</v>
      </c>
      <c r="I58" s="12"/>
    </row>
    <row r="59" spans="1:9" ht="38.25" x14ac:dyDescent="0.2">
      <c r="A59" s="15" t="s">
        <v>178</v>
      </c>
      <c r="B59" s="15" t="s">
        <v>179</v>
      </c>
      <c r="C59" s="15" t="s">
        <v>147</v>
      </c>
      <c r="D59" s="11" t="s">
        <v>180</v>
      </c>
      <c r="E59" s="11" t="s">
        <v>140</v>
      </c>
      <c r="F59" s="9">
        <f t="shared" si="1"/>
        <v>1620600</v>
      </c>
      <c r="G59" s="12">
        <v>1620600</v>
      </c>
      <c r="H59" s="12"/>
      <c r="I59" s="12"/>
    </row>
    <row r="60" spans="1:9" ht="25.5" x14ac:dyDescent="0.2">
      <c r="A60" s="7" t="s">
        <v>159</v>
      </c>
      <c r="B60" s="7" t="s">
        <v>15</v>
      </c>
      <c r="C60" s="7" t="s">
        <v>15</v>
      </c>
      <c r="D60" s="8" t="s">
        <v>160</v>
      </c>
      <c r="E60" s="8" t="s">
        <v>15</v>
      </c>
      <c r="F60" s="9">
        <f t="shared" si="1"/>
        <v>4365860</v>
      </c>
      <c r="G60" s="10">
        <f>G61</f>
        <v>3387510</v>
      </c>
      <c r="H60" s="10">
        <f t="shared" ref="H60:I60" si="5">H61</f>
        <v>978350</v>
      </c>
      <c r="I60" s="10">
        <f t="shared" si="5"/>
        <v>978350</v>
      </c>
    </row>
    <row r="61" spans="1:9" ht="25.5" x14ac:dyDescent="0.2">
      <c r="A61" s="7" t="s">
        <v>161</v>
      </c>
      <c r="B61" s="7" t="s">
        <v>15</v>
      </c>
      <c r="C61" s="7" t="s">
        <v>15</v>
      </c>
      <c r="D61" s="8" t="s">
        <v>160</v>
      </c>
      <c r="E61" s="8" t="s">
        <v>15</v>
      </c>
      <c r="F61" s="9">
        <f t="shared" si="1"/>
        <v>4365860</v>
      </c>
      <c r="G61" s="10">
        <f>SUM(G62:G68)</f>
        <v>3387510</v>
      </c>
      <c r="H61" s="10">
        <f t="shared" ref="H61:I61" si="6">SUM(H62:H67)</f>
        <v>978350</v>
      </c>
      <c r="I61" s="10">
        <f t="shared" si="6"/>
        <v>978350</v>
      </c>
    </row>
    <row r="62" spans="1:9" ht="38.25" x14ac:dyDescent="0.2">
      <c r="A62" s="4" t="s">
        <v>162</v>
      </c>
      <c r="B62" s="4" t="s">
        <v>31</v>
      </c>
      <c r="C62" s="4" t="s">
        <v>32</v>
      </c>
      <c r="D62" s="11" t="s">
        <v>33</v>
      </c>
      <c r="E62" s="11" t="s">
        <v>163</v>
      </c>
      <c r="F62" s="9">
        <f t="shared" si="1"/>
        <v>1092000</v>
      </c>
      <c r="G62" s="12">
        <f>1100000-8000</f>
        <v>1092000</v>
      </c>
      <c r="H62" s="12">
        <v>0</v>
      </c>
      <c r="I62" s="12">
        <v>0</v>
      </c>
    </row>
    <row r="63" spans="1:9" ht="38.25" x14ac:dyDescent="0.2">
      <c r="A63" s="21" t="s">
        <v>197</v>
      </c>
      <c r="B63" s="21">
        <v>9720</v>
      </c>
      <c r="C63" s="21" t="s">
        <v>31</v>
      </c>
      <c r="D63" s="11" t="s">
        <v>198</v>
      </c>
      <c r="E63" s="11" t="s">
        <v>140</v>
      </c>
      <c r="F63" s="9">
        <f t="shared" si="1"/>
        <v>978350</v>
      </c>
      <c r="G63" s="12"/>
      <c r="H63" s="12">
        <v>978350</v>
      </c>
      <c r="I63" s="12">
        <v>978350</v>
      </c>
    </row>
    <row r="64" spans="1:9" ht="38.25" x14ac:dyDescent="0.2">
      <c r="A64" s="4" t="s">
        <v>164</v>
      </c>
      <c r="B64" s="4" t="s">
        <v>165</v>
      </c>
      <c r="C64" s="4" t="s">
        <v>31</v>
      </c>
      <c r="D64" s="11" t="s">
        <v>166</v>
      </c>
      <c r="E64" s="11" t="s">
        <v>167</v>
      </c>
      <c r="F64" s="9">
        <f t="shared" si="1"/>
        <v>2096500</v>
      </c>
      <c r="G64" s="12">
        <f>1140000+956500</f>
        <v>2096500</v>
      </c>
      <c r="H64" s="12">
        <v>0</v>
      </c>
      <c r="I64" s="12">
        <v>0</v>
      </c>
    </row>
    <row r="65" spans="1:9" ht="38.25" x14ac:dyDescent="0.2">
      <c r="A65" s="4" t="s">
        <v>164</v>
      </c>
      <c r="B65" s="4" t="s">
        <v>165</v>
      </c>
      <c r="C65" s="4" t="s">
        <v>31</v>
      </c>
      <c r="D65" s="11" t="s">
        <v>166</v>
      </c>
      <c r="E65" s="18" t="s">
        <v>168</v>
      </c>
      <c r="F65" s="9">
        <f t="shared" si="1"/>
        <v>104000</v>
      </c>
      <c r="G65" s="12">
        <v>104000</v>
      </c>
      <c r="H65" s="12">
        <v>0</v>
      </c>
      <c r="I65" s="12">
        <v>0</v>
      </c>
    </row>
    <row r="66" spans="1:9" ht="51" x14ac:dyDescent="0.2">
      <c r="A66" s="4" t="s">
        <v>164</v>
      </c>
      <c r="B66" s="4" t="s">
        <v>165</v>
      </c>
      <c r="C66" s="4" t="s">
        <v>31</v>
      </c>
      <c r="D66" s="11" t="s">
        <v>166</v>
      </c>
      <c r="E66" s="11" t="s">
        <v>169</v>
      </c>
      <c r="F66" s="9">
        <f t="shared" si="1"/>
        <v>1810</v>
      </c>
      <c r="G66" s="12">
        <v>1810</v>
      </c>
      <c r="H66" s="12">
        <v>0</v>
      </c>
      <c r="I66" s="12">
        <v>0</v>
      </c>
    </row>
    <row r="67" spans="1:9" ht="25.5" x14ac:dyDescent="0.2">
      <c r="A67" s="4" t="s">
        <v>164</v>
      </c>
      <c r="B67" s="4" t="s">
        <v>165</v>
      </c>
      <c r="C67" s="4" t="s">
        <v>31</v>
      </c>
      <c r="D67" s="11" t="s">
        <v>166</v>
      </c>
      <c r="E67" s="11" t="s">
        <v>140</v>
      </c>
      <c r="F67" s="9">
        <f t="shared" si="1"/>
        <v>93200</v>
      </c>
      <c r="G67" s="12">
        <v>93200</v>
      </c>
      <c r="H67" s="12">
        <v>0</v>
      </c>
      <c r="I67" s="12">
        <v>0</v>
      </c>
    </row>
    <row r="68" spans="1:9" ht="38.25" hidden="1" x14ac:dyDescent="0.2">
      <c r="A68" s="19" t="s">
        <v>164</v>
      </c>
      <c r="B68" s="19" t="s">
        <v>165</v>
      </c>
      <c r="C68" s="19" t="s">
        <v>31</v>
      </c>
      <c r="D68" s="11" t="s">
        <v>166</v>
      </c>
      <c r="E68" s="11" t="s">
        <v>193</v>
      </c>
      <c r="F68" s="9">
        <f t="shared" si="1"/>
        <v>0</v>
      </c>
      <c r="G68" s="12"/>
      <c r="H68" s="12"/>
      <c r="I68" s="12"/>
    </row>
    <row r="69" spans="1:9" x14ac:dyDescent="0.2">
      <c r="A69" s="13" t="s">
        <v>171</v>
      </c>
      <c r="B69" s="13" t="s">
        <v>171</v>
      </c>
      <c r="C69" s="13" t="s">
        <v>171</v>
      </c>
      <c r="D69" s="14" t="s">
        <v>170</v>
      </c>
      <c r="E69" s="14" t="s">
        <v>171</v>
      </c>
      <c r="F69" s="9">
        <f t="shared" si="1"/>
        <v>55708854.109999999</v>
      </c>
      <c r="G69" s="9">
        <f>G8+G48+G60</f>
        <v>46550950</v>
      </c>
      <c r="H69" s="9">
        <f t="shared" ref="H69:I69" si="7">H8+H48+H60</f>
        <v>9157904.1099999994</v>
      </c>
      <c r="I69" s="9">
        <f t="shared" si="7"/>
        <v>3978350</v>
      </c>
    </row>
    <row r="71" spans="1:9" x14ac:dyDescent="0.2">
      <c r="A71" s="22"/>
      <c r="B71" s="22"/>
      <c r="C71" s="22"/>
      <c r="D71" s="22"/>
      <c r="E71" s="22"/>
      <c r="F71" s="22"/>
      <c r="G71" s="22"/>
      <c r="H71" s="22"/>
      <c r="I71" s="22"/>
    </row>
    <row r="73" spans="1:9" x14ac:dyDescent="0.2">
      <c r="A73" s="3" t="s">
        <v>172</v>
      </c>
      <c r="B73" s="3"/>
      <c r="C73" s="3"/>
      <c r="D73" s="3"/>
      <c r="E73" s="3"/>
      <c r="F73" s="3" t="s">
        <v>173</v>
      </c>
      <c r="G73" s="3"/>
    </row>
  </sheetData>
  <mergeCells count="11">
    <mergeCell ref="A71:I71"/>
    <mergeCell ref="G1:I1"/>
    <mergeCell ref="A2:I2"/>
    <mergeCell ref="A5:A6"/>
    <mergeCell ref="B5:B6"/>
    <mergeCell ref="C5:C6"/>
    <mergeCell ref="D5:D6"/>
    <mergeCell ref="E5:E6"/>
    <mergeCell ref="F5:F6"/>
    <mergeCell ref="G5:G6"/>
    <mergeCell ref="H5:I5"/>
  </mergeCells>
  <pageMargins left="0.196850393700787" right="0.196850393700787" top="0.39370078740157499" bottom="0.196850393700787" header="0" footer="0"/>
  <pageSetup paperSize="9" scale="91"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Krokoz™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Bux_fv</dc:creator>
  <cp:lastModifiedBy>Bux_fv</cp:lastModifiedBy>
  <cp:lastPrinted>2026-02-13T10:09:01Z</cp:lastPrinted>
  <dcterms:created xsi:type="dcterms:W3CDTF">2025-11-27T12:41:04Z</dcterms:created>
  <dcterms:modified xsi:type="dcterms:W3CDTF">2026-05-13T09:52:52Z</dcterms:modified>
</cp:coreProperties>
</file>