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рік 2021\"/>
    </mc:Choice>
  </mc:AlternateContent>
  <bookViews>
    <workbookView xWindow="0" yWindow="0" windowWidth="18210" windowHeight="6735"/>
  </bookViews>
  <sheets>
    <sheet name="Лист1" sheetId="1" r:id="rId1"/>
  </sheets>
  <definedNames>
    <definedName name="_xlnm.Print_Area" localSheetId="0">Лист1!$A$1:$F$95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0" i="1" l="1"/>
  <c r="D90" i="1"/>
  <c r="E81" i="1"/>
  <c r="D81" i="1"/>
  <c r="E74" i="1"/>
  <c r="E69" i="1"/>
  <c r="D78" i="1"/>
  <c r="D74" i="1"/>
  <c r="D72" i="1"/>
  <c r="D70" i="1"/>
  <c r="D69" i="1"/>
  <c r="E78" i="1"/>
  <c r="F77" i="1"/>
  <c r="F76" i="1"/>
  <c r="E59" i="1"/>
  <c r="D59" i="1"/>
  <c r="E52" i="1"/>
  <c r="D52" i="1"/>
  <c r="E33" i="1"/>
  <c r="D33" i="1"/>
  <c r="E48" i="1"/>
  <c r="D48" i="1"/>
  <c r="E46" i="1"/>
  <c r="D46" i="1"/>
  <c r="E36" i="1"/>
  <c r="D36" i="1"/>
  <c r="F42" i="1"/>
  <c r="E34" i="1"/>
  <c r="D34" i="1"/>
  <c r="D11" i="1"/>
  <c r="E14" i="1"/>
  <c r="D14" i="1"/>
  <c r="D8" i="1" s="1"/>
  <c r="D25" i="1"/>
  <c r="D30" i="1"/>
  <c r="E8" i="1"/>
  <c r="E20" i="1"/>
  <c r="D20" i="1"/>
  <c r="F19" i="1"/>
  <c r="F18" i="1"/>
  <c r="E30" i="1"/>
  <c r="E28" i="1"/>
  <c r="D28" i="1"/>
  <c r="E25" i="1"/>
  <c r="F29" i="1"/>
  <c r="F24" i="1"/>
  <c r="F23" i="1"/>
  <c r="F22" i="1"/>
  <c r="E22" i="1"/>
  <c r="D22" i="1"/>
  <c r="F21" i="1"/>
  <c r="E11" i="1" l="1"/>
  <c r="E9" i="1"/>
  <c r="D9" i="1"/>
  <c r="F81" i="1" l="1"/>
  <c r="F87" i="1"/>
  <c r="F79" i="1"/>
  <c r="F30" i="1"/>
  <c r="F8" i="1" l="1"/>
  <c r="F57" i="1"/>
  <c r="F36" i="1" l="1"/>
  <c r="F45" i="1"/>
  <c r="F9" i="1" l="1"/>
  <c r="F11" i="1"/>
  <c r="F14" i="1"/>
  <c r="F26" i="1"/>
  <c r="F34" i="1"/>
  <c r="F48" i="1"/>
  <c r="F50" i="1"/>
  <c r="F44" i="1"/>
  <c r="F43" i="1"/>
  <c r="F41" i="1"/>
  <c r="F28" i="1"/>
  <c r="F27" i="1"/>
  <c r="F31" i="1"/>
  <c r="F15" i="1"/>
  <c r="F85" i="1"/>
  <c r="F84" i="1"/>
  <c r="F70" i="1"/>
  <c r="E72" i="1"/>
  <c r="F72" i="1"/>
  <c r="F71" i="1"/>
  <c r="F74" i="1"/>
  <c r="F75" i="1"/>
  <c r="F69" i="1" l="1"/>
  <c r="E80" i="1"/>
  <c r="F86" i="1"/>
  <c r="F83" i="1"/>
  <c r="F90" i="1" l="1"/>
  <c r="D80" i="1"/>
  <c r="E92" i="1"/>
  <c r="D55" i="1"/>
  <c r="E55" i="1"/>
  <c r="D53" i="1"/>
  <c r="E53" i="1"/>
  <c r="F25" i="1"/>
  <c r="F20" i="1"/>
  <c r="F17" i="1"/>
  <c r="F13" i="1"/>
  <c r="F12" i="1"/>
  <c r="F16" i="1"/>
  <c r="F10" i="1"/>
  <c r="F55" i="1" l="1"/>
  <c r="D92" i="1"/>
  <c r="F80" i="1"/>
  <c r="F53" i="1"/>
  <c r="F92" i="1" l="1"/>
  <c r="F52" i="1"/>
  <c r="F33" i="1"/>
  <c r="F37" i="1"/>
  <c r="F78" i="1" l="1"/>
  <c r="F82" i="1"/>
  <c r="F32" i="1"/>
  <c r="F35" i="1"/>
  <c r="F38" i="1"/>
  <c r="F39" i="1"/>
  <c r="F47" i="1"/>
  <c r="F46" i="1" s="1"/>
  <c r="F49" i="1"/>
  <c r="F51" i="1"/>
  <c r="F54" i="1"/>
  <c r="F40" i="1" l="1"/>
  <c r="F59" i="1" l="1"/>
</calcChain>
</file>

<file path=xl/sharedStrings.xml><?xml version="1.0" encoding="utf-8"?>
<sst xmlns="http://schemas.openxmlformats.org/spreadsheetml/2006/main" count="174" uniqueCount="99">
  <si>
    <t>Код</t>
  </si>
  <si>
    <t>головного розпорядника коштів</t>
  </si>
  <si>
    <t>КПКВК</t>
  </si>
  <si>
    <t>План на вказаний період з урахуванням змін</t>
  </si>
  <si>
    <t>% виконання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</si>
  <si>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</si>
  <si>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</si>
  <si>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Інші заходи у сфері соціального захисту і соціального забезпечення</t>
  </si>
  <si>
    <t>Культура і мистецтво</t>
  </si>
  <si>
    <t>Організація благоустрою населених пунктів</t>
  </si>
  <si>
    <t xml:space="preserve">Усього </t>
  </si>
  <si>
    <t>Всього</t>
  </si>
  <si>
    <t>Додаток 4</t>
  </si>
  <si>
    <t>Додаток 3</t>
  </si>
  <si>
    <t>Забезпечення діяльності палаців і будинків культури, клубів, центрів дозвілля та інших клубних закладів</t>
  </si>
  <si>
    <t xml:space="preserve">Сільський голова </t>
  </si>
  <si>
    <t>01</t>
  </si>
  <si>
    <t>0100</t>
  </si>
  <si>
    <t>Державне управління</t>
  </si>
  <si>
    <t>0150</t>
  </si>
  <si>
    <t>Багатопрофільна стаціонарна медична допомога населенню</t>
  </si>
  <si>
    <t>Охорона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</si>
  <si>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</si>
  <si>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</si>
  <si>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</si>
  <si>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</si>
  <si>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</t>
  </si>
  <si>
    <t>6000</t>
  </si>
  <si>
    <t>Житлово-комунальне господарство</t>
  </si>
  <si>
    <t>6030</t>
  </si>
  <si>
    <t>Орининська сільська рада</t>
  </si>
  <si>
    <t>06</t>
  </si>
  <si>
    <t>Відділ освіти, кульмури, туризму, молоді та спорту Орининської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</si>
  <si>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</si>
  <si>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</si>
  <si>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</si>
  <si>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</si>
  <si>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</si>
  <si>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</si>
  <si>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</si>
  <si>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</si>
  <si>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</si>
  <si>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</si>
  <si>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</si>
  <si>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</si>
  <si>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</si>
  <si>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підтримкм особам з особливими освітніми потребами</t>
  </si>
  <si>
    <t>4000</t>
  </si>
  <si>
    <t>4030</t>
  </si>
  <si>
    <t xml:space="preserve">Забезпечення діяльності бібліотек </t>
  </si>
  <si>
    <t>4060</t>
  </si>
  <si>
    <t>37</t>
  </si>
  <si>
    <t>Відділ фінансів Орининської сільської ради</t>
  </si>
  <si>
    <t>Резервний фонд місцевого бюджету</t>
  </si>
  <si>
    <t>Інша діяльність</t>
  </si>
  <si>
    <t>7000</t>
  </si>
  <si>
    <t>Економічна діяльність</t>
  </si>
  <si>
    <t>7670</t>
  </si>
  <si>
    <t>Внески до статутного капіталу суб'єктів господарювання</t>
  </si>
  <si>
    <t>Відділ освіти, культури, туризму, молоді та спорту Орининської сільської ради</t>
  </si>
  <si>
    <t>грн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</si>
  <si>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</si>
  <si>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</si>
  <si>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1041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</si>
  <si>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</si>
  <si>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</si>
  <si>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</si>
  <si>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</si>
  <si>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пільг окремим категоріям громадян з оплати послуг зв`язку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</si>
  <si>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</si>
  <si>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</si>
  <si>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</si>
  <si>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</si>
  <si>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</si>
  <si>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</si>
  <si>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</si>
  <si>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</si>
  <si>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</si>
  <si>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</si>
  <si>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</si>
  <si>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</si>
  <si>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3000</t>
  </si>
  <si>
    <t>Дотація з місцевого бюджету на здійснення переданих з державного бюджету видатків з утримання закладів освіти та охорони здоровя  за рахунок відповідної додаткової дотаціі з державного бюджету</t>
  </si>
  <si>
    <t>Звіт по видатках загального фонду бюджету Орининської сільської ради за 2021 рік</t>
  </si>
  <si>
    <t>Касові видатки      січень-грудень  2021 р</t>
  </si>
  <si>
    <t>7390</t>
  </si>
  <si>
    <t>Розвиток мережі ЦНАП</t>
  </si>
  <si>
    <t>1182</t>
  </si>
  <si>
    <t>Виконання заходів спрямованих  на забезпечення якісної, сучасної  та доступної  загальної середньої освіти   "Нова українська школа" за рахунок  субвенції  з державного бюджету місцевим бюджетам.</t>
  </si>
  <si>
    <t>7461</t>
  </si>
  <si>
    <t xml:space="preserve">Утримання та розвиток автомобільних доріг та дорожньої інфраструктури за рахунок коштів місцевого бюджету 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</si>
  <si>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</si>
  <si>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</si>
  <si>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8000</t>
  </si>
  <si>
    <t>8230</t>
  </si>
  <si>
    <t>Інші заходи громадського порядку та безпеки</t>
  </si>
  <si>
    <t>Виконання заходів, спрямованих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</si>
  <si>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Іван РОМАНЧУК</t>
  </si>
  <si>
    <t>Звіт по видатках спеціального фонду бюджету Орининської сільської ради за 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</si>
</sst>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11" fillId="0" borderId="12" xfId="1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2" fillId="3" borderId="10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2" fontId="3" fillId="4" borderId="1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0" borderId="10" xfId="0" applyFont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right" vertical="center" wrapText="1"/>
    </xf>
    <xf numFmtId="0" fontId="7" fillId="4" borderId="10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right" vertical="center" wrapText="1"/>
    </xf>
    <xf numFmtId="0" fontId="8" fillId="4" borderId="10" xfId="0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center"/>
    </xf>
    <xf numFmtId="2" fontId="7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3" fillId="0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2" fillId="4" borderId="10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13" xfId="1" applyFont="1" applyBorder="1" applyAlignment="1">
      <alignment vertical="center" wrapText="1"/>
    </xf>
    <xf numFmtId="0" fontId="11" fillId="0" borderId="10" xfId="1" applyFont="1" applyBorder="1" applyAlignment="1">
      <alignment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view="pageBreakPreview" zoomScale="85" zoomScaleNormal="100" zoomScaleSheetLayoutView="85" workbookViewId="0">
      <pane xSplit="1" ySplit="7" topLeftCell="B85" activePane="bottomRight" state="frozen"/>
      <selection pane="topRight" activeCell="B1" sqref="B1"/>
      <selection pane="bottomLeft" activeCell="A8" sqref="A8"/>
      <selection pane="bottomRight" activeCell="C86" sqref="C86"/>
    </sheetView>
  </sheetViews>
  <sheetFormatPr defaultRowHeight="12.75" x14ac:dyDescent="0.2"/>
  <cols>
    <col min="3" max="3" width="29" customWidth="1"/>
    <col min="4" max="4" width="12" customWidth="1"/>
    <col min="5" max="5" width="16.5703125" customWidth="1"/>
    <col min="6" max="6" width="19.85546875" customWidth="1"/>
  </cols>
  <sheetData>
    <row r="1" spans="1:6" x14ac:dyDescent="0.2">
      <c r="E1" s="87" t="s">
        <v>13</v>
      </c>
      <c r="F1" s="87"/>
    </row>
    <row r="2" spans="1:6" ht="35.25" customHeight="1" thickBot="1" x14ac:dyDescent="0.3">
      <c r="A2" s="32"/>
      <c r="B2" s="69" t="s">
        <v>83</v>
      </c>
      <c r="C2" s="69"/>
      <c r="D2" s="69"/>
      <c r="E2" s="69"/>
      <c r="F2" s="68" t="s">
        <v>60</v>
      </c>
    </row>
    <row r="3" spans="1:6" ht="24" customHeight="1" thickBot="1" x14ac:dyDescent="0.25">
      <c r="A3" s="71"/>
      <c r="B3" s="72"/>
      <c r="C3" s="78" t="s">
        <v>2</v>
      </c>
      <c r="D3" s="77" t="s">
        <v>3</v>
      </c>
      <c r="E3" s="77" t="s">
        <v>84</v>
      </c>
      <c r="F3" s="77" t="s">
        <v>4</v>
      </c>
    </row>
    <row r="4" spans="1:6" ht="13.5" thickBot="1" x14ac:dyDescent="0.25">
      <c r="A4" s="73" t="s">
        <v>0</v>
      </c>
      <c r="B4" s="74"/>
      <c r="C4" s="78"/>
      <c r="D4" s="77"/>
      <c r="E4" s="77"/>
      <c r="F4" s="77"/>
    </row>
    <row r="5" spans="1:6" ht="24" customHeight="1" thickBot="1" x14ac:dyDescent="0.25">
      <c r="A5" s="73" t="s">
        <v>1</v>
      </c>
      <c r="B5" s="74"/>
      <c r="C5" s="78"/>
      <c r="D5" s="77"/>
      <c r="E5" s="77"/>
      <c r="F5" s="77"/>
    </row>
    <row r="6" spans="1:6" ht="13.5" thickBot="1" x14ac:dyDescent="0.25">
      <c r="A6" s="75" t="s">
        <v>2</v>
      </c>
      <c r="B6" s="76"/>
      <c r="C6" s="78"/>
      <c r="D6" s="77"/>
      <c r="E6" s="77"/>
      <c r="F6" s="77"/>
    </row>
    <row r="7" spans="1:6" ht="13.5" thickBot="1" x14ac:dyDescent="0.25">
      <c r="A7" s="70">
        <v>1</v>
      </c>
      <c r="B7" s="70"/>
      <c r="C7" s="3">
        <v>2</v>
      </c>
      <c r="D7" s="3"/>
      <c r="E7" s="3">
        <v>5</v>
      </c>
      <c r="F7" s="3">
        <v>6</v>
      </c>
    </row>
    <row r="8" spans="1:6" ht="22.5" customHeight="1" thickBot="1" x14ac:dyDescent="0.25">
      <c r="A8" s="16"/>
      <c r="B8" s="17" t="s">
        <v>16</v>
      </c>
      <c r="C8" s="16" t="s">
        <v>30</v>
      </c>
      <c r="D8" s="18">
        <f>D9+D11+D14+D30+D20+D22+D25+D28</f>
        <v>11145932.620000001</v>
      </c>
      <c r="E8" s="18">
        <f>E9+E11+E14+E30+E20+E22+E25+E28</f>
        <v>10742153.85</v>
      </c>
      <c r="F8" s="42">
        <f>E8/D8*100</f>
        <v>96.377344240575525</v>
      </c>
    </row>
    <row r="9" spans="1:6" ht="26.25" customHeight="1" thickBot="1" x14ac:dyDescent="0.25">
      <c r="A9" s="19" t="s">
        <v>16</v>
      </c>
      <c r="B9" s="19" t="s">
        <v>17</v>
      </c>
      <c r="C9" s="15" t="s">
        <v>18</v>
      </c>
      <c r="D9" s="7">
        <f>D10</f>
        <v>7358033.6200000001</v>
      </c>
      <c r="E9" s="7">
        <f>E10</f>
        <v>7340755.3300000001</v>
      </c>
      <c r="F9" s="7">
        <f>E9/D9*100</f>
        <v>99.76517788729538</v>
      </c>
    </row>
    <row r="10" spans="1:6" ht="72.75" customHeight="1" thickBot="1" x14ac:dyDescent="0.25">
      <c r="A10" s="4"/>
      <c r="B10" s="13" t="s">
        <v>19</v>
      </c>
      <c r="C10" s="10" t="s">
        <v>5</v>
      </c>
      <c r="D10" s="5">
        <v>7358033.6200000001</v>
      </c>
      <c r="E10" s="5">
        <v>7340755.3300000001</v>
      </c>
      <c r="F10" s="5">
        <f t="shared" ref="F10:F13" si="0">E10/D10*100</f>
        <v>99.76517788729538</v>
      </c>
    </row>
    <row r="11" spans="1:6" ht="18" customHeight="1" thickBot="1" x14ac:dyDescent="0.25">
      <c r="A11" s="19" t="s">
        <v>16</v>
      </c>
      <c r="B11" s="20">
        <v>2000</v>
      </c>
      <c r="C11" s="15" t="s">
        <v>21</v>
      </c>
      <c r="D11" s="7">
        <f>D12+D13</f>
        <v>1042059</v>
      </c>
      <c r="E11" s="7">
        <f>E12+E13</f>
        <v>978195.13</v>
      </c>
      <c r="F11" s="7">
        <f>E11/D11*100</f>
        <v>93.871376764655352</v>
      </c>
    </row>
    <row r="12" spans="1:6" ht="30" customHeight="1" thickBot="1" x14ac:dyDescent="0.25">
      <c r="A12" s="4"/>
      <c r="B12" s="4">
        <v>2010</v>
      </c>
      <c r="C12" s="10" t="s">
        <v>20</v>
      </c>
      <c r="D12" s="5">
        <v>766619</v>
      </c>
      <c r="E12" s="5">
        <v>726694.28</v>
      </c>
      <c r="F12" s="5">
        <f t="shared" si="0"/>
        <v>94.792104030815835</v>
      </c>
    </row>
    <row r="13" spans="1:6" ht="38.25" customHeight="1" thickBot="1" x14ac:dyDescent="0.25">
      <c r="A13" s="4"/>
      <c r="B13" s="4">
        <v>2144</v>
      </c>
      <c r="C13" s="10" t="s">
        <v>22</v>
      </c>
      <c r="D13" s="5">
        <v>275440</v>
      </c>
      <c r="E13" s="5">
        <v>251500.85</v>
      </c>
      <c r="F13" s="5">
        <f t="shared" si="0"/>
        <v>91.308760528608772</v>
      </c>
    </row>
    <row r="14" spans="1:6" ht="30.75" customHeight="1" thickBot="1" x14ac:dyDescent="0.25">
      <c r="A14" s="19" t="s">
        <v>16</v>
      </c>
      <c r="B14" s="20">
        <v>3000</v>
      </c>
      <c r="C14" s="15" t="s">
        <v>23</v>
      </c>
      <c r="D14" s="7">
        <f>D15+D16+D17+D18+D19</f>
        <v>1368845</v>
      </c>
      <c r="E14" s="7">
        <f>E15+E16+E17+E18+E19</f>
        <v>1316690.45</v>
      </c>
      <c r="F14" s="7">
        <f>E14/D14*100</f>
        <v>96.189886364051446</v>
      </c>
    </row>
    <row r="15" spans="1:6" s="36" customFormat="1" ht="32.25" customHeight="1" thickBot="1" x14ac:dyDescent="0.25">
      <c r="A15" s="4"/>
      <c r="B15" s="4">
        <v>3032</v>
      </c>
      <c r="C15" s="35" t="s">
        <v>68</v>
      </c>
      <c r="D15" s="5">
        <v>2100</v>
      </c>
      <c r="E15" s="5">
        <v>1662.22</v>
      </c>
      <c r="F15" s="5">
        <f t="shared" ref="F15" si="1">E15/D15*100</f>
        <v>79.153333333333336</v>
      </c>
    </row>
    <row r="16" spans="1:6" ht="38.25" customHeight="1" thickBot="1" x14ac:dyDescent="0.25">
      <c r="A16" s="4"/>
      <c r="B16" s="4">
        <v>3033</v>
      </c>
      <c r="C16" s="10" t="s">
        <v>24</v>
      </c>
      <c r="D16" s="5">
        <v>20000</v>
      </c>
      <c r="E16" s="5">
        <v>4369.42</v>
      </c>
      <c r="F16" s="5">
        <f t="shared" ref="F16:F31" si="2">E16/D16*100</f>
        <v>21.847100000000001</v>
      </c>
    </row>
    <row r="17" spans="1:6" ht="63" customHeight="1" thickBot="1" x14ac:dyDescent="0.25">
      <c r="A17" s="4"/>
      <c r="B17" s="4">
        <v>3104</v>
      </c>
      <c r="C17" s="10" t="s">
        <v>25</v>
      </c>
      <c r="D17" s="5">
        <v>520540</v>
      </c>
      <c r="E17" s="5">
        <v>506299.29</v>
      </c>
      <c r="F17" s="5">
        <f t="shared" si="2"/>
        <v>97.264242901602188</v>
      </c>
    </row>
    <row r="18" spans="1:6" s="41" customFormat="1" ht="24.75" customHeight="1" thickBot="1" x14ac:dyDescent="0.25">
      <c r="A18" s="4"/>
      <c r="B18" s="4">
        <v>3121</v>
      </c>
      <c r="C18" s="10" t="s">
        <v>26</v>
      </c>
      <c r="D18" s="5">
        <v>761205</v>
      </c>
      <c r="E18" s="5">
        <v>743359.52</v>
      </c>
      <c r="F18" s="5">
        <f t="shared" si="2"/>
        <v>97.655627590465116</v>
      </c>
    </row>
    <row r="19" spans="1:6" s="47" customFormat="1" ht="30" customHeight="1" thickBot="1" x14ac:dyDescent="0.25">
      <c r="A19" s="44"/>
      <c r="B19" s="44">
        <v>3242</v>
      </c>
      <c r="C19" s="45" t="s">
        <v>7</v>
      </c>
      <c r="D19" s="46">
        <v>65000</v>
      </c>
      <c r="E19" s="46">
        <v>61000</v>
      </c>
      <c r="F19" s="46">
        <f t="shared" si="2"/>
        <v>93.84615384615384</v>
      </c>
    </row>
    <row r="20" spans="1:6" ht="24.75" customHeight="1" thickBot="1" x14ac:dyDescent="0.25">
      <c r="A20" s="20">
        <v>1</v>
      </c>
      <c r="B20" s="20">
        <v>4000</v>
      </c>
      <c r="C20" s="15" t="s">
        <v>8</v>
      </c>
      <c r="D20" s="7">
        <f>D21</f>
        <v>1500</v>
      </c>
      <c r="E20" s="7">
        <f>E21</f>
        <v>1283</v>
      </c>
      <c r="F20" s="7">
        <f t="shared" ref="F20:F30" si="3">E20/D20*100</f>
        <v>85.533333333333331</v>
      </c>
    </row>
    <row r="21" spans="1:6" s="47" customFormat="1" ht="40.5" customHeight="1" thickBot="1" x14ac:dyDescent="0.25">
      <c r="A21" s="44"/>
      <c r="B21" s="44">
        <v>4060</v>
      </c>
      <c r="C21" s="45" t="s">
        <v>14</v>
      </c>
      <c r="D21" s="46">
        <v>1500</v>
      </c>
      <c r="E21" s="46">
        <v>1283</v>
      </c>
      <c r="F21" s="46">
        <f t="shared" ref="F21" si="4">E21/D21*100</f>
        <v>85.533333333333331</v>
      </c>
    </row>
    <row r="22" spans="1:6" s="41" customFormat="1" ht="24.75" customHeight="1" thickBot="1" x14ac:dyDescent="0.25">
      <c r="A22" s="19" t="s">
        <v>16</v>
      </c>
      <c r="B22" s="19" t="s">
        <v>27</v>
      </c>
      <c r="C22" s="15" t="s">
        <v>28</v>
      </c>
      <c r="D22" s="7">
        <f>D23+D24</f>
        <v>726445</v>
      </c>
      <c r="E22" s="7">
        <f>E23+E24</f>
        <v>595044.93999999994</v>
      </c>
      <c r="F22" s="7">
        <f>E22/D22*100</f>
        <v>81.911905237148019</v>
      </c>
    </row>
    <row r="23" spans="1:6" s="41" customFormat="1" ht="53.25" customHeight="1" thickBot="1" x14ac:dyDescent="0.25">
      <c r="A23" s="13"/>
      <c r="B23" s="13" t="s">
        <v>69</v>
      </c>
      <c r="C23" s="35" t="s">
        <v>70</v>
      </c>
      <c r="D23" s="5">
        <v>186820</v>
      </c>
      <c r="E23" s="5">
        <v>186811.49</v>
      </c>
      <c r="F23" s="5">
        <f t="shared" ref="F23:F24" si="5">E23/D23*100</f>
        <v>99.995444813189167</v>
      </c>
    </row>
    <row r="24" spans="1:6" s="41" customFormat="1" ht="30" customHeight="1" thickBot="1" x14ac:dyDescent="0.25">
      <c r="A24" s="13"/>
      <c r="B24" s="13" t="s">
        <v>29</v>
      </c>
      <c r="C24" s="10" t="s">
        <v>9</v>
      </c>
      <c r="D24" s="5">
        <v>539625</v>
      </c>
      <c r="E24" s="5">
        <v>408233.45</v>
      </c>
      <c r="F24" s="5">
        <f t="shared" si="5"/>
        <v>75.651322677785501</v>
      </c>
    </row>
    <row r="25" spans="1:6" s="47" customFormat="1" ht="30" customHeight="1" thickBot="1" x14ac:dyDescent="0.25">
      <c r="A25" s="19" t="s">
        <v>16</v>
      </c>
      <c r="B25" s="19" t="s">
        <v>55</v>
      </c>
      <c r="C25" s="15" t="s">
        <v>56</v>
      </c>
      <c r="D25" s="65">
        <f>D26+D27</f>
        <v>300550</v>
      </c>
      <c r="E25" s="65">
        <f>E26+E27</f>
        <v>184670</v>
      </c>
      <c r="F25" s="46">
        <f t="shared" si="3"/>
        <v>61.444019297953758</v>
      </c>
    </row>
    <row r="26" spans="1:6" s="38" customFormat="1" ht="45.75" customHeight="1" thickBot="1" x14ac:dyDescent="0.25">
      <c r="A26" s="13"/>
      <c r="B26" s="13" t="s">
        <v>89</v>
      </c>
      <c r="C26" s="10" t="s">
        <v>90</v>
      </c>
      <c r="D26" s="5">
        <v>100000</v>
      </c>
      <c r="E26" s="5">
        <v>25000</v>
      </c>
      <c r="F26" s="7">
        <f>E26/D26*100</f>
        <v>25</v>
      </c>
    </row>
    <row r="27" spans="1:6" s="38" customFormat="1" ht="53.25" customHeight="1" thickBot="1" x14ac:dyDescent="0.25">
      <c r="A27" s="13"/>
      <c r="B27" s="13" t="s">
        <v>91</v>
      </c>
      <c r="C27" s="10" t="s">
        <v>92</v>
      </c>
      <c r="D27" s="5">
        <v>200550</v>
      </c>
      <c r="E27" s="5">
        <v>159670</v>
      </c>
      <c r="F27" s="5">
        <f t="shared" si="3"/>
        <v>79.616055846422341</v>
      </c>
    </row>
    <row r="28" spans="1:6" s="38" customFormat="1" ht="30" customHeight="1" thickBot="1" x14ac:dyDescent="0.25">
      <c r="A28" s="19" t="s">
        <v>16</v>
      </c>
      <c r="B28" s="19" t="s">
        <v>93</v>
      </c>
      <c r="C28" s="15" t="s">
        <v>54</v>
      </c>
      <c r="D28" s="7">
        <f>D29</f>
        <v>23500</v>
      </c>
      <c r="E28" s="7">
        <f>E29</f>
        <v>20515</v>
      </c>
      <c r="F28" s="5">
        <f t="shared" si="3"/>
        <v>87.297872340425528</v>
      </c>
    </row>
    <row r="29" spans="1:6" s="41" customFormat="1" ht="24.75" customHeight="1" thickBot="1" x14ac:dyDescent="0.25">
      <c r="A29" s="13"/>
      <c r="B29" s="13" t="s">
        <v>94</v>
      </c>
      <c r="C29" s="35" t="s">
        <v>95</v>
      </c>
      <c r="D29" s="5">
        <v>23500</v>
      </c>
      <c r="E29" s="5">
        <v>20515</v>
      </c>
      <c r="F29" s="5">
        <f t="shared" ref="F29" si="6">E29/D29*100</f>
        <v>87.297872340425528</v>
      </c>
    </row>
    <row r="30" spans="1:6" ht="24.75" customHeight="1" thickBot="1" x14ac:dyDescent="0.25">
      <c r="A30" s="19" t="s">
        <v>16</v>
      </c>
      <c r="B30" s="19" t="s">
        <v>71</v>
      </c>
      <c r="C30" s="15" t="s">
        <v>72</v>
      </c>
      <c r="D30" s="7">
        <f>D31+D32</f>
        <v>325000</v>
      </c>
      <c r="E30" s="7">
        <f>E31+E32</f>
        <v>305000</v>
      </c>
      <c r="F30" s="5">
        <f t="shared" si="3"/>
        <v>93.84615384615384</v>
      </c>
    </row>
    <row r="31" spans="1:6" s="37" customFormat="1" ht="33" customHeight="1" thickBot="1" x14ac:dyDescent="0.25">
      <c r="A31" s="13"/>
      <c r="B31" s="13" t="s">
        <v>73</v>
      </c>
      <c r="C31" s="35" t="s">
        <v>74</v>
      </c>
      <c r="D31" s="5">
        <v>250000</v>
      </c>
      <c r="E31" s="5">
        <v>250000</v>
      </c>
      <c r="F31" s="5">
        <f t="shared" si="2"/>
        <v>100</v>
      </c>
    </row>
    <row r="32" spans="1:6" ht="54" customHeight="1" thickBot="1" x14ac:dyDescent="0.25">
      <c r="A32" s="13"/>
      <c r="B32" s="13" t="s">
        <v>75</v>
      </c>
      <c r="C32" s="35" t="s">
        <v>76</v>
      </c>
      <c r="D32" s="5">
        <v>75000</v>
      </c>
      <c r="E32" s="5">
        <v>55000</v>
      </c>
      <c r="F32" s="5">
        <f t="shared" ref="F32:F39" si="7">E32/D32*100</f>
        <v>73.333333333333329</v>
      </c>
    </row>
    <row r="33" spans="1:6" ht="48" customHeight="1" thickBot="1" x14ac:dyDescent="0.25">
      <c r="A33" s="12"/>
      <c r="B33" s="12" t="s">
        <v>31</v>
      </c>
      <c r="C33" s="21" t="s">
        <v>32</v>
      </c>
      <c r="D33" s="18">
        <f>D34+D36+D46+D48</f>
        <v>41339667.490000002</v>
      </c>
      <c r="E33" s="18">
        <f>E34+E36+E46+E48</f>
        <v>40756204.880000003</v>
      </c>
      <c r="F33" s="42">
        <f>E33/D33*100</f>
        <v>98.58861320028484</v>
      </c>
    </row>
    <row r="34" spans="1:6" ht="27.75" customHeight="1" thickBot="1" x14ac:dyDescent="0.25">
      <c r="A34" s="19" t="s">
        <v>31</v>
      </c>
      <c r="B34" s="19" t="s">
        <v>17</v>
      </c>
      <c r="C34" s="15" t="s">
        <v>18</v>
      </c>
      <c r="D34" s="7">
        <f>D35</f>
        <v>1089737</v>
      </c>
      <c r="E34" s="7">
        <f>E35</f>
        <v>1089672.1100000001</v>
      </c>
      <c r="F34" s="7">
        <f>E34/D34*100</f>
        <v>99.994045352227204</v>
      </c>
    </row>
    <row r="35" spans="1:6" ht="45.75" customHeight="1" thickBot="1" x14ac:dyDescent="0.25">
      <c r="A35" s="13"/>
      <c r="B35" s="13" t="s">
        <v>33</v>
      </c>
      <c r="C35" s="10" t="s">
        <v>34</v>
      </c>
      <c r="D35" s="5">
        <v>1089737</v>
      </c>
      <c r="E35" s="5">
        <v>1089672.1100000001</v>
      </c>
      <c r="F35" s="5">
        <f t="shared" si="7"/>
        <v>99.994045352227204</v>
      </c>
    </row>
    <row r="36" spans="1:6" ht="13.5" customHeight="1" thickBot="1" x14ac:dyDescent="0.25">
      <c r="A36" s="19" t="s">
        <v>31</v>
      </c>
      <c r="B36" s="19" t="s">
        <v>36</v>
      </c>
      <c r="C36" s="15" t="s">
        <v>37</v>
      </c>
      <c r="D36" s="7">
        <f>D37+D38+D39+D40+D41+D43+D44+D45+D42</f>
        <v>38120095.490000002</v>
      </c>
      <c r="E36" s="7">
        <f>E37+E38+E39+E40+E41+E43+E44+E45+E42</f>
        <v>37537857.020000003</v>
      </c>
      <c r="F36" s="7">
        <f>E36/D36*100</f>
        <v>98.472620641381297</v>
      </c>
    </row>
    <row r="37" spans="1:6" ht="18.75" customHeight="1" thickBot="1" x14ac:dyDescent="0.25">
      <c r="A37" s="13"/>
      <c r="B37" s="13" t="s">
        <v>35</v>
      </c>
      <c r="C37" s="10" t="s">
        <v>6</v>
      </c>
      <c r="D37" s="5">
        <v>5308351.49</v>
      </c>
      <c r="E37" s="5">
        <v>5191328.49</v>
      </c>
      <c r="F37" s="5">
        <f t="shared" si="7"/>
        <v>97.79549262665725</v>
      </c>
    </row>
    <row r="38" spans="1:6" ht="26.25" customHeight="1" thickBot="1" x14ac:dyDescent="0.25">
      <c r="A38" s="13"/>
      <c r="B38" s="13" t="s">
        <v>38</v>
      </c>
      <c r="C38" s="10" t="s">
        <v>39</v>
      </c>
      <c r="D38" s="5">
        <v>9060410</v>
      </c>
      <c r="E38" s="5">
        <v>9001891.2400000002</v>
      </c>
      <c r="F38" s="5">
        <f t="shared" si="7"/>
        <v>99.354126800001325</v>
      </c>
    </row>
    <row r="39" spans="1:6" ht="26.25" customHeight="1" thickBot="1" x14ac:dyDescent="0.25">
      <c r="A39" s="13"/>
      <c r="B39" s="13" t="s">
        <v>40</v>
      </c>
      <c r="C39" s="10" t="s">
        <v>39</v>
      </c>
      <c r="D39" s="5">
        <v>20313200</v>
      </c>
      <c r="E39" s="5">
        <v>19910579.469999999</v>
      </c>
      <c r="F39" s="5">
        <f t="shared" si="7"/>
        <v>98.017936464958737</v>
      </c>
    </row>
    <row r="40" spans="1:6" ht="24.75" thickBot="1" x14ac:dyDescent="0.25">
      <c r="A40" s="13"/>
      <c r="B40" s="13" t="s">
        <v>41</v>
      </c>
      <c r="C40" s="3" t="s">
        <v>42</v>
      </c>
      <c r="D40" s="5">
        <v>2308310</v>
      </c>
      <c r="E40" s="5">
        <v>2305844.85</v>
      </c>
      <c r="F40" s="5">
        <f>E40/D40*100</f>
        <v>99.893205418682939</v>
      </c>
    </row>
    <row r="41" spans="1:6" s="39" customFormat="1" ht="24.75" customHeight="1" thickBot="1" x14ac:dyDescent="0.25">
      <c r="A41" s="13"/>
      <c r="B41" s="13" t="s">
        <v>43</v>
      </c>
      <c r="C41" s="10" t="s">
        <v>44</v>
      </c>
      <c r="D41" s="5">
        <v>930419</v>
      </c>
      <c r="E41" s="5">
        <v>930381.97</v>
      </c>
      <c r="F41" s="5">
        <f t="shared" ref="F41:F45" si="8">E41/D41*100</f>
        <v>99.996020072676927</v>
      </c>
    </row>
    <row r="42" spans="1:6" s="41" customFormat="1" ht="90.75" customHeight="1" thickBot="1" x14ac:dyDescent="0.25">
      <c r="A42" s="13"/>
      <c r="B42" s="13" t="s">
        <v>64</v>
      </c>
      <c r="C42" s="35" t="s">
        <v>65</v>
      </c>
      <c r="D42" s="5">
        <v>27532</v>
      </c>
      <c r="E42" s="5">
        <v>27527</v>
      </c>
      <c r="F42" s="5">
        <f t="shared" ref="F42" si="9">E42/D42*100</f>
        <v>99.981839314252511</v>
      </c>
    </row>
    <row r="43" spans="1:6" s="40" customFormat="1" ht="90.75" customHeight="1" thickBot="1" x14ac:dyDescent="0.25">
      <c r="A43" s="13"/>
      <c r="B43" s="13" t="s">
        <v>87</v>
      </c>
      <c r="C43" s="35" t="s">
        <v>96</v>
      </c>
      <c r="D43" s="5">
        <v>132892</v>
      </c>
      <c r="E43" s="5">
        <v>131323</v>
      </c>
      <c r="F43" s="5">
        <f t="shared" si="8"/>
        <v>98.819342022093124</v>
      </c>
    </row>
    <row r="44" spans="1:6" s="40" customFormat="1" ht="62.25" customHeight="1" thickBot="1" x14ac:dyDescent="0.25">
      <c r="A44" s="13"/>
      <c r="B44" s="13" t="s">
        <v>45</v>
      </c>
      <c r="C44" s="10" t="s">
        <v>46</v>
      </c>
      <c r="D44" s="5">
        <v>26728</v>
      </c>
      <c r="E44" s="5">
        <v>26728</v>
      </c>
      <c r="F44" s="5">
        <f t="shared" si="8"/>
        <v>100</v>
      </c>
    </row>
    <row r="45" spans="1:6" s="41" customFormat="1" ht="71.25" customHeight="1" thickBot="1" x14ac:dyDescent="0.25">
      <c r="A45" s="13"/>
      <c r="B45" s="13" t="s">
        <v>66</v>
      </c>
      <c r="C45" s="35" t="s">
        <v>67</v>
      </c>
      <c r="D45" s="5">
        <v>12253</v>
      </c>
      <c r="E45" s="5">
        <v>12253</v>
      </c>
      <c r="F45" s="5">
        <f t="shared" si="8"/>
        <v>100</v>
      </c>
    </row>
    <row r="46" spans="1:6" ht="24.75" customHeight="1" thickBot="1" x14ac:dyDescent="0.25">
      <c r="A46" s="19" t="s">
        <v>31</v>
      </c>
      <c r="B46" s="19" t="s">
        <v>81</v>
      </c>
      <c r="C46" s="43" t="s">
        <v>23</v>
      </c>
      <c r="D46" s="7">
        <f>D47</f>
        <v>129100</v>
      </c>
      <c r="E46" s="7">
        <f>E47</f>
        <v>128350</v>
      </c>
      <c r="F46" s="5">
        <f>F47</f>
        <v>99.419054996127031</v>
      </c>
    </row>
    <row r="47" spans="1:6" ht="76.5" customHeight="1" thickBot="1" x14ac:dyDescent="0.25">
      <c r="A47" s="13"/>
      <c r="B47" s="13" t="s">
        <v>77</v>
      </c>
      <c r="C47" s="35" t="s">
        <v>78</v>
      </c>
      <c r="D47" s="5">
        <v>129100</v>
      </c>
      <c r="E47" s="5">
        <v>128350</v>
      </c>
      <c r="F47" s="5">
        <f t="shared" ref="F47" si="10">E47/D47*100</f>
        <v>99.419054996127031</v>
      </c>
    </row>
    <row r="48" spans="1:6" ht="20.25" customHeight="1" thickBot="1" x14ac:dyDescent="0.25">
      <c r="A48" s="19" t="s">
        <v>31</v>
      </c>
      <c r="B48" s="19" t="s">
        <v>47</v>
      </c>
      <c r="C48" s="15" t="s">
        <v>8</v>
      </c>
      <c r="D48" s="7">
        <f>D49+D50+D51</f>
        <v>2000735</v>
      </c>
      <c r="E48" s="7">
        <f>E49+E50+E51</f>
        <v>2000325.75</v>
      </c>
      <c r="F48" s="7">
        <f>E48/D48*100</f>
        <v>99.979545017206178</v>
      </c>
    </row>
    <row r="49" spans="1:8" ht="17.25" customHeight="1" thickBot="1" x14ac:dyDescent="0.25">
      <c r="A49" s="13"/>
      <c r="B49" s="13" t="s">
        <v>48</v>
      </c>
      <c r="C49" s="10" t="s">
        <v>49</v>
      </c>
      <c r="D49" s="5">
        <v>595730</v>
      </c>
      <c r="E49" s="5">
        <v>595695.46</v>
      </c>
      <c r="F49" s="5">
        <f t="shared" ref="F49:F54" si="11">E49/D49*100</f>
        <v>99.994202071408182</v>
      </c>
    </row>
    <row r="50" spans="1:8" s="41" customFormat="1" ht="36.75" customHeight="1" thickBot="1" x14ac:dyDescent="0.25">
      <c r="A50" s="13"/>
      <c r="B50" s="13" t="s">
        <v>50</v>
      </c>
      <c r="C50" s="10" t="s">
        <v>14</v>
      </c>
      <c r="D50" s="5">
        <v>1356005</v>
      </c>
      <c r="E50" s="5">
        <v>1355834.29</v>
      </c>
      <c r="F50" s="5">
        <f t="shared" ref="F50" si="12">E50/D50*100</f>
        <v>99.987410813381956</v>
      </c>
    </row>
    <row r="51" spans="1:8" ht="28.5" customHeight="1" thickBot="1" x14ac:dyDescent="0.25">
      <c r="A51" s="13"/>
      <c r="B51" s="13" t="s">
        <v>79</v>
      </c>
      <c r="C51" s="35" t="s">
        <v>80</v>
      </c>
      <c r="D51" s="5">
        <v>49000</v>
      </c>
      <c r="E51" s="5">
        <v>48796</v>
      </c>
      <c r="F51" s="5">
        <f t="shared" si="11"/>
        <v>99.583673469387762</v>
      </c>
    </row>
    <row r="52" spans="1:8" ht="57.75" customHeight="1" thickBot="1" x14ac:dyDescent="0.25">
      <c r="A52" s="22"/>
      <c r="B52" s="12" t="s">
        <v>51</v>
      </c>
      <c r="C52" s="21" t="s">
        <v>52</v>
      </c>
      <c r="D52" s="18">
        <f>D53+D55+D57</f>
        <v>993125</v>
      </c>
      <c r="E52" s="18">
        <f>E53+E55+E57</f>
        <v>866081.77</v>
      </c>
      <c r="F52" s="42">
        <f>E52/D52*100</f>
        <v>87.207730144745128</v>
      </c>
    </row>
    <row r="53" spans="1:8" ht="13.5" thickBot="1" x14ac:dyDescent="0.25">
      <c r="A53" s="19" t="s">
        <v>51</v>
      </c>
      <c r="B53" s="19" t="s">
        <v>17</v>
      </c>
      <c r="C53" s="9" t="s">
        <v>18</v>
      </c>
      <c r="D53" s="7">
        <f t="shared" ref="D53:E53" si="13">D54</f>
        <v>843125</v>
      </c>
      <c r="E53" s="7">
        <f t="shared" si="13"/>
        <v>816081.77</v>
      </c>
      <c r="F53" s="7">
        <f>E53/D53*100</f>
        <v>96.792500518902898</v>
      </c>
    </row>
    <row r="54" spans="1:8" ht="48.75" thickBot="1" x14ac:dyDescent="0.25">
      <c r="A54" s="4"/>
      <c r="B54" s="13" t="s">
        <v>33</v>
      </c>
      <c r="C54" s="3" t="s">
        <v>34</v>
      </c>
      <c r="D54" s="5">
        <v>843125</v>
      </c>
      <c r="E54" s="5">
        <v>816081.77</v>
      </c>
      <c r="F54" s="5">
        <f t="shared" si="11"/>
        <v>96.792500518902898</v>
      </c>
    </row>
    <row r="55" spans="1:8" ht="13.5" thickBot="1" x14ac:dyDescent="0.25">
      <c r="A55" s="20">
        <v>37</v>
      </c>
      <c r="B55" s="20">
        <v>8000</v>
      </c>
      <c r="C55" s="9" t="s">
        <v>54</v>
      </c>
      <c r="D55" s="7">
        <f t="shared" ref="D55:E55" si="14">D56</f>
        <v>100000</v>
      </c>
      <c r="E55" s="7">
        <f t="shared" si="14"/>
        <v>0</v>
      </c>
      <c r="F55" s="7">
        <f>E55/D55*100</f>
        <v>0</v>
      </c>
    </row>
    <row r="56" spans="1:8" ht="30" customHeight="1" thickBot="1" x14ac:dyDescent="0.25">
      <c r="A56" s="4"/>
      <c r="B56" s="4">
        <v>8710</v>
      </c>
      <c r="C56" s="3" t="s">
        <v>53</v>
      </c>
      <c r="D56" s="5">
        <v>100000</v>
      </c>
      <c r="E56" s="5">
        <v>0</v>
      </c>
      <c r="F56" s="5">
        <v>0</v>
      </c>
    </row>
    <row r="57" spans="1:8" s="41" customFormat="1" ht="13.5" thickBot="1" x14ac:dyDescent="0.25">
      <c r="A57" s="20">
        <v>37</v>
      </c>
      <c r="B57" s="20">
        <v>9000</v>
      </c>
      <c r="C57" s="48" t="s">
        <v>72</v>
      </c>
      <c r="D57" s="7">
        <v>50000</v>
      </c>
      <c r="E57" s="7">
        <v>50000</v>
      </c>
      <c r="F57" s="7">
        <f>E57/D57*100</f>
        <v>100</v>
      </c>
    </row>
    <row r="58" spans="1:8" s="41" customFormat="1" ht="81.75" customHeight="1" thickBot="1" x14ac:dyDescent="0.25">
      <c r="A58" s="4"/>
      <c r="B58" s="4">
        <v>9130</v>
      </c>
      <c r="C58" s="3" t="s">
        <v>82</v>
      </c>
      <c r="D58" s="5">
        <v>50000</v>
      </c>
      <c r="E58" s="5">
        <v>50000</v>
      </c>
      <c r="F58" s="5">
        <v>0</v>
      </c>
    </row>
    <row r="59" spans="1:8" ht="18" customHeight="1" thickBot="1" x14ac:dyDescent="0.25">
      <c r="A59" s="3"/>
      <c r="B59" s="3"/>
      <c r="C59" s="62" t="s">
        <v>10</v>
      </c>
      <c r="D59" s="7">
        <f>D8+D33+D52</f>
        <v>53478725.109999999</v>
      </c>
      <c r="E59" s="7">
        <f>E8+E33+E52</f>
        <v>52364440.500000007</v>
      </c>
      <c r="F59" s="7">
        <f>E59/D59*100</f>
        <v>97.916396459137673</v>
      </c>
    </row>
    <row r="60" spans="1:8" ht="15.75" x14ac:dyDescent="0.2">
      <c r="A60" s="1"/>
      <c r="C60" s="6"/>
      <c r="D60" s="63"/>
      <c r="E60" s="63"/>
      <c r="F60" s="6"/>
    </row>
    <row r="61" spans="1:8" s="41" customFormat="1" ht="15.75" x14ac:dyDescent="0.2">
      <c r="A61" s="1"/>
      <c r="C61" s="6"/>
      <c r="D61" s="63"/>
      <c r="E61" s="63"/>
      <c r="F61" s="6"/>
    </row>
    <row r="62" spans="1:8" ht="51" customHeight="1" x14ac:dyDescent="0.2">
      <c r="A62" s="2" t="s">
        <v>15</v>
      </c>
      <c r="E62" s="2" t="s">
        <v>97</v>
      </c>
    </row>
    <row r="63" spans="1:8" ht="25.5" customHeight="1" x14ac:dyDescent="0.25">
      <c r="A63" s="2"/>
      <c r="E63" s="88" t="s">
        <v>12</v>
      </c>
      <c r="F63" s="88"/>
    </row>
    <row r="64" spans="1:8" ht="39" customHeight="1" thickBot="1" x14ac:dyDescent="0.3">
      <c r="A64" s="33"/>
      <c r="B64" s="69" t="s">
        <v>98</v>
      </c>
      <c r="C64" s="69"/>
      <c r="D64" s="69"/>
      <c r="E64" s="69"/>
      <c r="F64" s="67" t="s">
        <v>60</v>
      </c>
      <c r="G64" s="33"/>
      <c r="H64" s="33"/>
    </row>
    <row r="65" spans="1:6" ht="25.5" customHeight="1" thickBot="1" x14ac:dyDescent="0.25">
      <c r="A65" s="81" t="s">
        <v>0</v>
      </c>
      <c r="B65" s="82"/>
      <c r="C65" s="86" t="s">
        <v>2</v>
      </c>
      <c r="D65" s="79" t="s">
        <v>3</v>
      </c>
      <c r="E65" s="79" t="s">
        <v>84</v>
      </c>
      <c r="F65" s="79" t="s">
        <v>4</v>
      </c>
    </row>
    <row r="66" spans="1:6" ht="25.5" customHeight="1" thickBot="1" x14ac:dyDescent="0.25">
      <c r="A66" s="83" t="s">
        <v>1</v>
      </c>
      <c r="B66" s="84"/>
      <c r="C66" s="86"/>
      <c r="D66" s="79"/>
      <c r="E66" s="79"/>
      <c r="F66" s="79"/>
    </row>
    <row r="67" spans="1:6" ht="13.5" thickBot="1" x14ac:dyDescent="0.25">
      <c r="A67" s="85" t="s">
        <v>2</v>
      </c>
      <c r="B67" s="86"/>
      <c r="C67" s="86"/>
      <c r="D67" s="79"/>
      <c r="E67" s="79"/>
      <c r="F67" s="79"/>
    </row>
    <row r="68" spans="1:6" ht="13.5" thickBot="1" x14ac:dyDescent="0.25">
      <c r="A68" s="80">
        <v>1</v>
      </c>
      <c r="B68" s="80"/>
      <c r="C68" s="23">
        <v>2</v>
      </c>
      <c r="D68" s="23">
        <v>5</v>
      </c>
      <c r="E68" s="23"/>
      <c r="F68" s="23">
        <v>6</v>
      </c>
    </row>
    <row r="69" spans="1:6" ht="13.5" thickBot="1" x14ac:dyDescent="0.25">
      <c r="A69" s="24"/>
      <c r="B69" s="24" t="s">
        <v>16</v>
      </c>
      <c r="C69" s="25" t="s">
        <v>30</v>
      </c>
      <c r="D69" s="26">
        <f>D70+D72+D74+D78</f>
        <v>7164590.1799999997</v>
      </c>
      <c r="E69" s="26">
        <f>E70+E72+E74+E78</f>
        <v>5314394.28</v>
      </c>
      <c r="F69" s="42">
        <f>E69/D69*100</f>
        <v>74.175830668377472</v>
      </c>
    </row>
    <row r="70" spans="1:6" ht="13.5" thickBot="1" x14ac:dyDescent="0.25">
      <c r="A70" s="27" t="s">
        <v>16</v>
      </c>
      <c r="B70" s="27" t="s">
        <v>17</v>
      </c>
      <c r="C70" s="28" t="s">
        <v>18</v>
      </c>
      <c r="D70" s="29">
        <f>D71</f>
        <v>203387.43</v>
      </c>
      <c r="E70" s="29">
        <v>261029.34</v>
      </c>
      <c r="F70" s="7">
        <f>E70/D70*100</f>
        <v>128.34094024394722</v>
      </c>
    </row>
    <row r="71" spans="1:6" ht="79.5" customHeight="1" thickBot="1" x14ac:dyDescent="0.25">
      <c r="A71" s="27"/>
      <c r="B71" s="30" t="s">
        <v>19</v>
      </c>
      <c r="C71" s="23" t="s">
        <v>5</v>
      </c>
      <c r="D71" s="31">
        <v>203387.43</v>
      </c>
      <c r="E71" s="31">
        <v>261029.34</v>
      </c>
      <c r="F71" s="29">
        <f t="shared" ref="F71" si="15">E71/D71*100</f>
        <v>128.34094024394722</v>
      </c>
    </row>
    <row r="72" spans="1:6" s="47" customFormat="1" ht="27" customHeight="1" thickBot="1" x14ac:dyDescent="0.25">
      <c r="A72" s="49"/>
      <c r="B72" s="49" t="s">
        <v>27</v>
      </c>
      <c r="C72" s="50" t="s">
        <v>28</v>
      </c>
      <c r="D72" s="51">
        <f>D73</f>
        <v>0</v>
      </c>
      <c r="E72" s="51">
        <f t="shared" ref="E72:F72" si="16">E73</f>
        <v>77345</v>
      </c>
      <c r="F72" s="51">
        <f t="shared" si="16"/>
        <v>0</v>
      </c>
    </row>
    <row r="73" spans="1:6" s="47" customFormat="1" ht="27" customHeight="1" thickBot="1" x14ac:dyDescent="0.25">
      <c r="A73" s="49"/>
      <c r="B73" s="52" t="s">
        <v>29</v>
      </c>
      <c r="C73" s="53" t="s">
        <v>9</v>
      </c>
      <c r="D73" s="54">
        <v>0</v>
      </c>
      <c r="E73" s="54">
        <v>77345</v>
      </c>
      <c r="F73" s="51">
        <v>0</v>
      </c>
    </row>
    <row r="74" spans="1:6" ht="13.5" thickBot="1" x14ac:dyDescent="0.25">
      <c r="A74" s="19" t="s">
        <v>16</v>
      </c>
      <c r="B74" s="19" t="s">
        <v>55</v>
      </c>
      <c r="C74" s="15" t="s">
        <v>56</v>
      </c>
      <c r="D74" s="7">
        <f>D75+D76+D77</f>
        <v>6361202.75</v>
      </c>
      <c r="E74" s="7">
        <f>E75+E76+E77</f>
        <v>4407219.9400000004</v>
      </c>
      <c r="F74" s="7">
        <f>E74/D74*100</f>
        <v>69.282808821020524</v>
      </c>
    </row>
    <row r="75" spans="1:6" ht="48.75" thickBot="1" x14ac:dyDescent="0.25">
      <c r="A75" s="13"/>
      <c r="B75" s="13" t="s">
        <v>61</v>
      </c>
      <c r="C75" s="10" t="s">
        <v>62</v>
      </c>
      <c r="D75" s="5">
        <v>152491.75</v>
      </c>
      <c r="E75" s="5">
        <v>123263.75</v>
      </c>
      <c r="F75" s="29">
        <f t="shared" ref="F75:F77" si="17">E75/D75*100</f>
        <v>80.83306146070197</v>
      </c>
    </row>
    <row r="76" spans="1:6" s="41" customFormat="1" ht="24.75" thickBot="1" x14ac:dyDescent="0.25">
      <c r="A76" s="13"/>
      <c r="B76" s="13" t="s">
        <v>57</v>
      </c>
      <c r="C76" s="10" t="s">
        <v>58</v>
      </c>
      <c r="D76" s="5">
        <v>7000</v>
      </c>
      <c r="E76" s="5">
        <v>7000</v>
      </c>
      <c r="F76" s="29">
        <f t="shared" si="17"/>
        <v>100</v>
      </c>
    </row>
    <row r="77" spans="1:6" s="41" customFormat="1" ht="13.5" thickBot="1" x14ac:dyDescent="0.25">
      <c r="A77" s="13"/>
      <c r="B77" s="13" t="s">
        <v>85</v>
      </c>
      <c r="C77" s="10" t="s">
        <v>86</v>
      </c>
      <c r="D77" s="5">
        <v>6201711</v>
      </c>
      <c r="E77" s="5">
        <v>4276956.1900000004</v>
      </c>
      <c r="F77" s="29">
        <f t="shared" si="17"/>
        <v>68.964132478923972</v>
      </c>
    </row>
    <row r="78" spans="1:6" ht="13.5" thickBot="1" x14ac:dyDescent="0.25">
      <c r="A78" s="20">
        <v>1</v>
      </c>
      <c r="B78" s="20">
        <v>9000</v>
      </c>
      <c r="C78" s="62" t="s">
        <v>72</v>
      </c>
      <c r="D78" s="7">
        <f>D79</f>
        <v>600000</v>
      </c>
      <c r="E78" s="7">
        <f>E79</f>
        <v>568800</v>
      </c>
      <c r="F78" s="29">
        <f t="shared" ref="F78:F90" si="18">E78/D78*100</f>
        <v>94.8</v>
      </c>
    </row>
    <row r="79" spans="1:6" s="41" customFormat="1" ht="54" customHeight="1" thickBot="1" x14ac:dyDescent="0.25">
      <c r="A79" s="13"/>
      <c r="B79" s="13" t="s">
        <v>75</v>
      </c>
      <c r="C79" s="35" t="s">
        <v>76</v>
      </c>
      <c r="D79" s="5">
        <v>600000</v>
      </c>
      <c r="E79" s="5">
        <v>568800</v>
      </c>
      <c r="F79" s="29">
        <f t="shared" si="18"/>
        <v>94.8</v>
      </c>
    </row>
    <row r="80" spans="1:6" ht="36.75" thickBot="1" x14ac:dyDescent="0.25">
      <c r="A80" s="12"/>
      <c r="B80" s="12" t="s">
        <v>31</v>
      </c>
      <c r="C80" s="21" t="s">
        <v>59</v>
      </c>
      <c r="D80" s="18">
        <f>D81+D90</f>
        <v>1383248.54</v>
      </c>
      <c r="E80" s="18">
        <f>E81+E90</f>
        <v>1006611.05</v>
      </c>
      <c r="F80" s="42">
        <f>E80/D80*100</f>
        <v>72.77152448684312</v>
      </c>
    </row>
    <row r="81" spans="1:6" ht="13.5" thickBot="1" x14ac:dyDescent="0.25">
      <c r="A81" s="19" t="s">
        <v>31</v>
      </c>
      <c r="B81" s="19" t="s">
        <v>36</v>
      </c>
      <c r="C81" s="15" t="s">
        <v>37</v>
      </c>
      <c r="D81" s="7">
        <f>D82+D83+D84+D85+D86+D87+D88+D89</f>
        <v>1381448.54</v>
      </c>
      <c r="E81" s="7">
        <f>E82+E83+E84+E85+E86+E87+E88+E89</f>
        <v>1006611.05</v>
      </c>
      <c r="F81" s="65">
        <f>E81/D81*100</f>
        <v>72.866344337372141</v>
      </c>
    </row>
    <row r="82" spans="1:6" s="59" customFormat="1" ht="21.75" customHeight="1" thickBot="1" x14ac:dyDescent="0.25">
      <c r="A82" s="55"/>
      <c r="B82" s="56" t="s">
        <v>35</v>
      </c>
      <c r="C82" s="57" t="s">
        <v>6</v>
      </c>
      <c r="D82" s="46">
        <v>307536</v>
      </c>
      <c r="E82" s="11">
        <v>222291.34</v>
      </c>
      <c r="F82" s="58">
        <f t="shared" si="18"/>
        <v>72.281404453462358</v>
      </c>
    </row>
    <row r="83" spans="1:6" s="59" customFormat="1" ht="37.5" customHeight="1" thickBot="1" x14ac:dyDescent="0.25">
      <c r="A83" s="55"/>
      <c r="B83" s="60" t="s">
        <v>38</v>
      </c>
      <c r="C83" s="61" t="s">
        <v>39</v>
      </c>
      <c r="D83" s="11">
        <v>780233</v>
      </c>
      <c r="E83" s="11">
        <v>451072.17</v>
      </c>
      <c r="F83" s="58">
        <f t="shared" si="18"/>
        <v>57.812495754473339</v>
      </c>
    </row>
    <row r="84" spans="1:6" ht="24.75" thickBot="1" x14ac:dyDescent="0.25">
      <c r="A84" s="13"/>
      <c r="B84" s="13" t="s">
        <v>63</v>
      </c>
      <c r="C84" s="10" t="s">
        <v>39</v>
      </c>
      <c r="D84" s="5">
        <v>29186.54</v>
      </c>
      <c r="E84" s="5">
        <v>29186.54</v>
      </c>
      <c r="F84" s="29">
        <f t="shared" si="18"/>
        <v>100</v>
      </c>
    </row>
    <row r="85" spans="1:6" ht="24.75" thickBot="1" x14ac:dyDescent="0.25">
      <c r="A85" s="13"/>
      <c r="B85" s="13" t="s">
        <v>41</v>
      </c>
      <c r="C85" s="3" t="s">
        <v>42</v>
      </c>
      <c r="D85" s="5">
        <v>52200</v>
      </c>
      <c r="E85" s="5">
        <v>92078</v>
      </c>
      <c r="F85" s="29">
        <f t="shared" si="18"/>
        <v>176.39463601532569</v>
      </c>
    </row>
    <row r="86" spans="1:6" ht="84.75" thickBot="1" x14ac:dyDescent="0.25">
      <c r="A86" s="13"/>
      <c r="B86" s="13" t="s">
        <v>64</v>
      </c>
      <c r="C86" s="89" t="s">
        <v>65</v>
      </c>
      <c r="D86" s="5">
        <v>24000</v>
      </c>
      <c r="E86" s="5">
        <v>23690</v>
      </c>
      <c r="F86" s="29">
        <f t="shared" ref="F86:F87" si="19">E86/D86*100</f>
        <v>98.708333333333329</v>
      </c>
    </row>
    <row r="87" spans="1:6" s="41" customFormat="1" ht="72.75" thickBot="1" x14ac:dyDescent="0.25">
      <c r="A87" s="13"/>
      <c r="B87" s="13" t="s">
        <v>87</v>
      </c>
      <c r="C87" s="90" t="s">
        <v>88</v>
      </c>
      <c r="D87" s="5">
        <v>174310</v>
      </c>
      <c r="E87" s="5">
        <v>174310</v>
      </c>
      <c r="F87" s="29">
        <f t="shared" si="19"/>
        <v>100</v>
      </c>
    </row>
    <row r="88" spans="1:6" s="34" customFormat="1" ht="61.5" customHeight="1" thickBot="1" x14ac:dyDescent="0.25">
      <c r="A88" s="14"/>
      <c r="B88" s="13" t="s">
        <v>45</v>
      </c>
      <c r="C88" s="10" t="s">
        <v>46</v>
      </c>
      <c r="D88" s="5">
        <v>6274</v>
      </c>
      <c r="E88" s="11">
        <v>6274</v>
      </c>
      <c r="F88" s="29">
        <v>0</v>
      </c>
    </row>
    <row r="89" spans="1:6" ht="65.25" customHeight="1" thickBot="1" x14ac:dyDescent="0.25">
      <c r="A89" s="14"/>
      <c r="B89" s="13" t="s">
        <v>66</v>
      </c>
      <c r="C89" s="35" t="s">
        <v>67</v>
      </c>
      <c r="D89" s="5">
        <v>7709</v>
      </c>
      <c r="E89" s="11">
        <v>7709</v>
      </c>
      <c r="F89" s="29">
        <v>0</v>
      </c>
    </row>
    <row r="90" spans="1:6" ht="13.5" thickBot="1" x14ac:dyDescent="0.25">
      <c r="A90" s="19" t="s">
        <v>31</v>
      </c>
      <c r="B90" s="19" t="s">
        <v>47</v>
      </c>
      <c r="C90" s="9" t="s">
        <v>8</v>
      </c>
      <c r="D90" s="7">
        <f>D91</f>
        <v>1800</v>
      </c>
      <c r="E90" s="7">
        <f>E91</f>
        <v>0</v>
      </c>
      <c r="F90" s="29">
        <f t="shared" si="18"/>
        <v>0</v>
      </c>
    </row>
    <row r="91" spans="1:6" ht="44.25" customHeight="1" thickBot="1" x14ac:dyDescent="0.25">
      <c r="A91" s="14"/>
      <c r="B91" s="13" t="s">
        <v>50</v>
      </c>
      <c r="C91" s="10" t="s">
        <v>14</v>
      </c>
      <c r="D91" s="5">
        <v>1800</v>
      </c>
      <c r="E91" s="11">
        <v>0</v>
      </c>
      <c r="F91" s="29">
        <v>0</v>
      </c>
    </row>
    <row r="92" spans="1:6" ht="13.5" thickBot="1" x14ac:dyDescent="0.25">
      <c r="A92" s="4"/>
      <c r="B92" s="4"/>
      <c r="C92" s="62" t="s">
        <v>11</v>
      </c>
      <c r="D92" s="7">
        <f t="shared" ref="D92:E92" si="20">D69+D80</f>
        <v>8547838.7199999988</v>
      </c>
      <c r="E92" s="7">
        <f t="shared" si="20"/>
        <v>6321005.3300000001</v>
      </c>
      <c r="F92" s="7">
        <f>E92/D92*100</f>
        <v>73.948579717704376</v>
      </c>
    </row>
    <row r="93" spans="1:6" ht="15.75" x14ac:dyDescent="0.2">
      <c r="A93" s="8"/>
      <c r="B93" s="6"/>
      <c r="C93" s="6"/>
      <c r="D93" s="63"/>
      <c r="E93" s="63"/>
      <c r="F93" s="6"/>
    </row>
    <row r="94" spans="1:6" ht="15.75" x14ac:dyDescent="0.2">
      <c r="A94" s="2"/>
      <c r="D94" s="64"/>
      <c r="E94" s="64"/>
    </row>
    <row r="95" spans="1:6" ht="15.75" x14ac:dyDescent="0.25">
      <c r="A95" s="2" t="s">
        <v>15</v>
      </c>
      <c r="E95" s="66" t="s">
        <v>97</v>
      </c>
    </row>
  </sheetData>
  <mergeCells count="21">
    <mergeCell ref="E1:F1"/>
    <mergeCell ref="E63:F63"/>
    <mergeCell ref="D3:D6"/>
    <mergeCell ref="F3:F6"/>
    <mergeCell ref="B2:E2"/>
    <mergeCell ref="F65:F67"/>
    <mergeCell ref="A68:B68"/>
    <mergeCell ref="D65:D67"/>
    <mergeCell ref="A65:B65"/>
    <mergeCell ref="A66:B66"/>
    <mergeCell ref="A67:B67"/>
    <mergeCell ref="C65:C67"/>
    <mergeCell ref="E65:E67"/>
    <mergeCell ref="B64:E64"/>
    <mergeCell ref="A7:B7"/>
    <mergeCell ref="A3:B3"/>
    <mergeCell ref="A4:B4"/>
    <mergeCell ref="A5:B5"/>
    <mergeCell ref="A6:B6"/>
    <mergeCell ref="E3:E6"/>
    <mergeCell ref="C3:C6"/>
  </mergeCells>
  <pageMargins left="0.7" right="0.7" top="0.75" bottom="0.75" header="0.3" footer="0.3"/>
  <pageSetup paperSize="9" fitToHeight="0" orientation="portrait" horizontalDpi="300" verticalDpi="300" r:id="rId1"/>
  <rowBreaks count="3" manualBreakCount="3">
    <brk id="22" max="5" man="1"/>
    <brk id="40" max="5" man="1"/>
    <brk id="6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User</cp:lastModifiedBy>
  <cp:lastPrinted>2022-02-10T07:36:48Z</cp:lastPrinted>
  <dcterms:created xsi:type="dcterms:W3CDTF">2019-09-02T08:31:03Z</dcterms:created>
  <dcterms:modified xsi:type="dcterms:W3CDTF">2022-02-10T07:38:21Z</dcterms:modified>
</cp:coreProperties>
</file>