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Лісова\Звіт бюджету\2021 рік\9 міс 2021\"/>
    </mc:Choice>
  </mc:AlternateContent>
  <bookViews>
    <workbookView xWindow="0" yWindow="0" windowWidth="18210" windowHeight="6735"/>
  </bookViews>
  <sheets>
    <sheet name="Лист1" sheetId="1" r:id="rId1"/>
  </sheets>
  <definedNames>
    <definedName name="_xlnm.Print_Area" localSheetId="0">Лист1!$A$1:$G$90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6" i="1" l="1"/>
  <c r="G76" i="1"/>
  <c r="E76" i="1"/>
  <c r="F76" i="1"/>
  <c r="G81" i="1"/>
  <c r="E71" i="1"/>
  <c r="F71" i="1"/>
  <c r="D71" i="1"/>
  <c r="G73" i="1" l="1"/>
  <c r="D57" i="1" l="1"/>
  <c r="D50" i="1"/>
  <c r="E46" i="1"/>
  <c r="F46" i="1"/>
  <c r="D46" i="1"/>
  <c r="F44" i="1"/>
  <c r="E34" i="1"/>
  <c r="F34" i="1"/>
  <c r="D34" i="1"/>
  <c r="G41" i="1"/>
  <c r="E32" i="1"/>
  <c r="F32" i="1"/>
  <c r="E28" i="1"/>
  <c r="F28" i="1"/>
  <c r="D28" i="1"/>
  <c r="E26" i="1"/>
  <c r="F26" i="1"/>
  <c r="D26" i="1"/>
  <c r="E23" i="1"/>
  <c r="F23" i="1"/>
  <c r="D23" i="1"/>
  <c r="G27" i="1"/>
  <c r="F31" i="1" l="1"/>
  <c r="G22" i="1" l="1"/>
  <c r="G21" i="1"/>
  <c r="G20" i="1"/>
  <c r="E11" i="1"/>
  <c r="F11" i="1"/>
  <c r="D11" i="1"/>
  <c r="F55" i="1" l="1"/>
  <c r="G55" i="1" s="1"/>
  <c r="G34" i="1" l="1"/>
  <c r="E44" i="1"/>
  <c r="E31" i="1" s="1"/>
  <c r="D44" i="1"/>
  <c r="G43" i="1"/>
  <c r="G8" i="1" l="1"/>
  <c r="G9" i="1"/>
  <c r="G11" i="1"/>
  <c r="G14" i="1"/>
  <c r="G23" i="1"/>
  <c r="G32" i="1"/>
  <c r="G46" i="1"/>
  <c r="D14" i="1"/>
  <c r="G48" i="1"/>
  <c r="G42" i="1"/>
  <c r="G40" i="1"/>
  <c r="G39" i="1"/>
  <c r="G25" i="1"/>
  <c r="G24" i="1"/>
  <c r="G29" i="1"/>
  <c r="G15" i="1"/>
  <c r="G80" i="1"/>
  <c r="G79" i="1"/>
  <c r="E67" i="1"/>
  <c r="E66" i="1" s="1"/>
  <c r="F67" i="1"/>
  <c r="D67" i="1"/>
  <c r="E69" i="1"/>
  <c r="F69" i="1"/>
  <c r="G69" i="1"/>
  <c r="D69" i="1"/>
  <c r="G68" i="1"/>
  <c r="G71" i="1"/>
  <c r="D66" i="1"/>
  <c r="G72" i="1"/>
  <c r="F66" i="1" l="1"/>
  <c r="G66" i="1" s="1"/>
  <c r="G67" i="1"/>
  <c r="D75" i="1"/>
  <c r="D87" i="1" s="1"/>
  <c r="E85" i="1"/>
  <c r="F85" i="1"/>
  <c r="F75" i="1" s="1"/>
  <c r="D85" i="1"/>
  <c r="G82" i="1"/>
  <c r="G78" i="1"/>
  <c r="G85" i="1" l="1"/>
  <c r="E75" i="1"/>
  <c r="F87" i="1"/>
  <c r="E53" i="1"/>
  <c r="E50" i="1" s="1"/>
  <c r="E57" i="1" s="1"/>
  <c r="F53" i="1"/>
  <c r="F50" i="1" s="1"/>
  <c r="F57" i="1" s="1"/>
  <c r="D53" i="1"/>
  <c r="E51" i="1"/>
  <c r="F51" i="1"/>
  <c r="D51" i="1"/>
  <c r="D32" i="1"/>
  <c r="D31" i="1" s="1"/>
  <c r="G19" i="1"/>
  <c r="G18" i="1"/>
  <c r="G17" i="1"/>
  <c r="G13" i="1"/>
  <c r="G12" i="1"/>
  <c r="G16" i="1"/>
  <c r="D9" i="1"/>
  <c r="D8" i="1" s="1"/>
  <c r="G10" i="1"/>
  <c r="G53" i="1" l="1"/>
  <c r="E87" i="1"/>
  <c r="G87" i="1" s="1"/>
  <c r="G75" i="1"/>
  <c r="G51" i="1"/>
  <c r="G50" i="1" l="1"/>
  <c r="G31" i="1"/>
  <c r="G35" i="1"/>
  <c r="G74" i="1" l="1"/>
  <c r="G77" i="1"/>
  <c r="G30" i="1"/>
  <c r="G28" i="1" s="1"/>
  <c r="G26" i="1" s="1"/>
  <c r="G33" i="1"/>
  <c r="G36" i="1"/>
  <c r="G37" i="1"/>
  <c r="G45" i="1"/>
  <c r="G44" i="1" s="1"/>
  <c r="G47" i="1"/>
  <c r="G49" i="1"/>
  <c r="G52" i="1"/>
  <c r="G38" i="1" l="1"/>
  <c r="G57" i="1" l="1"/>
</calcChain>
</file>

<file path=xl/sharedStrings.xml><?xml version="1.0" encoding="utf-8"?>
<sst xmlns="http://schemas.openxmlformats.org/spreadsheetml/2006/main" count="171" uniqueCount="100">
  <si>
    <t>Код</t>
  </si>
  <si>
    <t>головного розпорядника коштів</t>
  </si>
  <si>
    <t>КПКВК</t>
  </si>
  <si>
    <t>План на вказаний період з урахуванням змін</t>
  </si>
  <si>
    <t>% виконання за вказаний період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</si>
  <si>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</si>
  <si>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Надання дошкільної освіти</t>
  </si>
  <si>
    <t>Інші заходи у сфері соціального захисту і соціального забезпечення</t>
  </si>
  <si>
    <t>Культура і мистецтво</t>
  </si>
  <si>
    <t>Організація благоустрою населених пунктів</t>
  </si>
  <si>
    <t xml:space="preserve">Усього </t>
  </si>
  <si>
    <t>Всього</t>
  </si>
  <si>
    <t>Додаток 4</t>
  </si>
  <si>
    <t>Додаток 3</t>
  </si>
  <si>
    <t>Забезпечення діяльності палаців і будинків культури, клубів, центрів дозвілля та інших клубних закладів</t>
  </si>
  <si>
    <t xml:space="preserve">Сільський голова </t>
  </si>
  <si>
    <t>01</t>
  </si>
  <si>
    <t>0100</t>
  </si>
  <si>
    <t>Державне управління</t>
  </si>
  <si>
    <t>0150</t>
  </si>
  <si>
    <t>Багатопрофільна стаціонарна медична допомога населенню</t>
  </si>
  <si>
    <t>Охорона здоров'я</t>
  </si>
  <si>
    <t>Централізовані заходи з лікування хворих на цукровий та нецукровий діабет</t>
  </si>
  <si>
    <t>Соціальний захист та соціальне забезпечення</t>
  </si>
  <si>
    <t>Компенсаційні виплати на пільговий проїзд автомобільним транспортом окремим категоріям громадян</t>
  </si>
  <si>
    <t>Затверджений план на рік з урахуванням змін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</si>
  <si>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</si>
  <si>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</t>
  </si>
  <si>
    <t>6000</t>
  </si>
  <si>
    <t>Житлово-комунальне господарство</t>
  </si>
  <si>
    <t>6030</t>
  </si>
  <si>
    <t>Орининська сільська рада</t>
  </si>
  <si>
    <t>06</t>
  </si>
  <si>
    <t>Відділ освіти, кульмури, туризму, молоді та спорту Орининської сільської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</si>
  <si>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</si>
  <si>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</si>
  <si>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</si>
  <si>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1000</t>
  </si>
  <si>
    <t>Освіта</t>
  </si>
  <si>
    <t>1021</t>
  </si>
  <si>
    <t>Надання загальної середньої освіти закладами загальної середньої освіти</t>
  </si>
  <si>
    <t>1031</t>
  </si>
  <si>
    <t>1080</t>
  </si>
  <si>
    <t>Надання спеціальної освіти мистецькими школами</t>
  </si>
  <si>
    <t>1141</t>
  </si>
  <si>
    <t>Забезпечення діяльності інших закладів у сфері освіти</t>
  </si>
  <si>
    <t>1200</t>
  </si>
  <si>
    <t>Надання освіти за рахунок субвенції з державного бюджету місцевим бюджетам на надання державної підтримкм особам з особливими освітніми потребами</t>
  </si>
  <si>
    <t>4000</t>
  </si>
  <si>
    <t>4030</t>
  </si>
  <si>
    <t xml:space="preserve">Забезпечення діяльності бібліотек </t>
  </si>
  <si>
    <t>4060</t>
  </si>
  <si>
    <t>37</t>
  </si>
  <si>
    <t>Відділ фінансів Орининської сільської ради</t>
  </si>
  <si>
    <t>Резервний фонд місцевого бюджету</t>
  </si>
  <si>
    <t>Інша діяльність</t>
  </si>
  <si>
    <t>7000</t>
  </si>
  <si>
    <t>Економічна діяльність</t>
  </si>
  <si>
    <t>7670</t>
  </si>
  <si>
    <t>Внески до статутного капіталу суб'єктів господарювання</t>
  </si>
  <si>
    <t>Відділ освіти, культури, туризму, молоді та спорту Орининської сільської ради</t>
  </si>
  <si>
    <t>Іван РОМАНЧУК</t>
  </si>
  <si>
    <t>грн</t>
  </si>
  <si>
    <t xml:space="preserve">Касові видатки за  І півріччя 2021 року  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</si>
  <si>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</si>
  <si>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</si>
  <si>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1041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</si>
  <si>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</si>
  <si>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</si>
  <si>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</si>
  <si>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</si>
  <si>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Надання пільг окремим категоріям громадян з оплати послуг зв`язку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</si>
  <si>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</si>
  <si>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</si>
  <si>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9000</t>
  </si>
  <si>
    <t>Міжбюджетні трансферти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</si>
  <si>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</si>
  <si>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</si>
  <si>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</si>
  <si>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</si>
  <si>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</si>
  <si>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</si>
  <si>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</si>
  <si>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</si>
  <si>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3000</t>
  </si>
  <si>
    <t>Звіт по видатках загального фонду бюджету Орининської сільської ради за  9 місяців 2021 року</t>
  </si>
  <si>
    <t>Касові видатки      за 9 місяців  2021 р</t>
  </si>
  <si>
    <t>Звіт по видатках спеціального фонду бюджету Орининської сільської ради за 9 місяців  2021 року</t>
  </si>
  <si>
    <t>Дотація з місцевого бюджету на здійснення переданих з державного бюджету видатків з утримання закладів освіти та охорони здоровя  за рахунок відповідної додаткової дотаціі з державного бюджету</t>
  </si>
  <si>
    <t>7461</t>
  </si>
  <si>
    <t xml:space="preserve">Утримання та розвиток автомобільних доріг та дорожньої інфраструктури за рахунок коштів місцевого бюджету 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</si>
  <si>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</si>
  <si>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</si>
  <si>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8000</t>
  </si>
  <si>
    <t>8230</t>
  </si>
  <si>
    <t>Інші заходи громадського порядку та безпеки</t>
  </si>
  <si>
    <t>1182</t>
  </si>
  <si>
    <t>Виконання заходів, спрямованих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</si>
  <si>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7390</t>
  </si>
  <si>
    <t>Розвиток мережі центрів надання адміністративних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</si>
</sst>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5">
    <xf numFmtId="0" fontId="0" fillId="0" borderId="0" xfId="0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2" fontId="2" fillId="0" borderId="1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9" fontId="2" fillId="2" borderId="10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Border="1" applyAlignment="1">
      <alignment horizontal="right" vertical="center" wrapText="1"/>
    </xf>
    <xf numFmtId="49" fontId="0" fillId="0" borderId="10" xfId="0" applyNumberFormat="1" applyBorder="1" applyAlignment="1">
      <alignment horizontal="right"/>
    </xf>
    <xf numFmtId="0" fontId="9" fillId="0" borderId="10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vertical="center" wrapText="1"/>
    </xf>
    <xf numFmtId="0" fontId="9" fillId="2" borderId="10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right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/>
    <xf numFmtId="0" fontId="11" fillId="0" borderId="12" xfId="1" applyFont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2" fillId="3" borderId="10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horizontal="center" vertical="center" wrapText="1"/>
    </xf>
    <xf numFmtId="2" fontId="3" fillId="4" borderId="10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0" borderId="10" xfId="0" applyFont="1" applyBorder="1" applyAlignment="1">
      <alignment horizontal="center" vertical="center" wrapText="1"/>
    </xf>
    <xf numFmtId="49" fontId="7" fillId="4" borderId="10" xfId="0" applyNumberFormat="1" applyFont="1" applyFill="1" applyBorder="1" applyAlignment="1">
      <alignment horizontal="right" vertical="center" wrapText="1"/>
    </xf>
    <xf numFmtId="0" fontId="7" fillId="4" borderId="10" xfId="0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right" vertical="center" wrapText="1"/>
    </xf>
    <xf numFmtId="0" fontId="8" fillId="4" borderId="10" xfId="0" applyFont="1" applyFill="1" applyBorder="1" applyAlignment="1">
      <alignment horizontal="center" vertical="center" wrapText="1"/>
    </xf>
    <xf numFmtId="2" fontId="8" fillId="4" borderId="10" xfId="0" applyNumberFormat="1" applyFon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right" wrapText="1"/>
    </xf>
    <xf numFmtId="0" fontId="8" fillId="0" borderId="10" xfId="0" applyFont="1" applyFill="1" applyBorder="1" applyAlignment="1">
      <alignment horizontal="center"/>
    </xf>
    <xf numFmtId="2" fontId="7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3" fillId="0" borderId="10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view="pageBreakPreview" zoomScaleNormal="100" zoomScaleSheetLayoutView="100" workbookViewId="0">
      <pane xSplit="1" ySplit="7" topLeftCell="B67" activePane="bottomRight" state="frozen"/>
      <selection pane="topRight" activeCell="B1" sqref="B1"/>
      <selection pane="bottomLeft" activeCell="A8" sqref="A8"/>
      <selection pane="bottomRight" activeCell="D87" sqref="D87"/>
    </sheetView>
  </sheetViews>
  <sheetFormatPr defaultRowHeight="12.75" x14ac:dyDescent="0.2"/>
  <cols>
    <col min="3" max="3" width="29" customWidth="1"/>
    <col min="4" max="4" width="12.5703125" customWidth="1"/>
    <col min="5" max="5" width="12" customWidth="1"/>
    <col min="6" max="6" width="16.5703125" customWidth="1"/>
    <col min="7" max="7" width="19.85546875" customWidth="1"/>
  </cols>
  <sheetData>
    <row r="1" spans="1:7" x14ac:dyDescent="0.2">
      <c r="F1" s="83" t="s">
        <v>13</v>
      </c>
      <c r="G1" s="83"/>
    </row>
    <row r="2" spans="1:7" ht="35.25" customHeight="1" thickBot="1" x14ac:dyDescent="0.25">
      <c r="A2" s="33"/>
      <c r="B2" s="65" t="s">
        <v>85</v>
      </c>
      <c r="C2" s="65"/>
      <c r="D2" s="65"/>
      <c r="E2" s="65"/>
      <c r="F2" s="65"/>
      <c r="G2" s="36" t="s">
        <v>62</v>
      </c>
    </row>
    <row r="3" spans="1:7" ht="24" customHeight="1" thickBot="1" x14ac:dyDescent="0.25">
      <c r="A3" s="67"/>
      <c r="B3" s="68"/>
      <c r="C3" s="74" t="s">
        <v>2</v>
      </c>
      <c r="D3" s="73" t="s">
        <v>25</v>
      </c>
      <c r="E3" s="73" t="s">
        <v>3</v>
      </c>
      <c r="F3" s="73" t="s">
        <v>86</v>
      </c>
      <c r="G3" s="73" t="s">
        <v>4</v>
      </c>
    </row>
    <row r="4" spans="1:7" ht="13.5" thickBot="1" x14ac:dyDescent="0.25">
      <c r="A4" s="69" t="s">
        <v>0</v>
      </c>
      <c r="B4" s="70"/>
      <c r="C4" s="74"/>
      <c r="D4" s="73"/>
      <c r="E4" s="73"/>
      <c r="F4" s="73"/>
      <c r="G4" s="73"/>
    </row>
    <row r="5" spans="1:7" ht="24" customHeight="1" thickBot="1" x14ac:dyDescent="0.25">
      <c r="A5" s="69" t="s">
        <v>1</v>
      </c>
      <c r="B5" s="70"/>
      <c r="C5" s="74"/>
      <c r="D5" s="73"/>
      <c r="E5" s="73"/>
      <c r="F5" s="73"/>
      <c r="G5" s="73"/>
    </row>
    <row r="6" spans="1:7" ht="13.5" thickBot="1" x14ac:dyDescent="0.25">
      <c r="A6" s="71" t="s">
        <v>2</v>
      </c>
      <c r="B6" s="72"/>
      <c r="C6" s="74"/>
      <c r="D6" s="73"/>
      <c r="E6" s="73"/>
      <c r="F6" s="73"/>
      <c r="G6" s="73"/>
    </row>
    <row r="7" spans="1:7" ht="13.5" thickBot="1" x14ac:dyDescent="0.25">
      <c r="A7" s="66">
        <v>1</v>
      </c>
      <c r="B7" s="66"/>
      <c r="C7" s="3">
        <v>2</v>
      </c>
      <c r="D7" s="3">
        <v>3</v>
      </c>
      <c r="E7" s="3"/>
      <c r="F7" s="3">
        <v>5</v>
      </c>
      <c r="G7" s="3">
        <v>6</v>
      </c>
    </row>
    <row r="8" spans="1:7" ht="22.5" customHeight="1" thickBot="1" x14ac:dyDescent="0.25">
      <c r="A8" s="17"/>
      <c r="B8" s="18" t="s">
        <v>16</v>
      </c>
      <c r="C8" s="17" t="s">
        <v>31</v>
      </c>
      <c r="D8" s="19">
        <f>D9+D11+D14+D20+D23+D26+D28</f>
        <v>10101594.109999999</v>
      </c>
      <c r="E8" s="19">
        <v>7978774.1100000003</v>
      </c>
      <c r="F8" s="19">
        <v>6744363.5700000003</v>
      </c>
      <c r="G8" s="45">
        <f>F8/E8*100</f>
        <v>84.52881955320828</v>
      </c>
    </row>
    <row r="9" spans="1:7" ht="26.25" customHeight="1" thickBot="1" x14ac:dyDescent="0.25">
      <c r="A9" s="20" t="s">
        <v>16</v>
      </c>
      <c r="B9" s="20" t="s">
        <v>17</v>
      </c>
      <c r="C9" s="16" t="s">
        <v>18</v>
      </c>
      <c r="D9" s="7">
        <f>D10</f>
        <v>6564695.1100000003</v>
      </c>
      <c r="E9" s="7">
        <v>5071360.1100000003</v>
      </c>
      <c r="F9" s="7">
        <v>4668932.1900000004</v>
      </c>
      <c r="G9" s="7">
        <f>F9/E9*100</f>
        <v>92.06469445531053</v>
      </c>
    </row>
    <row r="10" spans="1:7" ht="72.75" customHeight="1" thickBot="1" x14ac:dyDescent="0.25">
      <c r="A10" s="4"/>
      <c r="B10" s="14" t="s">
        <v>19</v>
      </c>
      <c r="C10" s="10" t="s">
        <v>5</v>
      </c>
      <c r="D10" s="5">
        <v>6564695.1100000003</v>
      </c>
      <c r="E10" s="5">
        <v>5071360.1100000003</v>
      </c>
      <c r="F10" s="5">
        <v>4668932.1900000004</v>
      </c>
      <c r="G10" s="5">
        <f t="shared" ref="G10:G13" si="0">F10/E10*100</f>
        <v>92.06469445531053</v>
      </c>
    </row>
    <row r="11" spans="1:7" ht="18" customHeight="1" thickBot="1" x14ac:dyDescent="0.25">
      <c r="A11" s="20" t="s">
        <v>16</v>
      </c>
      <c r="B11" s="21">
        <v>2000</v>
      </c>
      <c r="C11" s="16" t="s">
        <v>21</v>
      </c>
      <c r="D11" s="7">
        <f>D12+D13</f>
        <v>900579</v>
      </c>
      <c r="E11" s="7">
        <f t="shared" ref="E11:F11" si="1">E12+E13</f>
        <v>676224</v>
      </c>
      <c r="F11" s="7">
        <f t="shared" si="1"/>
        <v>583184.43000000005</v>
      </c>
      <c r="G11" s="7">
        <f>F11/E11*100</f>
        <v>86.241309092844986</v>
      </c>
    </row>
    <row r="12" spans="1:7" ht="30" customHeight="1" thickBot="1" x14ac:dyDescent="0.25">
      <c r="A12" s="4"/>
      <c r="B12" s="4">
        <v>2010</v>
      </c>
      <c r="C12" s="10" t="s">
        <v>20</v>
      </c>
      <c r="D12" s="5">
        <v>625139</v>
      </c>
      <c r="E12" s="5">
        <v>400784</v>
      </c>
      <c r="F12" s="5">
        <v>374912.52</v>
      </c>
      <c r="G12" s="5">
        <f t="shared" si="0"/>
        <v>93.544782226835409</v>
      </c>
    </row>
    <row r="13" spans="1:7" ht="38.25" customHeight="1" thickBot="1" x14ac:dyDescent="0.25">
      <c r="A13" s="4"/>
      <c r="B13" s="4">
        <v>2144</v>
      </c>
      <c r="C13" s="10" t="s">
        <v>22</v>
      </c>
      <c r="D13" s="5">
        <v>275440</v>
      </c>
      <c r="E13" s="5">
        <v>275440</v>
      </c>
      <c r="F13" s="5">
        <v>208271.91</v>
      </c>
      <c r="G13" s="5">
        <f t="shared" si="0"/>
        <v>75.614257188498399</v>
      </c>
    </row>
    <row r="14" spans="1:7" ht="30.75" customHeight="1" thickBot="1" x14ac:dyDescent="0.25">
      <c r="A14" s="20" t="s">
        <v>16</v>
      </c>
      <c r="B14" s="21">
        <v>3000</v>
      </c>
      <c r="C14" s="16" t="s">
        <v>23</v>
      </c>
      <c r="D14" s="7">
        <f>D16+D17+D18+D19+D15</f>
        <v>1381145</v>
      </c>
      <c r="E14" s="7">
        <v>1071755</v>
      </c>
      <c r="F14" s="7">
        <v>891992.87</v>
      </c>
      <c r="G14" s="7">
        <f>F14/E14*100</f>
        <v>83.227311279163615</v>
      </c>
    </row>
    <row r="15" spans="1:7" s="39" customFormat="1" ht="32.25" customHeight="1" thickBot="1" x14ac:dyDescent="0.25">
      <c r="A15" s="4"/>
      <c r="B15" s="4">
        <v>3032</v>
      </c>
      <c r="C15" s="38" t="s">
        <v>71</v>
      </c>
      <c r="D15" s="5">
        <v>2100</v>
      </c>
      <c r="E15" s="5">
        <v>2100</v>
      </c>
      <c r="F15" s="5">
        <v>955.98</v>
      </c>
      <c r="G15" s="5">
        <f t="shared" ref="G15" si="2">F15/E15*100</f>
        <v>45.522857142857141</v>
      </c>
    </row>
    <row r="16" spans="1:7" ht="38.25" customHeight="1" thickBot="1" x14ac:dyDescent="0.25">
      <c r="A16" s="4"/>
      <c r="B16" s="4">
        <v>3033</v>
      </c>
      <c r="C16" s="10" t="s">
        <v>24</v>
      </c>
      <c r="D16" s="5">
        <v>20000</v>
      </c>
      <c r="E16" s="5">
        <v>20000</v>
      </c>
      <c r="F16" s="5">
        <v>0</v>
      </c>
      <c r="G16" s="5">
        <f t="shared" ref="G16:G29" si="3">F16/E16*100</f>
        <v>0</v>
      </c>
    </row>
    <row r="17" spans="1:7" ht="63" customHeight="1" thickBot="1" x14ac:dyDescent="0.25">
      <c r="A17" s="4"/>
      <c r="B17" s="4">
        <v>3104</v>
      </c>
      <c r="C17" s="10" t="s">
        <v>26</v>
      </c>
      <c r="D17" s="5">
        <v>466040</v>
      </c>
      <c r="E17" s="5">
        <v>353190</v>
      </c>
      <c r="F17" s="5">
        <v>346673.94</v>
      </c>
      <c r="G17" s="5">
        <f t="shared" si="3"/>
        <v>98.155083666015457</v>
      </c>
    </row>
    <row r="18" spans="1:7" ht="24.75" customHeight="1" thickBot="1" x14ac:dyDescent="0.25">
      <c r="A18" s="4"/>
      <c r="B18" s="4">
        <v>3121</v>
      </c>
      <c r="C18" s="10" t="s">
        <v>27</v>
      </c>
      <c r="D18" s="5">
        <v>828005</v>
      </c>
      <c r="E18" s="5">
        <v>631465</v>
      </c>
      <c r="F18" s="5">
        <v>492862.95</v>
      </c>
      <c r="G18" s="5">
        <f t="shared" ref="G18:G25" si="4">F18/E18*100</f>
        <v>78.050715399903396</v>
      </c>
    </row>
    <row r="19" spans="1:7" s="50" customFormat="1" ht="30" customHeight="1" thickBot="1" x14ac:dyDescent="0.25">
      <c r="A19" s="47"/>
      <c r="B19" s="47">
        <v>3242</v>
      </c>
      <c r="C19" s="48" t="s">
        <v>7</v>
      </c>
      <c r="D19" s="49">
        <v>65000</v>
      </c>
      <c r="E19" s="49">
        <v>65000</v>
      </c>
      <c r="F19" s="49">
        <v>51500</v>
      </c>
      <c r="G19" s="49">
        <f t="shared" si="4"/>
        <v>79.230769230769226</v>
      </c>
    </row>
    <row r="20" spans="1:7" s="44" customFormat="1" ht="24.75" customHeight="1" thickBot="1" x14ac:dyDescent="0.25">
      <c r="A20" s="20" t="s">
        <v>16</v>
      </c>
      <c r="B20" s="20" t="s">
        <v>28</v>
      </c>
      <c r="C20" s="16" t="s">
        <v>29</v>
      </c>
      <c r="D20" s="7">
        <v>724625</v>
      </c>
      <c r="E20" s="7">
        <v>628885</v>
      </c>
      <c r="F20" s="7">
        <v>395254.08</v>
      </c>
      <c r="G20" s="7">
        <f>F20/E20*100</f>
        <v>62.849977340849286</v>
      </c>
    </row>
    <row r="21" spans="1:7" s="44" customFormat="1" ht="53.25" customHeight="1" thickBot="1" x14ac:dyDescent="0.25">
      <c r="A21" s="14"/>
      <c r="B21" s="14" t="s">
        <v>72</v>
      </c>
      <c r="C21" s="38" t="s">
        <v>73</v>
      </c>
      <c r="D21" s="5">
        <v>200000</v>
      </c>
      <c r="E21" s="5">
        <v>200000</v>
      </c>
      <c r="F21" s="5">
        <v>186811.49</v>
      </c>
      <c r="G21" s="5">
        <f t="shared" ref="G21:G22" si="5">F21/E21*100</f>
        <v>93.405744999999996</v>
      </c>
    </row>
    <row r="22" spans="1:7" s="44" customFormat="1" ht="30" customHeight="1" thickBot="1" x14ac:dyDescent="0.25">
      <c r="A22" s="14"/>
      <c r="B22" s="14" t="s">
        <v>30</v>
      </c>
      <c r="C22" s="10" t="s">
        <v>9</v>
      </c>
      <c r="D22" s="5">
        <v>524625</v>
      </c>
      <c r="E22" s="5">
        <v>428885</v>
      </c>
      <c r="F22" s="5">
        <v>208442.59</v>
      </c>
      <c r="G22" s="5">
        <f t="shared" si="5"/>
        <v>48.601044569056974</v>
      </c>
    </row>
    <row r="23" spans="1:7" s="41" customFormat="1" ht="24.75" customHeight="1" thickBot="1" x14ac:dyDescent="0.25">
      <c r="A23" s="20" t="s">
        <v>16</v>
      </c>
      <c r="B23" s="20" t="s">
        <v>56</v>
      </c>
      <c r="C23" s="16" t="s">
        <v>57</v>
      </c>
      <c r="D23" s="7">
        <f>D24+D25</f>
        <v>300550</v>
      </c>
      <c r="E23" s="7">
        <f t="shared" ref="E23:F23" si="6">E24+E25</f>
        <v>300550</v>
      </c>
      <c r="F23" s="7">
        <f t="shared" si="6"/>
        <v>0</v>
      </c>
      <c r="G23" s="7">
        <f>F23/E23*100</f>
        <v>0</v>
      </c>
    </row>
    <row r="24" spans="1:7" s="41" customFormat="1" ht="53.25" customHeight="1" thickBot="1" x14ac:dyDescent="0.25">
      <c r="A24" s="14"/>
      <c r="B24" s="14" t="s">
        <v>89</v>
      </c>
      <c r="C24" s="10" t="s">
        <v>90</v>
      </c>
      <c r="D24" s="5">
        <v>100000</v>
      </c>
      <c r="E24" s="5">
        <v>100000</v>
      </c>
      <c r="F24" s="5">
        <v>0</v>
      </c>
      <c r="G24" s="5">
        <f t="shared" si="4"/>
        <v>0</v>
      </c>
    </row>
    <row r="25" spans="1:7" s="41" customFormat="1" ht="57" customHeight="1" thickBot="1" x14ac:dyDescent="0.25">
      <c r="A25" s="14"/>
      <c r="B25" s="14" t="s">
        <v>91</v>
      </c>
      <c r="C25" s="10" t="s">
        <v>92</v>
      </c>
      <c r="D25" s="5">
        <v>200550</v>
      </c>
      <c r="E25" s="5">
        <v>200550</v>
      </c>
      <c r="F25" s="5">
        <v>0</v>
      </c>
      <c r="G25" s="5">
        <f t="shared" si="4"/>
        <v>0</v>
      </c>
    </row>
    <row r="26" spans="1:7" s="44" customFormat="1" ht="24.75" customHeight="1" thickBot="1" x14ac:dyDescent="0.25">
      <c r="A26" s="20" t="s">
        <v>16</v>
      </c>
      <c r="B26" s="20" t="s">
        <v>93</v>
      </c>
      <c r="C26" s="16" t="s">
        <v>55</v>
      </c>
      <c r="D26" s="7">
        <f>D27</f>
        <v>25000</v>
      </c>
      <c r="E26" s="7">
        <f t="shared" ref="E26:F26" si="7">E27</f>
        <v>25000</v>
      </c>
      <c r="F26" s="7">
        <f t="shared" si="7"/>
        <v>0</v>
      </c>
      <c r="G26" s="7">
        <f t="shared" ref="G26:G28" si="8">G28+G27</f>
        <v>200</v>
      </c>
    </row>
    <row r="27" spans="1:7" s="44" customFormat="1" ht="33" customHeight="1" thickBot="1" x14ac:dyDescent="0.25">
      <c r="A27" s="14"/>
      <c r="B27" s="14" t="s">
        <v>94</v>
      </c>
      <c r="C27" s="38" t="s">
        <v>95</v>
      </c>
      <c r="D27" s="5">
        <v>25000</v>
      </c>
      <c r="E27" s="5">
        <v>25000</v>
      </c>
      <c r="F27" s="5">
        <v>0</v>
      </c>
      <c r="G27" s="5">
        <f t="shared" ref="G27" si="9">F27/E27*100</f>
        <v>0</v>
      </c>
    </row>
    <row r="28" spans="1:7" ht="24.75" customHeight="1" thickBot="1" x14ac:dyDescent="0.25">
      <c r="A28" s="20" t="s">
        <v>16</v>
      </c>
      <c r="B28" s="20" t="s">
        <v>74</v>
      </c>
      <c r="C28" s="16" t="s">
        <v>75</v>
      </c>
      <c r="D28" s="7">
        <f>D29+D30</f>
        <v>205000</v>
      </c>
      <c r="E28" s="7">
        <f t="shared" ref="E28:F28" si="10">E29+E30</f>
        <v>205000</v>
      </c>
      <c r="F28" s="7">
        <f t="shared" si="10"/>
        <v>205000</v>
      </c>
      <c r="G28" s="7">
        <f t="shared" si="8"/>
        <v>200</v>
      </c>
    </row>
    <row r="29" spans="1:7" s="40" customFormat="1" ht="33" customHeight="1" thickBot="1" x14ac:dyDescent="0.25">
      <c r="A29" s="14"/>
      <c r="B29" s="14" t="s">
        <v>76</v>
      </c>
      <c r="C29" s="38" t="s">
        <v>77</v>
      </c>
      <c r="D29" s="5">
        <v>150000</v>
      </c>
      <c r="E29" s="5">
        <v>150000</v>
      </c>
      <c r="F29" s="5">
        <v>150000</v>
      </c>
      <c r="G29" s="5">
        <f t="shared" si="3"/>
        <v>100</v>
      </c>
    </row>
    <row r="30" spans="1:7" ht="54" customHeight="1" thickBot="1" x14ac:dyDescent="0.25">
      <c r="A30" s="14"/>
      <c r="B30" s="14" t="s">
        <v>78</v>
      </c>
      <c r="C30" s="38" t="s">
        <v>79</v>
      </c>
      <c r="D30" s="5">
        <v>55000</v>
      </c>
      <c r="E30" s="5">
        <v>55000</v>
      </c>
      <c r="F30" s="5">
        <v>55000</v>
      </c>
      <c r="G30" s="5">
        <f t="shared" ref="G30:G37" si="11">F30/E30*100</f>
        <v>100</v>
      </c>
    </row>
    <row r="31" spans="1:7" ht="48" customHeight="1" thickBot="1" x14ac:dyDescent="0.25">
      <c r="A31" s="13"/>
      <c r="B31" s="13" t="s">
        <v>32</v>
      </c>
      <c r="C31" s="22" t="s">
        <v>33</v>
      </c>
      <c r="D31" s="19">
        <f>D32+D34+D44+D46</f>
        <v>42221024</v>
      </c>
      <c r="E31" s="19">
        <f t="shared" ref="E31:F31" si="12">E32+E34+E44+E46</f>
        <v>31402080</v>
      </c>
      <c r="F31" s="19">
        <f t="shared" si="12"/>
        <v>28574973.980000004</v>
      </c>
      <c r="G31" s="45">
        <f>F31/E31*100</f>
        <v>90.997074015479242</v>
      </c>
    </row>
    <row r="32" spans="1:7" ht="27.75" customHeight="1" thickBot="1" x14ac:dyDescent="0.25">
      <c r="A32" s="20" t="s">
        <v>32</v>
      </c>
      <c r="B32" s="20" t="s">
        <v>17</v>
      </c>
      <c r="C32" s="16" t="s">
        <v>18</v>
      </c>
      <c r="D32" s="7">
        <f>D33</f>
        <v>976360</v>
      </c>
      <c r="E32" s="7">
        <f t="shared" ref="E32:F32" si="13">E33</f>
        <v>775455</v>
      </c>
      <c r="F32" s="7">
        <f t="shared" si="13"/>
        <v>665078.39</v>
      </c>
      <c r="G32" s="7">
        <f>F32/E32*100</f>
        <v>85.766213384400132</v>
      </c>
    </row>
    <row r="33" spans="1:7" ht="45.75" customHeight="1" thickBot="1" x14ac:dyDescent="0.25">
      <c r="A33" s="14"/>
      <c r="B33" s="14" t="s">
        <v>34</v>
      </c>
      <c r="C33" s="10" t="s">
        <v>35</v>
      </c>
      <c r="D33" s="5">
        <v>976360</v>
      </c>
      <c r="E33" s="5">
        <v>775455</v>
      </c>
      <c r="F33" s="5">
        <v>665078.39</v>
      </c>
      <c r="G33" s="5">
        <f t="shared" si="11"/>
        <v>85.766213384400132</v>
      </c>
    </row>
    <row r="34" spans="1:7" ht="13.5" customHeight="1" thickBot="1" x14ac:dyDescent="0.25">
      <c r="A34" s="20" t="s">
        <v>32</v>
      </c>
      <c r="B34" s="20" t="s">
        <v>37</v>
      </c>
      <c r="C34" s="16" t="s">
        <v>38</v>
      </c>
      <c r="D34" s="7">
        <f>D35+D36+D37+D38+D39+D40+D42+D43+D41</f>
        <v>39309549</v>
      </c>
      <c r="E34" s="7">
        <f t="shared" ref="E34:F34" si="14">E35+E36+E37+E38+E39+E40+E42+E43+E41</f>
        <v>28904447</v>
      </c>
      <c r="F34" s="7">
        <f t="shared" si="14"/>
        <v>26306853.160000004</v>
      </c>
      <c r="G34" s="7">
        <f>F34/E34*100</f>
        <v>91.013168873287924</v>
      </c>
    </row>
    <row r="35" spans="1:7" ht="18.75" customHeight="1" thickBot="1" x14ac:dyDescent="0.25">
      <c r="A35" s="14"/>
      <c r="B35" s="14" t="s">
        <v>36</v>
      </c>
      <c r="C35" s="10" t="s">
        <v>6</v>
      </c>
      <c r="D35" s="5">
        <v>5416640</v>
      </c>
      <c r="E35" s="5">
        <v>4030631</v>
      </c>
      <c r="F35" s="5">
        <v>3445333.66</v>
      </c>
      <c r="G35" s="5">
        <f t="shared" si="11"/>
        <v>85.478766476018279</v>
      </c>
    </row>
    <row r="36" spans="1:7" ht="26.25" customHeight="1" thickBot="1" x14ac:dyDescent="0.25">
      <c r="A36" s="14"/>
      <c r="B36" s="14" t="s">
        <v>39</v>
      </c>
      <c r="C36" s="10" t="s">
        <v>40</v>
      </c>
      <c r="D36" s="5">
        <v>10203043</v>
      </c>
      <c r="E36" s="5">
        <v>7314768</v>
      </c>
      <c r="F36" s="5">
        <v>6252836</v>
      </c>
      <c r="G36" s="5">
        <f t="shared" si="11"/>
        <v>85.482355694671384</v>
      </c>
    </row>
    <row r="37" spans="1:7" ht="26.25" customHeight="1" thickBot="1" x14ac:dyDescent="0.25">
      <c r="A37" s="14"/>
      <c r="B37" s="14" t="s">
        <v>41</v>
      </c>
      <c r="C37" s="10" t="s">
        <v>40</v>
      </c>
      <c r="D37" s="5">
        <v>20313200</v>
      </c>
      <c r="E37" s="5">
        <v>14945200</v>
      </c>
      <c r="F37" s="5">
        <v>14227828.51</v>
      </c>
      <c r="G37" s="5">
        <f t="shared" si="11"/>
        <v>95.199987353799216</v>
      </c>
    </row>
    <row r="38" spans="1:7" ht="24.75" thickBot="1" x14ac:dyDescent="0.25">
      <c r="A38" s="14"/>
      <c r="B38" s="14" t="s">
        <v>42</v>
      </c>
      <c r="C38" s="3" t="s">
        <v>43</v>
      </c>
      <c r="D38" s="5">
        <v>2308310</v>
      </c>
      <c r="E38" s="5">
        <v>1756110</v>
      </c>
      <c r="F38" s="5">
        <v>1659735.02</v>
      </c>
      <c r="G38" s="5">
        <f>F38/E38*100</f>
        <v>94.512019178753036</v>
      </c>
    </row>
    <row r="39" spans="1:7" s="42" customFormat="1" ht="24.75" customHeight="1" thickBot="1" x14ac:dyDescent="0.25">
      <c r="A39" s="14"/>
      <c r="B39" s="14" t="s">
        <v>44</v>
      </c>
      <c r="C39" s="10" t="s">
        <v>45</v>
      </c>
      <c r="D39" s="5">
        <v>884901</v>
      </c>
      <c r="E39" s="5">
        <v>679490</v>
      </c>
      <c r="F39" s="5">
        <v>620246.43999999994</v>
      </c>
      <c r="G39" s="5">
        <f t="shared" ref="G39:G43" si="15">F39/E39*100</f>
        <v>91.281172644189013</v>
      </c>
    </row>
    <row r="40" spans="1:7" s="43" customFormat="1" ht="90.75" customHeight="1" thickBot="1" x14ac:dyDescent="0.25">
      <c r="A40" s="14"/>
      <c r="B40" s="14" t="s">
        <v>67</v>
      </c>
      <c r="C40" s="38" t="s">
        <v>68</v>
      </c>
      <c r="D40" s="5">
        <v>27532</v>
      </c>
      <c r="E40" s="5">
        <v>27532</v>
      </c>
      <c r="F40" s="5">
        <v>20372</v>
      </c>
      <c r="G40" s="5">
        <f t="shared" si="15"/>
        <v>73.993898009588847</v>
      </c>
    </row>
    <row r="41" spans="1:7" s="44" customFormat="1" ht="72.75" customHeight="1" thickBot="1" x14ac:dyDescent="0.25">
      <c r="A41" s="14"/>
      <c r="B41" s="14" t="s">
        <v>96</v>
      </c>
      <c r="C41" s="38" t="s">
        <v>97</v>
      </c>
      <c r="D41" s="5">
        <v>132892</v>
      </c>
      <c r="E41" s="5">
        <v>132892</v>
      </c>
      <c r="F41" s="5">
        <v>67078</v>
      </c>
      <c r="G41" s="5">
        <f t="shared" ref="G41" si="16">F41/E41*100</f>
        <v>50.47557415043795</v>
      </c>
    </row>
    <row r="42" spans="1:7" s="43" customFormat="1" ht="62.25" customHeight="1" thickBot="1" x14ac:dyDescent="0.25">
      <c r="A42" s="14"/>
      <c r="B42" s="14" t="s">
        <v>46</v>
      </c>
      <c r="C42" s="10" t="s">
        <v>47</v>
      </c>
      <c r="D42" s="5">
        <v>20130</v>
      </c>
      <c r="E42" s="5">
        <v>14923</v>
      </c>
      <c r="F42" s="5">
        <v>10522.53</v>
      </c>
      <c r="G42" s="5">
        <f t="shared" si="15"/>
        <v>70.512162433826987</v>
      </c>
    </row>
    <row r="43" spans="1:7" s="44" customFormat="1" ht="71.25" customHeight="1" thickBot="1" x14ac:dyDescent="0.25">
      <c r="A43" s="14"/>
      <c r="B43" s="14" t="s">
        <v>69</v>
      </c>
      <c r="C43" s="38" t="s">
        <v>70</v>
      </c>
      <c r="D43" s="5">
        <v>2901</v>
      </c>
      <c r="E43" s="5">
        <v>2901</v>
      </c>
      <c r="F43" s="5">
        <v>2901</v>
      </c>
      <c r="G43" s="5">
        <f t="shared" si="15"/>
        <v>100</v>
      </c>
    </row>
    <row r="44" spans="1:7" ht="24.75" customHeight="1" thickBot="1" x14ac:dyDescent="0.25">
      <c r="A44" s="20" t="s">
        <v>32</v>
      </c>
      <c r="B44" s="20" t="s">
        <v>84</v>
      </c>
      <c r="C44" s="46" t="s">
        <v>23</v>
      </c>
      <c r="D44" s="7">
        <f>D45</f>
        <v>144200</v>
      </c>
      <c r="E44" s="7">
        <f t="shared" ref="E44:F44" si="17">E45</f>
        <v>144200</v>
      </c>
      <c r="F44" s="7">
        <f t="shared" si="17"/>
        <v>128350</v>
      </c>
      <c r="G44" s="5">
        <f>G45</f>
        <v>89.008321775312069</v>
      </c>
    </row>
    <row r="45" spans="1:7" ht="76.5" customHeight="1" thickBot="1" x14ac:dyDescent="0.25">
      <c r="A45" s="14"/>
      <c r="B45" s="14" t="s">
        <v>80</v>
      </c>
      <c r="C45" s="38" t="s">
        <v>81</v>
      </c>
      <c r="D45" s="5">
        <v>144200</v>
      </c>
      <c r="E45" s="5">
        <v>144200</v>
      </c>
      <c r="F45" s="5">
        <v>128350</v>
      </c>
      <c r="G45" s="5">
        <f t="shared" ref="G45" si="18">F45/E45*100</f>
        <v>89.008321775312069</v>
      </c>
    </row>
    <row r="46" spans="1:7" ht="20.25" customHeight="1" thickBot="1" x14ac:dyDescent="0.25">
      <c r="A46" s="20" t="s">
        <v>32</v>
      </c>
      <c r="B46" s="20" t="s">
        <v>48</v>
      </c>
      <c r="C46" s="16" t="s">
        <v>8</v>
      </c>
      <c r="D46" s="7">
        <f>D47+D48+D49</f>
        <v>1790915</v>
      </c>
      <c r="E46" s="7">
        <f t="shared" ref="E46:F46" si="19">E47+E48+E49</f>
        <v>1577978</v>
      </c>
      <c r="F46" s="7">
        <f t="shared" si="19"/>
        <v>1474692.4300000002</v>
      </c>
      <c r="G46" s="7">
        <f>F46/E46*100</f>
        <v>93.454562104161155</v>
      </c>
    </row>
    <row r="47" spans="1:7" ht="17.25" customHeight="1" thickBot="1" x14ac:dyDescent="0.25">
      <c r="A47" s="14"/>
      <c r="B47" s="14" t="s">
        <v>49</v>
      </c>
      <c r="C47" s="10" t="s">
        <v>50</v>
      </c>
      <c r="D47" s="5">
        <v>536900</v>
      </c>
      <c r="E47" s="5">
        <v>536900</v>
      </c>
      <c r="F47" s="5">
        <v>500100.89</v>
      </c>
      <c r="G47" s="5">
        <f t="shared" ref="G47:G52" si="20">F47/E47*100</f>
        <v>93.146002980070776</v>
      </c>
    </row>
    <row r="48" spans="1:7" s="44" customFormat="1" ht="36.75" customHeight="1" thickBot="1" x14ac:dyDescent="0.25">
      <c r="A48" s="14"/>
      <c r="B48" s="14" t="s">
        <v>51</v>
      </c>
      <c r="C48" s="10" t="s">
        <v>14</v>
      </c>
      <c r="D48" s="5">
        <v>1235015</v>
      </c>
      <c r="E48" s="5">
        <v>1022078</v>
      </c>
      <c r="F48" s="5">
        <v>955805.54</v>
      </c>
      <c r="G48" s="5">
        <f t="shared" ref="G48" si="21">F48/E48*100</f>
        <v>93.515909744657449</v>
      </c>
    </row>
    <row r="49" spans="1:9" ht="28.5" customHeight="1" thickBot="1" x14ac:dyDescent="0.25">
      <c r="A49" s="14"/>
      <c r="B49" s="14" t="s">
        <v>82</v>
      </c>
      <c r="C49" s="38" t="s">
        <v>83</v>
      </c>
      <c r="D49" s="5">
        <v>19000</v>
      </c>
      <c r="E49" s="5">
        <v>19000</v>
      </c>
      <c r="F49" s="5">
        <v>18786</v>
      </c>
      <c r="G49" s="5">
        <f t="shared" si="20"/>
        <v>98.873684210526307</v>
      </c>
    </row>
    <row r="50" spans="1:9" ht="57.75" customHeight="1" thickBot="1" x14ac:dyDescent="0.25">
      <c r="A50" s="23"/>
      <c r="B50" s="13" t="s">
        <v>52</v>
      </c>
      <c r="C50" s="22" t="s">
        <v>53</v>
      </c>
      <c r="D50" s="19">
        <f>D51+D53+D55</f>
        <v>913125</v>
      </c>
      <c r="E50" s="19">
        <f t="shared" ref="E50:F50" si="22">E51+E53+E55</f>
        <v>791621</v>
      </c>
      <c r="F50" s="19">
        <f t="shared" si="22"/>
        <v>538550.04</v>
      </c>
      <c r="G50" s="45">
        <f>F50/E50*100</f>
        <v>68.031297805389201</v>
      </c>
    </row>
    <row r="51" spans="1:9" ht="13.5" thickBot="1" x14ac:dyDescent="0.25">
      <c r="A51" s="20" t="s">
        <v>52</v>
      </c>
      <c r="B51" s="20" t="s">
        <v>17</v>
      </c>
      <c r="C51" s="9" t="s">
        <v>18</v>
      </c>
      <c r="D51" s="7">
        <f>D52</f>
        <v>763125</v>
      </c>
      <c r="E51" s="7">
        <f t="shared" ref="E51:F51" si="23">E52</f>
        <v>641621</v>
      </c>
      <c r="F51" s="7">
        <f t="shared" si="23"/>
        <v>538550.04</v>
      </c>
      <c r="G51" s="7">
        <f>F51/E51*100</f>
        <v>83.935849979972616</v>
      </c>
    </row>
    <row r="52" spans="1:9" ht="48.75" thickBot="1" x14ac:dyDescent="0.25">
      <c r="A52" s="4"/>
      <c r="B52" s="14" t="s">
        <v>34</v>
      </c>
      <c r="C52" s="3" t="s">
        <v>35</v>
      </c>
      <c r="D52" s="5">
        <v>763125</v>
      </c>
      <c r="E52" s="5">
        <v>641621</v>
      </c>
      <c r="F52" s="5">
        <v>538550.04</v>
      </c>
      <c r="G52" s="5">
        <f t="shared" si="20"/>
        <v>83.935849979972616</v>
      </c>
    </row>
    <row r="53" spans="1:9" ht="13.5" thickBot="1" x14ac:dyDescent="0.25">
      <c r="A53" s="21">
        <v>37</v>
      </c>
      <c r="B53" s="21">
        <v>8000</v>
      </c>
      <c r="C53" s="9" t="s">
        <v>55</v>
      </c>
      <c r="D53" s="7">
        <f>D54</f>
        <v>100000</v>
      </c>
      <c r="E53" s="7">
        <f t="shared" ref="E53:F55" si="24">E54</f>
        <v>100000</v>
      </c>
      <c r="F53" s="7">
        <f t="shared" si="24"/>
        <v>0</v>
      </c>
      <c r="G53" s="7">
        <f>F53/E53*100</f>
        <v>0</v>
      </c>
    </row>
    <row r="54" spans="1:9" ht="30" customHeight="1" thickBot="1" x14ac:dyDescent="0.25">
      <c r="A54" s="4"/>
      <c r="B54" s="4">
        <v>8710</v>
      </c>
      <c r="C54" s="3" t="s">
        <v>54</v>
      </c>
      <c r="D54" s="5">
        <v>100000</v>
      </c>
      <c r="E54" s="5">
        <v>100000</v>
      </c>
      <c r="F54" s="5">
        <v>0</v>
      </c>
      <c r="G54" s="5">
        <v>0</v>
      </c>
    </row>
    <row r="55" spans="1:9" s="44" customFormat="1" ht="13.5" thickBot="1" x14ac:dyDescent="0.25">
      <c r="A55" s="21">
        <v>37</v>
      </c>
      <c r="B55" s="21">
        <v>9000</v>
      </c>
      <c r="C55" s="51" t="s">
        <v>75</v>
      </c>
      <c r="D55" s="7">
        <v>50000</v>
      </c>
      <c r="E55" s="7">
        <v>50000</v>
      </c>
      <c r="F55" s="7">
        <f t="shared" si="24"/>
        <v>0</v>
      </c>
      <c r="G55" s="7">
        <f>F55/E55*100</f>
        <v>0</v>
      </c>
    </row>
    <row r="56" spans="1:9" s="44" customFormat="1" ht="81.75" customHeight="1" thickBot="1" x14ac:dyDescent="0.25">
      <c r="A56" s="4"/>
      <c r="B56" s="4">
        <v>9130</v>
      </c>
      <c r="C56" s="3" t="s">
        <v>88</v>
      </c>
      <c r="D56" s="5">
        <v>50000</v>
      </c>
      <c r="E56" s="5">
        <v>50000</v>
      </c>
      <c r="F56" s="5">
        <v>0</v>
      </c>
      <c r="G56" s="5">
        <v>0</v>
      </c>
    </row>
    <row r="57" spans="1:9" ht="18" customHeight="1" thickBot="1" x14ac:dyDescent="0.25">
      <c r="A57" s="3"/>
      <c r="B57" s="3"/>
      <c r="C57" s="9" t="s">
        <v>10</v>
      </c>
      <c r="D57" s="7">
        <f>D8+D31+D50</f>
        <v>53235743.109999999</v>
      </c>
      <c r="E57" s="7">
        <f t="shared" ref="E57:F57" si="25">E8+E31+E50</f>
        <v>40172475.109999999</v>
      </c>
      <c r="F57" s="7">
        <f t="shared" si="25"/>
        <v>35857887.590000004</v>
      </c>
      <c r="G57" s="7">
        <f>F57/E57*100</f>
        <v>89.259841450680298</v>
      </c>
    </row>
    <row r="58" spans="1:9" ht="15.75" x14ac:dyDescent="0.2">
      <c r="A58" s="1"/>
    </row>
    <row r="59" spans="1:9" ht="51" customHeight="1" x14ac:dyDescent="0.2">
      <c r="A59" s="2" t="s">
        <v>15</v>
      </c>
      <c r="D59" s="12" t="s">
        <v>61</v>
      </c>
    </row>
    <row r="60" spans="1:9" ht="25.5" customHeight="1" x14ac:dyDescent="0.25">
      <c r="A60" s="2"/>
      <c r="F60" s="84" t="s">
        <v>12</v>
      </c>
      <c r="G60" s="84"/>
    </row>
    <row r="61" spans="1:9" ht="39" customHeight="1" thickBot="1" x14ac:dyDescent="0.25">
      <c r="A61" s="34"/>
      <c r="B61" s="65" t="s">
        <v>87</v>
      </c>
      <c r="C61" s="65"/>
      <c r="D61" s="65"/>
      <c r="E61" s="65"/>
      <c r="F61" s="65"/>
      <c r="G61" s="35" t="s">
        <v>62</v>
      </c>
      <c r="H61" s="34"/>
      <c r="I61" s="34"/>
    </row>
    <row r="62" spans="1:9" ht="25.5" customHeight="1" thickBot="1" x14ac:dyDescent="0.25">
      <c r="A62" s="77" t="s">
        <v>0</v>
      </c>
      <c r="B62" s="78"/>
      <c r="C62" s="82" t="s">
        <v>2</v>
      </c>
      <c r="D62" s="75" t="s">
        <v>25</v>
      </c>
      <c r="E62" s="75" t="s">
        <v>3</v>
      </c>
      <c r="F62" s="75" t="s">
        <v>63</v>
      </c>
      <c r="G62" s="75" t="s">
        <v>4</v>
      </c>
    </row>
    <row r="63" spans="1:9" ht="25.5" customHeight="1" thickBot="1" x14ac:dyDescent="0.25">
      <c r="A63" s="79" t="s">
        <v>1</v>
      </c>
      <c r="B63" s="80"/>
      <c r="C63" s="82"/>
      <c r="D63" s="75"/>
      <c r="E63" s="75"/>
      <c r="F63" s="75"/>
      <c r="G63" s="75"/>
    </row>
    <row r="64" spans="1:9" ht="13.5" thickBot="1" x14ac:dyDescent="0.25">
      <c r="A64" s="81" t="s">
        <v>2</v>
      </c>
      <c r="B64" s="82"/>
      <c r="C64" s="82"/>
      <c r="D64" s="75"/>
      <c r="E64" s="75"/>
      <c r="F64" s="75"/>
      <c r="G64" s="75"/>
    </row>
    <row r="65" spans="1:7" ht="13.5" thickBot="1" x14ac:dyDescent="0.25">
      <c r="A65" s="76">
        <v>1</v>
      </c>
      <c r="B65" s="76"/>
      <c r="C65" s="24">
        <v>2</v>
      </c>
      <c r="D65" s="24">
        <v>3</v>
      </c>
      <c r="E65" s="24">
        <v>5</v>
      </c>
      <c r="F65" s="24"/>
      <c r="G65" s="24">
        <v>6</v>
      </c>
    </row>
    <row r="66" spans="1:7" ht="13.5" thickBot="1" x14ac:dyDescent="0.25">
      <c r="A66" s="25"/>
      <c r="B66" s="25" t="s">
        <v>16</v>
      </c>
      <c r="C66" s="26" t="s">
        <v>31</v>
      </c>
      <c r="D66" s="27">
        <f>D67+D71+D69</f>
        <v>6564590.1799999997</v>
      </c>
      <c r="E66" s="27">
        <f t="shared" ref="E66:F66" si="26">E67+E71+E69</f>
        <v>2207129.1800000002</v>
      </c>
      <c r="F66" s="27">
        <f t="shared" si="26"/>
        <v>352519.55</v>
      </c>
      <c r="G66" s="45">
        <f>F66/E66*100</f>
        <v>15.971858520759529</v>
      </c>
    </row>
    <row r="67" spans="1:7" ht="13.5" thickBot="1" x14ac:dyDescent="0.25">
      <c r="A67" s="28" t="s">
        <v>16</v>
      </c>
      <c r="B67" s="28" t="s">
        <v>17</v>
      </c>
      <c r="C67" s="29" t="s">
        <v>18</v>
      </c>
      <c r="D67" s="54">
        <f>D68</f>
        <v>203387.43</v>
      </c>
      <c r="E67" s="30">
        <f t="shared" ref="E67:F67" si="27">E68</f>
        <v>203387.43</v>
      </c>
      <c r="F67" s="30">
        <f t="shared" si="27"/>
        <v>214411.8</v>
      </c>
      <c r="G67" s="7">
        <f>F67/E67*100</f>
        <v>105.42037922402578</v>
      </c>
    </row>
    <row r="68" spans="1:7" ht="79.5" customHeight="1" thickBot="1" x14ac:dyDescent="0.25">
      <c r="A68" s="28"/>
      <c r="B68" s="31" t="s">
        <v>19</v>
      </c>
      <c r="C68" s="24" t="s">
        <v>5</v>
      </c>
      <c r="D68" s="32">
        <v>203387.43</v>
      </c>
      <c r="E68" s="32">
        <v>203387.43</v>
      </c>
      <c r="F68" s="32">
        <v>214411.8</v>
      </c>
      <c r="G68" s="30">
        <f t="shared" ref="G68" si="28">F68/E68*100</f>
        <v>105.42037922402578</v>
      </c>
    </row>
    <row r="69" spans="1:7" s="50" customFormat="1" ht="27" customHeight="1" thickBot="1" x14ac:dyDescent="0.25">
      <c r="A69" s="52"/>
      <c r="B69" s="52" t="s">
        <v>28</v>
      </c>
      <c r="C69" s="53" t="s">
        <v>29</v>
      </c>
      <c r="D69" s="54">
        <f>D70</f>
        <v>0</v>
      </c>
      <c r="E69" s="54">
        <f t="shared" ref="E69:G69" si="29">E70</f>
        <v>0</v>
      </c>
      <c r="F69" s="54">
        <f t="shared" si="29"/>
        <v>77345</v>
      </c>
      <c r="G69" s="54">
        <f t="shared" si="29"/>
        <v>0</v>
      </c>
    </row>
    <row r="70" spans="1:7" s="50" customFormat="1" ht="27" customHeight="1" thickBot="1" x14ac:dyDescent="0.25">
      <c r="A70" s="52"/>
      <c r="B70" s="55" t="s">
        <v>30</v>
      </c>
      <c r="C70" s="56" t="s">
        <v>9</v>
      </c>
      <c r="D70" s="57">
        <v>0</v>
      </c>
      <c r="E70" s="57">
        <v>0</v>
      </c>
      <c r="F70" s="57">
        <v>77345</v>
      </c>
      <c r="G70" s="54">
        <v>0</v>
      </c>
    </row>
    <row r="71" spans="1:7" ht="13.5" thickBot="1" x14ac:dyDescent="0.25">
      <c r="A71" s="20" t="s">
        <v>16</v>
      </c>
      <c r="B71" s="20" t="s">
        <v>56</v>
      </c>
      <c r="C71" s="16" t="s">
        <v>57</v>
      </c>
      <c r="D71" s="7">
        <f>D74+D72+D73</f>
        <v>6361202.75</v>
      </c>
      <c r="E71" s="7">
        <f t="shared" ref="E71:F71" si="30">E74+E72+E73</f>
        <v>2003741.75</v>
      </c>
      <c r="F71" s="7">
        <f t="shared" si="30"/>
        <v>60762.75</v>
      </c>
      <c r="G71" s="7">
        <f>F71/E71*100</f>
        <v>3.0324641386545945</v>
      </c>
    </row>
    <row r="72" spans="1:7" ht="48.75" thickBot="1" x14ac:dyDescent="0.25">
      <c r="A72" s="14"/>
      <c r="B72" s="14" t="s">
        <v>64</v>
      </c>
      <c r="C72" s="10" t="s">
        <v>65</v>
      </c>
      <c r="D72" s="5">
        <v>152491.75</v>
      </c>
      <c r="E72" s="5">
        <v>152491.75</v>
      </c>
      <c r="F72" s="5">
        <v>53762.75</v>
      </c>
      <c r="G72" s="30">
        <f t="shared" ref="G72:G73" si="31">F72/E72*100</f>
        <v>35.256169596060118</v>
      </c>
    </row>
    <row r="73" spans="1:7" s="44" customFormat="1" ht="24.75" thickBot="1" x14ac:dyDescent="0.25">
      <c r="A73" s="14"/>
      <c r="B73" s="14" t="s">
        <v>98</v>
      </c>
      <c r="C73" s="10" t="s">
        <v>99</v>
      </c>
      <c r="D73" s="5">
        <v>6201711</v>
      </c>
      <c r="E73" s="5">
        <v>1844250</v>
      </c>
      <c r="F73" s="5">
        <v>0</v>
      </c>
      <c r="G73" s="30">
        <f t="shared" si="31"/>
        <v>0</v>
      </c>
    </row>
    <row r="74" spans="1:7" ht="24.75" thickBot="1" x14ac:dyDescent="0.25">
      <c r="A74" s="14"/>
      <c r="B74" s="14" t="s">
        <v>58</v>
      </c>
      <c r="C74" s="10" t="s">
        <v>59</v>
      </c>
      <c r="D74" s="5">
        <v>7000</v>
      </c>
      <c r="E74" s="5">
        <v>7000</v>
      </c>
      <c r="F74" s="5">
        <v>7000</v>
      </c>
      <c r="G74" s="30">
        <f t="shared" ref="G74:G85" si="32">F74/E74*100</f>
        <v>100</v>
      </c>
    </row>
    <row r="75" spans="1:7" ht="36.75" thickBot="1" x14ac:dyDescent="0.25">
      <c r="A75" s="13"/>
      <c r="B75" s="13" t="s">
        <v>32</v>
      </c>
      <c r="C75" s="22" t="s">
        <v>60</v>
      </c>
      <c r="D75" s="19">
        <f>D76+D85</f>
        <v>1376740.54</v>
      </c>
      <c r="E75" s="19">
        <f t="shared" ref="E75:F75" si="33">E76+E85</f>
        <v>1103978.54</v>
      </c>
      <c r="F75" s="19">
        <f t="shared" si="33"/>
        <v>547176.72</v>
      </c>
      <c r="G75" s="45">
        <f>F75/E75*100</f>
        <v>49.564072142199429</v>
      </c>
    </row>
    <row r="76" spans="1:7" ht="13.5" thickBot="1" x14ac:dyDescent="0.25">
      <c r="A76" s="20" t="s">
        <v>32</v>
      </c>
      <c r="B76" s="20" t="s">
        <v>37</v>
      </c>
      <c r="C76" s="16" t="s">
        <v>38</v>
      </c>
      <c r="D76" s="7">
        <f>D77+D78+D82+D84+D79+D80+D83+D81</f>
        <v>1374940.54</v>
      </c>
      <c r="E76" s="7">
        <f t="shared" ref="E76:G76" si="34">E77+E78+E82+E84+E79+E80+E83+E81</f>
        <v>1102628.54</v>
      </c>
      <c r="F76" s="7">
        <f t="shared" si="34"/>
        <v>547176.72</v>
      </c>
      <c r="G76" s="45">
        <f>F76/E76*100</f>
        <v>49.624755767703959</v>
      </c>
    </row>
    <row r="77" spans="1:7" s="62" customFormat="1" ht="21.75" customHeight="1" thickBot="1" x14ac:dyDescent="0.25">
      <c r="A77" s="58"/>
      <c r="B77" s="59" t="s">
        <v>36</v>
      </c>
      <c r="C77" s="60" t="s">
        <v>6</v>
      </c>
      <c r="D77" s="11">
        <v>307536</v>
      </c>
      <c r="E77" s="11">
        <v>230652</v>
      </c>
      <c r="F77" s="11">
        <v>101685.21</v>
      </c>
      <c r="G77" s="61">
        <f t="shared" si="32"/>
        <v>44.085986681234068</v>
      </c>
    </row>
    <row r="78" spans="1:7" s="62" customFormat="1" ht="37.5" customHeight="1" thickBot="1" x14ac:dyDescent="0.25">
      <c r="A78" s="58"/>
      <c r="B78" s="63" t="s">
        <v>39</v>
      </c>
      <c r="C78" s="64" t="s">
        <v>40</v>
      </c>
      <c r="D78" s="11">
        <v>780233</v>
      </c>
      <c r="E78" s="11">
        <v>601993</v>
      </c>
      <c r="F78" s="11">
        <v>191154.97</v>
      </c>
      <c r="G78" s="61">
        <f t="shared" si="32"/>
        <v>31.753686504660354</v>
      </c>
    </row>
    <row r="79" spans="1:7" ht="24.75" thickBot="1" x14ac:dyDescent="0.25">
      <c r="A79" s="14"/>
      <c r="B79" s="14" t="s">
        <v>66</v>
      </c>
      <c r="C79" s="10" t="s">
        <v>40</v>
      </c>
      <c r="D79" s="5">
        <v>29186.54</v>
      </c>
      <c r="E79" s="5">
        <v>29186.54</v>
      </c>
      <c r="F79" s="5">
        <v>29186.54</v>
      </c>
      <c r="G79" s="30">
        <f t="shared" si="32"/>
        <v>100</v>
      </c>
    </row>
    <row r="80" spans="1:7" ht="24.75" thickBot="1" x14ac:dyDescent="0.25">
      <c r="A80" s="14"/>
      <c r="B80" s="14" t="s">
        <v>42</v>
      </c>
      <c r="C80" s="3" t="s">
        <v>43</v>
      </c>
      <c r="D80" s="5">
        <v>52200</v>
      </c>
      <c r="E80" s="5">
        <v>39150</v>
      </c>
      <c r="F80" s="5">
        <v>27150</v>
      </c>
      <c r="G80" s="30">
        <f t="shared" si="32"/>
        <v>69.348659003831415</v>
      </c>
    </row>
    <row r="81" spans="1:7" s="44" customFormat="1" ht="84.75" thickBot="1" x14ac:dyDescent="0.25">
      <c r="A81" s="14"/>
      <c r="B81" s="14" t="s">
        <v>67</v>
      </c>
      <c r="C81" s="38" t="s">
        <v>68</v>
      </c>
      <c r="D81" s="5">
        <v>24000</v>
      </c>
      <c r="E81" s="5">
        <v>24000</v>
      </c>
      <c r="F81" s="5">
        <v>23690</v>
      </c>
      <c r="G81" s="30">
        <f t="shared" si="32"/>
        <v>98.708333333333329</v>
      </c>
    </row>
    <row r="82" spans="1:7" ht="72.75" thickBot="1" x14ac:dyDescent="0.25">
      <c r="A82" s="14"/>
      <c r="B82" s="14" t="s">
        <v>96</v>
      </c>
      <c r="C82" s="38" t="s">
        <v>97</v>
      </c>
      <c r="D82" s="5">
        <v>174310</v>
      </c>
      <c r="E82" s="5">
        <v>174310</v>
      </c>
      <c r="F82" s="5">
        <v>174310</v>
      </c>
      <c r="G82" s="30">
        <f t="shared" ref="G82" si="35">F82/E82*100</f>
        <v>100</v>
      </c>
    </row>
    <row r="83" spans="1:7" s="37" customFormat="1" ht="61.5" customHeight="1" thickBot="1" x14ac:dyDescent="0.25">
      <c r="A83" s="15"/>
      <c r="B83" s="14" t="s">
        <v>46</v>
      </c>
      <c r="C83" s="10" t="s">
        <v>47</v>
      </c>
      <c r="D83" s="5">
        <v>5774</v>
      </c>
      <c r="E83" s="5">
        <v>1636</v>
      </c>
      <c r="F83" s="11">
        <v>0</v>
      </c>
      <c r="G83" s="30">
        <v>0</v>
      </c>
    </row>
    <row r="84" spans="1:7" ht="65.25" customHeight="1" thickBot="1" x14ac:dyDescent="0.25">
      <c r="A84" s="15"/>
      <c r="B84" s="14" t="s">
        <v>69</v>
      </c>
      <c r="C84" s="38" t="s">
        <v>70</v>
      </c>
      <c r="D84" s="5">
        <v>1701</v>
      </c>
      <c r="E84" s="5">
        <v>1701</v>
      </c>
      <c r="F84" s="11">
        <v>0</v>
      </c>
      <c r="G84" s="30">
        <v>0</v>
      </c>
    </row>
    <row r="85" spans="1:7" ht="13.5" thickBot="1" x14ac:dyDescent="0.25">
      <c r="A85" s="20" t="s">
        <v>32</v>
      </c>
      <c r="B85" s="20" t="s">
        <v>48</v>
      </c>
      <c r="C85" s="9" t="s">
        <v>8</v>
      </c>
      <c r="D85" s="7">
        <f>D86</f>
        <v>1800</v>
      </c>
      <c r="E85" s="7">
        <f t="shared" ref="E85:F85" si="36">E86</f>
        <v>1350</v>
      </c>
      <c r="F85" s="7">
        <f t="shared" si="36"/>
        <v>0</v>
      </c>
      <c r="G85" s="30">
        <f t="shared" si="32"/>
        <v>0</v>
      </c>
    </row>
    <row r="86" spans="1:7" ht="44.25" customHeight="1" thickBot="1" x14ac:dyDescent="0.25">
      <c r="A86" s="15"/>
      <c r="B86" s="14" t="s">
        <v>51</v>
      </c>
      <c r="C86" s="10" t="s">
        <v>14</v>
      </c>
      <c r="D86" s="5">
        <v>1800</v>
      </c>
      <c r="E86" s="5">
        <v>1350</v>
      </c>
      <c r="F86" s="11">
        <v>0</v>
      </c>
      <c r="G86" s="30">
        <v>0</v>
      </c>
    </row>
    <row r="87" spans="1:7" ht="13.5" thickBot="1" x14ac:dyDescent="0.25">
      <c r="A87" s="4"/>
      <c r="B87" s="4"/>
      <c r="C87" s="9" t="s">
        <v>11</v>
      </c>
      <c r="D87" s="7">
        <f>D66+D75</f>
        <v>7941330.7199999997</v>
      </c>
      <c r="E87" s="7">
        <f t="shared" ref="E87:F87" si="37">E66+E75</f>
        <v>3311107.72</v>
      </c>
      <c r="F87" s="7">
        <f t="shared" si="37"/>
        <v>899696.27</v>
      </c>
      <c r="G87" s="7">
        <f>F87/E87*100</f>
        <v>27.172062828569043</v>
      </c>
    </row>
    <row r="88" spans="1:7" ht="15.75" x14ac:dyDescent="0.2">
      <c r="A88" s="8"/>
      <c r="B88" s="6"/>
      <c r="C88" s="6"/>
      <c r="D88" s="6"/>
      <c r="E88" s="6"/>
      <c r="F88" s="6"/>
    </row>
    <row r="89" spans="1:7" ht="15.75" x14ac:dyDescent="0.2">
      <c r="A89" s="2"/>
    </row>
    <row r="90" spans="1:7" ht="15.75" x14ac:dyDescent="0.2">
      <c r="A90" s="2" t="s">
        <v>15</v>
      </c>
      <c r="D90" s="12" t="s">
        <v>61</v>
      </c>
    </row>
  </sheetData>
  <mergeCells count="23">
    <mergeCell ref="F1:G1"/>
    <mergeCell ref="F60:G60"/>
    <mergeCell ref="D3:D6"/>
    <mergeCell ref="E3:E6"/>
    <mergeCell ref="G3:G6"/>
    <mergeCell ref="B2:F2"/>
    <mergeCell ref="G62:G64"/>
    <mergeCell ref="A65:B65"/>
    <mergeCell ref="E62:E64"/>
    <mergeCell ref="D62:D64"/>
    <mergeCell ref="A62:B62"/>
    <mergeCell ref="A63:B63"/>
    <mergeCell ref="A64:B64"/>
    <mergeCell ref="C62:C64"/>
    <mergeCell ref="F62:F64"/>
    <mergeCell ref="B61:F61"/>
    <mergeCell ref="A7:B7"/>
    <mergeCell ref="A3:B3"/>
    <mergeCell ref="A4:B4"/>
    <mergeCell ref="A5:B5"/>
    <mergeCell ref="A6:B6"/>
    <mergeCell ref="F3:F6"/>
    <mergeCell ref="C3:C6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  <rowBreaks count="2" manualBreakCount="2">
    <brk id="31" max="6" man="1"/>
    <brk id="5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User</cp:lastModifiedBy>
  <cp:lastPrinted>2021-07-13T08:36:37Z</cp:lastPrinted>
  <dcterms:created xsi:type="dcterms:W3CDTF">2019-09-02T08:31:03Z</dcterms:created>
  <dcterms:modified xsi:type="dcterms:W3CDTF">2021-11-16T07:17:39Z</dcterms:modified>
</cp:coreProperties>
</file>