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CRETAR\СЕСІЇ 8\10 сесія\готові рішення\1 бюджет звіт\"/>
    </mc:Choice>
  </mc:AlternateContent>
  <bookViews>
    <workbookView xWindow="0" yWindow="0" windowWidth="15345" windowHeight="4545"/>
  </bookViews>
  <sheets>
    <sheet name="Лист1" sheetId="1" r:id="rId1"/>
  </sheets>
  <definedNames>
    <definedName name="_xlnm.Print_Area" localSheetId="0">Лист1!$A$1:$G$80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E29" i="1"/>
  <c r="F29" i="1"/>
  <c r="D29" i="1"/>
  <c r="D26" i="1" s="1"/>
  <c r="E38" i="1"/>
  <c r="F38" i="1"/>
  <c r="G38" i="1"/>
  <c r="D38" i="1"/>
  <c r="G37" i="1"/>
  <c r="G77" i="1" l="1"/>
  <c r="G66" i="1"/>
  <c r="G63" i="1"/>
  <c r="G59" i="1"/>
  <c r="G58" i="1"/>
  <c r="G8" i="1"/>
  <c r="G9" i="1"/>
  <c r="G11" i="1"/>
  <c r="G14" i="1"/>
  <c r="G20" i="1"/>
  <c r="G27" i="1"/>
  <c r="G40" i="1"/>
  <c r="G44" i="1"/>
  <c r="G45" i="1"/>
  <c r="G47" i="1"/>
  <c r="E40" i="1"/>
  <c r="F40" i="1"/>
  <c r="D40" i="1"/>
  <c r="D49" i="1"/>
  <c r="E8" i="1"/>
  <c r="F8" i="1"/>
  <c r="E23" i="1"/>
  <c r="F23" i="1"/>
  <c r="D23" i="1"/>
  <c r="D20" i="1"/>
  <c r="D14" i="1"/>
  <c r="D11" i="1"/>
  <c r="D8" i="1"/>
  <c r="D44" i="1"/>
  <c r="E9" i="1"/>
  <c r="F9" i="1"/>
  <c r="G42" i="1"/>
  <c r="G36" i="1"/>
  <c r="G35" i="1"/>
  <c r="G34" i="1"/>
  <c r="E14" i="1"/>
  <c r="F14" i="1"/>
  <c r="E20" i="1"/>
  <c r="F20" i="1"/>
  <c r="G22" i="1"/>
  <c r="G21" i="1"/>
  <c r="G24" i="1"/>
  <c r="G15" i="1"/>
  <c r="E67" i="1"/>
  <c r="F67" i="1"/>
  <c r="D67" i="1"/>
  <c r="G71" i="1"/>
  <c r="G70" i="1"/>
  <c r="E58" i="1"/>
  <c r="F58" i="1"/>
  <c r="D58" i="1"/>
  <c r="E59" i="1"/>
  <c r="F59" i="1"/>
  <c r="D59" i="1"/>
  <c r="E61" i="1"/>
  <c r="F61" i="1"/>
  <c r="G61" i="1"/>
  <c r="D61" i="1"/>
  <c r="G60" i="1"/>
  <c r="E63" i="1"/>
  <c r="F63" i="1"/>
  <c r="D63" i="1"/>
  <c r="G64" i="1"/>
  <c r="D66" i="1" l="1"/>
  <c r="D77" i="1" s="1"/>
  <c r="E75" i="1"/>
  <c r="G75" i="1" s="1"/>
  <c r="F75" i="1"/>
  <c r="F66" i="1" s="1"/>
  <c r="D75" i="1"/>
  <c r="G72" i="1"/>
  <c r="G69" i="1"/>
  <c r="E66" i="1" l="1"/>
  <c r="E77" i="1" s="1"/>
  <c r="F77" i="1"/>
  <c r="E47" i="1"/>
  <c r="F47" i="1"/>
  <c r="D47" i="1"/>
  <c r="E45" i="1"/>
  <c r="F45" i="1"/>
  <c r="F44" i="1" s="1"/>
  <c r="D45" i="1"/>
  <c r="E27" i="1"/>
  <c r="F27" i="1"/>
  <c r="D27" i="1"/>
  <c r="G19" i="1"/>
  <c r="G18" i="1"/>
  <c r="G17" i="1"/>
  <c r="G13" i="1"/>
  <c r="G12" i="1"/>
  <c r="F11" i="1"/>
  <c r="E11" i="1"/>
  <c r="G16" i="1"/>
  <c r="D9" i="1"/>
  <c r="G10" i="1"/>
  <c r="E44" i="1" l="1"/>
  <c r="F26" i="1"/>
  <c r="E26" i="1"/>
  <c r="G26" i="1" l="1"/>
  <c r="E49" i="1"/>
  <c r="F49" i="1"/>
  <c r="G30" i="1"/>
  <c r="G65" i="1" l="1"/>
  <c r="G68" i="1"/>
  <c r="G25" i="1"/>
  <c r="G23" i="1" s="1"/>
  <c r="G28" i="1"/>
  <c r="G31" i="1"/>
  <c r="G32" i="1"/>
  <c r="G39" i="1"/>
  <c r="G41" i="1"/>
  <c r="G43" i="1"/>
  <c r="G46" i="1"/>
  <c r="G33" i="1" l="1"/>
  <c r="G49" i="1" l="1"/>
</calcChain>
</file>

<file path=xl/sharedStrings.xml><?xml version="1.0" encoding="utf-8"?>
<sst xmlns="http://schemas.openxmlformats.org/spreadsheetml/2006/main" count="151" uniqueCount="88">
  <si>
    <t>Код</t>
  </si>
  <si>
    <t>головного розпорядника коштів</t>
  </si>
  <si>
    <t>КПКВК</t>
  </si>
  <si>
    <t>План на вказаний період з урахуванням змін</t>
  </si>
  <si>
    <t>% виконання за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</si>
  <si>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</si>
  <si>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</si>
  <si>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Інші заходи у сфері соціального захисту і соціального забезпечення</t>
  </si>
  <si>
    <t>Культура і мистецтво</t>
  </si>
  <si>
    <t>Організація благоустрою населених пунктів</t>
  </si>
  <si>
    <t xml:space="preserve">Усього </t>
  </si>
  <si>
    <t>Всього</t>
  </si>
  <si>
    <t>Додаток 4</t>
  </si>
  <si>
    <t>Забезпечення діяльності палаців і будинків культури, клубів, центрів дозвілля та інших клубних закладів</t>
  </si>
  <si>
    <t xml:space="preserve">Сільський голова </t>
  </si>
  <si>
    <t>01</t>
  </si>
  <si>
    <t>0100</t>
  </si>
  <si>
    <t>Державне управління</t>
  </si>
  <si>
    <t>0150</t>
  </si>
  <si>
    <t>Багатопрофільна стаціонарна медична допомога населенню</t>
  </si>
  <si>
    <t>Охорона здоров'я</t>
  </si>
  <si>
    <t>Централізовані заходи з лікування хворих на цукровий та нецукровий діабет</t>
  </si>
  <si>
    <t>Соціальний захист та соціальне забезпечення</t>
  </si>
  <si>
    <t>Компенсаційні виплати на пільговий проїзд автомобільним транспортом окремим категоріям громадян</t>
  </si>
  <si>
    <t>Затверджений план на рік з урахуванням змін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</si>
  <si>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</si>
  <si>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</t>
  </si>
  <si>
    <t>6000</t>
  </si>
  <si>
    <t>Житлово-комунальне господарство</t>
  </si>
  <si>
    <t>6030</t>
  </si>
  <si>
    <t>Орининська сільська рада</t>
  </si>
  <si>
    <t>06</t>
  </si>
  <si>
    <t>Відділ освіти, кульмури, туризму, молоді та спорту Орининської сільської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</si>
  <si>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</si>
  <si>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</si>
  <si>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</si>
  <si>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1000</t>
  </si>
  <si>
    <t>Освіта</t>
  </si>
  <si>
    <t>1021</t>
  </si>
  <si>
    <t>Надання загальної середньої освіти закладами загальної середньої освіти</t>
  </si>
  <si>
    <t>1031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</si>
  <si>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</si>
  <si>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</si>
  <si>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</si>
  <si>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</si>
  <si>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</si>
  <si>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підтримкм особам з особливими освітніми потребами</t>
  </si>
  <si>
    <t>4000</t>
  </si>
  <si>
    <t>4030</t>
  </si>
  <si>
    <t xml:space="preserve">Забезпечення діяльності бібліотек </t>
  </si>
  <si>
    <t>4060</t>
  </si>
  <si>
    <t>37</t>
  </si>
  <si>
    <t>Відділ фінансів Орининської сільської ради</t>
  </si>
  <si>
    <t>Резервний фонд місцевого бюджету</t>
  </si>
  <si>
    <t>Інша діяльність</t>
  </si>
  <si>
    <t>7000</t>
  </si>
  <si>
    <t>Економічна діяльність</t>
  </si>
  <si>
    <t>7670</t>
  </si>
  <si>
    <t>Внески до статутного капіталу суб'єктів господарювання</t>
  </si>
  <si>
    <t>Відділ освіти, культури, туризму, молоді та спорту Орининської сільської ради</t>
  </si>
  <si>
    <t>Іван РОМАНЧУК</t>
  </si>
  <si>
    <t>грн</t>
  </si>
  <si>
    <t>Звіт по видатках загального фонду бюджету Орининської сільської ради за  І півріччя 2021 року</t>
  </si>
  <si>
    <t xml:space="preserve">Касові видатки за  І півріччя 2021 року  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</si>
  <si>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</si>
  <si>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</si>
  <si>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1041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</si>
  <si>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</si>
  <si>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</si>
  <si>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</si>
  <si>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</si>
  <si>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Звіт по видатках спеціального фонду бюджету Орининської сільської ради за І півріччя 2021 року</t>
  </si>
  <si>
    <t>Касові видатки за І півріччя 2021 р</t>
  </si>
  <si>
    <t>Надання пільг окремим категоріям громадян з оплати послуг зв`язку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</si>
  <si>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</si>
  <si>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</si>
  <si>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</si>
  <si>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</si>
  <si>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</si>
  <si>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</si>
  <si>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</si>
  <si>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</si>
  <si>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</si>
  <si>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</si>
  <si>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</si>
  <si>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</si>
  <si>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3000</t>
  </si>
  <si>
    <t>Додаток 3 до рішення №1 Х сесії 17.08.2021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</si>
</sst>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2" fillId="2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right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0" xfId="0"/>
    <xf numFmtId="0" fontId="11" fillId="0" borderId="12" xfId="1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2" fillId="3" borderId="10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" sqref="F1:G1"/>
    </sheetView>
  </sheetViews>
  <sheetFormatPr defaultRowHeight="12.75" x14ac:dyDescent="0.2"/>
  <cols>
    <col min="3" max="3" width="29" customWidth="1"/>
    <col min="4" max="4" width="12.5703125" customWidth="1"/>
    <col min="5" max="5" width="12" customWidth="1"/>
    <col min="6" max="6" width="16.5703125" customWidth="1"/>
    <col min="7" max="7" width="19.85546875" customWidth="1"/>
  </cols>
  <sheetData>
    <row r="1" spans="1:7" x14ac:dyDescent="0.2">
      <c r="F1" s="67" t="s">
        <v>87</v>
      </c>
      <c r="G1" s="67"/>
    </row>
    <row r="2" spans="1:7" ht="35.25" customHeight="1" thickBot="1" x14ac:dyDescent="0.25">
      <c r="A2" s="35"/>
      <c r="B2" s="50" t="s">
        <v>62</v>
      </c>
      <c r="C2" s="50"/>
      <c r="D2" s="50"/>
      <c r="E2" s="50"/>
      <c r="F2" s="50"/>
      <c r="G2" s="38" t="s">
        <v>61</v>
      </c>
    </row>
    <row r="3" spans="1:7" ht="24" customHeight="1" thickBot="1" x14ac:dyDescent="0.25">
      <c r="A3" s="52"/>
      <c r="B3" s="53"/>
      <c r="C3" s="69" t="s">
        <v>2</v>
      </c>
      <c r="D3" s="66" t="s">
        <v>24</v>
      </c>
      <c r="E3" s="66" t="s">
        <v>3</v>
      </c>
      <c r="F3" s="66" t="s">
        <v>72</v>
      </c>
      <c r="G3" s="66" t="s">
        <v>4</v>
      </c>
    </row>
    <row r="4" spans="1:7" ht="13.5" thickBot="1" x14ac:dyDescent="0.25">
      <c r="A4" s="54" t="s">
        <v>0</v>
      </c>
      <c r="B4" s="55"/>
      <c r="C4" s="69"/>
      <c r="D4" s="66"/>
      <c r="E4" s="66"/>
      <c r="F4" s="66"/>
      <c r="G4" s="66"/>
    </row>
    <row r="5" spans="1:7" ht="24" customHeight="1" thickBot="1" x14ac:dyDescent="0.25">
      <c r="A5" s="54" t="s">
        <v>1</v>
      </c>
      <c r="B5" s="55"/>
      <c r="C5" s="69"/>
      <c r="D5" s="66"/>
      <c r="E5" s="66"/>
      <c r="F5" s="66"/>
      <c r="G5" s="66"/>
    </row>
    <row r="6" spans="1:7" ht="13.5" thickBot="1" x14ac:dyDescent="0.25">
      <c r="A6" s="64" t="s">
        <v>2</v>
      </c>
      <c r="B6" s="65"/>
      <c r="C6" s="69"/>
      <c r="D6" s="66"/>
      <c r="E6" s="66"/>
      <c r="F6" s="66"/>
      <c r="G6" s="66"/>
    </row>
    <row r="7" spans="1:7" ht="13.5" thickBot="1" x14ac:dyDescent="0.25">
      <c r="A7" s="51">
        <v>1</v>
      </c>
      <c r="B7" s="51"/>
      <c r="C7" s="3">
        <v>2</v>
      </c>
      <c r="D7" s="3">
        <v>3</v>
      </c>
      <c r="E7" s="3"/>
      <c r="F7" s="3">
        <v>5</v>
      </c>
      <c r="G7" s="3">
        <v>6</v>
      </c>
    </row>
    <row r="8" spans="1:7" ht="22.5" customHeight="1" thickBot="1" x14ac:dyDescent="0.25">
      <c r="A8" s="18"/>
      <c r="B8" s="19" t="s">
        <v>15</v>
      </c>
      <c r="C8" s="18" t="s">
        <v>30</v>
      </c>
      <c r="D8" s="20">
        <f>D9+D11+D14+D23+D20</f>
        <v>9951044.1099999994</v>
      </c>
      <c r="E8" s="20">
        <f t="shared" ref="E8:F8" si="0">E9+E11+E14+E23+E20</f>
        <v>5290140.1099999994</v>
      </c>
      <c r="F8" s="20">
        <f t="shared" si="0"/>
        <v>4054645.34</v>
      </c>
      <c r="G8" s="48">
        <f>F8/E8*100</f>
        <v>76.645329909797042</v>
      </c>
    </row>
    <row r="9" spans="1:7" ht="26.25" customHeight="1" thickBot="1" x14ac:dyDescent="0.25">
      <c r="A9" s="21" t="s">
        <v>15</v>
      </c>
      <c r="B9" s="21" t="s">
        <v>16</v>
      </c>
      <c r="C9" s="16" t="s">
        <v>17</v>
      </c>
      <c r="D9" s="7">
        <f>D10</f>
        <v>6564695.1100000003</v>
      </c>
      <c r="E9" s="7">
        <f t="shared" ref="E9:F9" si="1">E10</f>
        <v>3341976.11</v>
      </c>
      <c r="F9" s="7">
        <f t="shared" si="1"/>
        <v>2795179.95</v>
      </c>
      <c r="G9" s="7">
        <f>F9/E9*100</f>
        <v>83.638537739277865</v>
      </c>
    </row>
    <row r="10" spans="1:7" ht="72.75" customHeight="1" thickBot="1" x14ac:dyDescent="0.25">
      <c r="A10" s="4"/>
      <c r="B10" s="14" t="s">
        <v>18</v>
      </c>
      <c r="C10" s="10" t="s">
        <v>5</v>
      </c>
      <c r="D10" s="5">
        <v>6564695.1100000003</v>
      </c>
      <c r="E10" s="5">
        <v>3341976.11</v>
      </c>
      <c r="F10" s="5">
        <v>2795179.95</v>
      </c>
      <c r="G10" s="5">
        <f t="shared" ref="G10:G13" si="2">F10/E10*100</f>
        <v>83.638537739277865</v>
      </c>
    </row>
    <row r="11" spans="1:7" ht="18" customHeight="1" thickBot="1" x14ac:dyDescent="0.25">
      <c r="A11" s="21" t="s">
        <v>15</v>
      </c>
      <c r="B11" s="22">
        <v>2000</v>
      </c>
      <c r="C11" s="16" t="s">
        <v>20</v>
      </c>
      <c r="D11" s="7">
        <f>D13+D12</f>
        <v>950579</v>
      </c>
      <c r="E11" s="7">
        <f t="shared" ref="E11" si="3">E13+E12</f>
        <v>414569</v>
      </c>
      <c r="F11" s="7">
        <f t="shared" ref="F11" si="4">F13+F12</f>
        <v>262932.55000000005</v>
      </c>
      <c r="G11" s="7">
        <f>F11/E11*100</f>
        <v>63.423109301467321</v>
      </c>
    </row>
    <row r="12" spans="1:7" ht="30" customHeight="1" thickBot="1" x14ac:dyDescent="0.25">
      <c r="A12" s="4"/>
      <c r="B12" s="4">
        <v>2010</v>
      </c>
      <c r="C12" s="10" t="s">
        <v>19</v>
      </c>
      <c r="D12" s="5">
        <v>675139</v>
      </c>
      <c r="E12" s="5">
        <v>226429</v>
      </c>
      <c r="F12" s="5">
        <v>146279.67000000001</v>
      </c>
      <c r="G12" s="5">
        <f t="shared" si="2"/>
        <v>64.602886556050692</v>
      </c>
    </row>
    <row r="13" spans="1:7" ht="38.25" customHeight="1" thickBot="1" x14ac:dyDescent="0.25">
      <c r="A13" s="4"/>
      <c r="B13" s="4">
        <v>2144</v>
      </c>
      <c r="C13" s="10" t="s">
        <v>21</v>
      </c>
      <c r="D13" s="5">
        <v>275440</v>
      </c>
      <c r="E13" s="5">
        <v>188140</v>
      </c>
      <c r="F13" s="5">
        <v>116652.88</v>
      </c>
      <c r="G13" s="5">
        <f t="shared" si="2"/>
        <v>62.003231636015734</v>
      </c>
    </row>
    <row r="14" spans="1:7" ht="30.75" customHeight="1" thickBot="1" x14ac:dyDescent="0.25">
      <c r="A14" s="21" t="s">
        <v>15</v>
      </c>
      <c r="B14" s="22">
        <v>3000</v>
      </c>
      <c r="C14" s="16" t="s">
        <v>22</v>
      </c>
      <c r="D14" s="7">
        <f>D16+D17+D18+D19+D15</f>
        <v>1381145</v>
      </c>
      <c r="E14" s="7">
        <f t="shared" ref="E14:F14" si="5">E16+E17+E18+E19+E15</f>
        <v>677710</v>
      </c>
      <c r="F14" s="7">
        <f t="shared" si="5"/>
        <v>522491.61</v>
      </c>
      <c r="G14" s="7">
        <f>F14/E14*100</f>
        <v>77.096635729146684</v>
      </c>
    </row>
    <row r="15" spans="1:7" s="42" customFormat="1" ht="32.25" customHeight="1" thickBot="1" x14ac:dyDescent="0.25">
      <c r="A15" s="4"/>
      <c r="B15" s="4">
        <v>3032</v>
      </c>
      <c r="C15" s="41" t="s">
        <v>73</v>
      </c>
      <c r="D15" s="5">
        <v>2100</v>
      </c>
      <c r="E15" s="5">
        <v>2100</v>
      </c>
      <c r="F15" s="5">
        <v>0</v>
      </c>
      <c r="G15" s="5">
        <f t="shared" ref="G15" si="6">F15/E15*100</f>
        <v>0</v>
      </c>
    </row>
    <row r="16" spans="1:7" ht="38.25" customHeight="1" thickBot="1" x14ac:dyDescent="0.25">
      <c r="A16" s="4"/>
      <c r="B16" s="4">
        <v>3033</v>
      </c>
      <c r="C16" s="10" t="s">
        <v>23</v>
      </c>
      <c r="D16" s="5">
        <v>40000</v>
      </c>
      <c r="E16" s="5">
        <v>40000</v>
      </c>
      <c r="F16" s="5">
        <v>0</v>
      </c>
      <c r="G16" s="5">
        <f t="shared" ref="G16:G24" si="7">F16/E16*100</f>
        <v>0</v>
      </c>
    </row>
    <row r="17" spans="1:7" ht="63" customHeight="1" thickBot="1" x14ac:dyDescent="0.25">
      <c r="A17" s="4"/>
      <c r="B17" s="4">
        <v>3104</v>
      </c>
      <c r="C17" s="10" t="s">
        <v>25</v>
      </c>
      <c r="D17" s="5">
        <v>466040</v>
      </c>
      <c r="E17" s="5">
        <v>211670</v>
      </c>
      <c r="F17" s="5">
        <v>195533.3</v>
      </c>
      <c r="G17" s="5">
        <f t="shared" si="7"/>
        <v>92.37648226012189</v>
      </c>
    </row>
    <row r="18" spans="1:7" ht="24.75" customHeight="1" thickBot="1" x14ac:dyDescent="0.25">
      <c r="A18" s="4"/>
      <c r="B18" s="4">
        <v>3121</v>
      </c>
      <c r="C18" s="10" t="s">
        <v>26</v>
      </c>
      <c r="D18" s="5">
        <v>828005</v>
      </c>
      <c r="E18" s="5">
        <v>378940</v>
      </c>
      <c r="F18" s="5">
        <v>291958.31</v>
      </c>
      <c r="G18" s="5">
        <f t="shared" ref="G18:G22" si="8">F18/E18*100</f>
        <v>77.04605214545839</v>
      </c>
    </row>
    <row r="19" spans="1:7" ht="30" customHeight="1" thickBot="1" x14ac:dyDescent="0.25">
      <c r="A19" s="4"/>
      <c r="B19" s="4">
        <v>3242</v>
      </c>
      <c r="C19" s="10" t="s">
        <v>7</v>
      </c>
      <c r="D19" s="5">
        <v>45000</v>
      </c>
      <c r="E19" s="5">
        <v>45000</v>
      </c>
      <c r="F19" s="5">
        <v>35000</v>
      </c>
      <c r="G19" s="5">
        <f t="shared" si="8"/>
        <v>77.777777777777786</v>
      </c>
    </row>
    <row r="20" spans="1:7" s="44" customFormat="1" ht="24.75" customHeight="1" thickBot="1" x14ac:dyDescent="0.25">
      <c r="A20" s="21" t="s">
        <v>15</v>
      </c>
      <c r="B20" s="21" t="s">
        <v>27</v>
      </c>
      <c r="C20" s="16" t="s">
        <v>28</v>
      </c>
      <c r="D20" s="7">
        <f>D22+D21</f>
        <v>824625</v>
      </c>
      <c r="E20" s="7">
        <f t="shared" ref="E20:F20" si="9">E22+E21</f>
        <v>665885</v>
      </c>
      <c r="F20" s="7">
        <f t="shared" si="9"/>
        <v>324041.23</v>
      </c>
      <c r="G20" s="7">
        <f>F20/E20*100</f>
        <v>48.663242151422544</v>
      </c>
    </row>
    <row r="21" spans="1:7" s="44" customFormat="1" ht="53.25" customHeight="1" thickBot="1" x14ac:dyDescent="0.25">
      <c r="A21" s="14"/>
      <c r="B21" s="14" t="s">
        <v>74</v>
      </c>
      <c r="C21" s="41" t="s">
        <v>75</v>
      </c>
      <c r="D21" s="5">
        <v>200000</v>
      </c>
      <c r="E21" s="5">
        <v>200000</v>
      </c>
      <c r="F21" s="5">
        <v>186811.49</v>
      </c>
      <c r="G21" s="5">
        <f t="shared" si="8"/>
        <v>93.405744999999996</v>
      </c>
    </row>
    <row r="22" spans="1:7" s="44" customFormat="1" ht="30" customHeight="1" thickBot="1" x14ac:dyDescent="0.25">
      <c r="A22" s="14"/>
      <c r="B22" s="14" t="s">
        <v>29</v>
      </c>
      <c r="C22" s="10" t="s">
        <v>9</v>
      </c>
      <c r="D22" s="5">
        <v>624625</v>
      </c>
      <c r="E22" s="5">
        <v>465885</v>
      </c>
      <c r="F22" s="5">
        <v>137229.74</v>
      </c>
      <c r="G22" s="5">
        <f t="shared" si="8"/>
        <v>29.455711173358228</v>
      </c>
    </row>
    <row r="23" spans="1:7" ht="24.75" customHeight="1" thickBot="1" x14ac:dyDescent="0.25">
      <c r="A23" s="21" t="s">
        <v>15</v>
      </c>
      <c r="B23" s="21" t="s">
        <v>76</v>
      </c>
      <c r="C23" s="16" t="s">
        <v>77</v>
      </c>
      <c r="D23" s="7">
        <f>D25+D24</f>
        <v>230000</v>
      </c>
      <c r="E23" s="7">
        <f t="shared" ref="E23:G23" si="10">E25+E24</f>
        <v>190000</v>
      </c>
      <c r="F23" s="7">
        <f t="shared" si="10"/>
        <v>150000</v>
      </c>
      <c r="G23" s="7">
        <f t="shared" si="10"/>
        <v>100</v>
      </c>
    </row>
    <row r="24" spans="1:7" s="43" customFormat="1" ht="33" customHeight="1" thickBot="1" x14ac:dyDescent="0.25">
      <c r="A24" s="14"/>
      <c r="B24" s="14" t="s">
        <v>78</v>
      </c>
      <c r="C24" s="41" t="s">
        <v>79</v>
      </c>
      <c r="D24" s="5">
        <v>150000</v>
      </c>
      <c r="E24" s="5">
        <v>150000</v>
      </c>
      <c r="F24" s="5">
        <v>150000</v>
      </c>
      <c r="G24" s="5">
        <f t="shared" si="7"/>
        <v>100</v>
      </c>
    </row>
    <row r="25" spans="1:7" ht="54" customHeight="1" thickBot="1" x14ac:dyDescent="0.25">
      <c r="A25" s="14"/>
      <c r="B25" s="14" t="s">
        <v>80</v>
      </c>
      <c r="C25" s="41" t="s">
        <v>81</v>
      </c>
      <c r="D25" s="5">
        <v>80000</v>
      </c>
      <c r="E25" s="5">
        <v>40000</v>
      </c>
      <c r="F25" s="5">
        <v>0</v>
      </c>
      <c r="G25" s="5">
        <f t="shared" ref="G25:G32" si="11">F25/E25*100</f>
        <v>0</v>
      </c>
    </row>
    <row r="26" spans="1:7" ht="48" customHeight="1" thickBot="1" x14ac:dyDescent="0.25">
      <c r="A26" s="13"/>
      <c r="B26" s="13" t="s">
        <v>31</v>
      </c>
      <c r="C26" s="23" t="s">
        <v>32</v>
      </c>
      <c r="D26" s="20">
        <f>D27+D29+D40+D38</f>
        <v>42088132</v>
      </c>
      <c r="E26" s="20">
        <f t="shared" ref="E26:F26" si="12">E27+E29+E40</f>
        <v>24225303</v>
      </c>
      <c r="F26" s="20">
        <f t="shared" si="12"/>
        <v>22072044.270000003</v>
      </c>
      <c r="G26" s="48">
        <f>F26/E26*100</f>
        <v>91.111530245875571</v>
      </c>
    </row>
    <row r="27" spans="1:7" ht="27.75" customHeight="1" thickBot="1" x14ac:dyDescent="0.25">
      <c r="A27" s="21" t="s">
        <v>31</v>
      </c>
      <c r="B27" s="21" t="s">
        <v>16</v>
      </c>
      <c r="C27" s="16" t="s">
        <v>17</v>
      </c>
      <c r="D27" s="7">
        <f>D28</f>
        <v>976360</v>
      </c>
      <c r="E27" s="7">
        <f t="shared" ref="E27:F27" si="13">E28</f>
        <v>419188</v>
      </c>
      <c r="F27" s="7">
        <f t="shared" si="13"/>
        <v>389063.1</v>
      </c>
      <c r="G27" s="7">
        <f>F27/E27*100</f>
        <v>92.81351088294511</v>
      </c>
    </row>
    <row r="28" spans="1:7" ht="45.75" customHeight="1" thickBot="1" x14ac:dyDescent="0.25">
      <c r="A28" s="14"/>
      <c r="B28" s="14" t="s">
        <v>33</v>
      </c>
      <c r="C28" s="10" t="s">
        <v>34</v>
      </c>
      <c r="D28" s="5">
        <v>976360</v>
      </c>
      <c r="E28" s="5">
        <v>419188</v>
      </c>
      <c r="F28" s="5">
        <v>389063.1</v>
      </c>
      <c r="G28" s="5">
        <f t="shared" si="11"/>
        <v>92.81351088294511</v>
      </c>
    </row>
    <row r="29" spans="1:7" ht="13.5" customHeight="1" thickBot="1" x14ac:dyDescent="0.25">
      <c r="A29" s="21" t="s">
        <v>31</v>
      </c>
      <c r="B29" s="21" t="s">
        <v>36</v>
      </c>
      <c r="C29" s="16" t="s">
        <v>37</v>
      </c>
      <c r="D29" s="7">
        <f>D30+D31+D32+D33+D37+D34+D35+D36</f>
        <v>39186657</v>
      </c>
      <c r="E29" s="7">
        <f t="shared" ref="E29:F29" si="14">E30+E31+E32+E33+E37+E34+E35+E36</f>
        <v>22588809</v>
      </c>
      <c r="F29" s="7">
        <f t="shared" si="14"/>
        <v>20721419.940000001</v>
      </c>
      <c r="G29" s="7">
        <f>F29/E29*100</f>
        <v>91.733122981384284</v>
      </c>
    </row>
    <row r="30" spans="1:7" ht="18.75" customHeight="1" thickBot="1" x14ac:dyDescent="0.25">
      <c r="A30" s="14"/>
      <c r="B30" s="14" t="s">
        <v>35</v>
      </c>
      <c r="C30" s="10" t="s">
        <v>6</v>
      </c>
      <c r="D30" s="5">
        <v>5416640</v>
      </c>
      <c r="E30" s="5">
        <v>2954998</v>
      </c>
      <c r="F30" s="5">
        <v>2543606.89</v>
      </c>
      <c r="G30" s="5">
        <f t="shared" si="11"/>
        <v>86.078125602792284</v>
      </c>
    </row>
    <row r="31" spans="1:7" ht="26.25" customHeight="1" thickBot="1" x14ac:dyDescent="0.25">
      <c r="A31" s="14"/>
      <c r="B31" s="14" t="s">
        <v>38</v>
      </c>
      <c r="C31" s="10" t="s">
        <v>39</v>
      </c>
      <c r="D31" s="5">
        <v>10203043</v>
      </c>
      <c r="E31" s="5">
        <v>6169126</v>
      </c>
      <c r="F31" s="5">
        <v>4979944.3099999996</v>
      </c>
      <c r="G31" s="5">
        <f t="shared" si="11"/>
        <v>80.723660207296774</v>
      </c>
    </row>
    <row r="32" spans="1:7" ht="26.25" customHeight="1" thickBot="1" x14ac:dyDescent="0.25">
      <c r="A32" s="14"/>
      <c r="B32" s="14" t="s">
        <v>40</v>
      </c>
      <c r="C32" s="10" t="s">
        <v>39</v>
      </c>
      <c r="D32" s="5">
        <v>20313200</v>
      </c>
      <c r="E32" s="5">
        <v>11751600</v>
      </c>
      <c r="F32" s="5">
        <v>11692452.51</v>
      </c>
      <c r="G32" s="5">
        <f t="shared" si="11"/>
        <v>99.496685642806085</v>
      </c>
    </row>
    <row r="33" spans="1:7" ht="24.75" thickBot="1" x14ac:dyDescent="0.25">
      <c r="A33" s="14"/>
      <c r="B33" s="14" t="s">
        <v>41</v>
      </c>
      <c r="C33" s="3" t="s">
        <v>42</v>
      </c>
      <c r="D33" s="5">
        <v>2318310</v>
      </c>
      <c r="E33" s="5">
        <v>1215910</v>
      </c>
      <c r="F33" s="5">
        <v>1117749.8400000001</v>
      </c>
      <c r="G33" s="5">
        <f>F33/E33*100</f>
        <v>91.927020914376882</v>
      </c>
    </row>
    <row r="34" spans="1:7" s="45" customFormat="1" ht="24.75" customHeight="1" thickBot="1" x14ac:dyDescent="0.25">
      <c r="A34" s="14"/>
      <c r="B34" s="14" t="s">
        <v>43</v>
      </c>
      <c r="C34" s="10" t="s">
        <v>44</v>
      </c>
      <c r="D34" s="5">
        <v>884901</v>
      </c>
      <c r="E34" s="5">
        <v>454558</v>
      </c>
      <c r="F34" s="5">
        <v>374242.86</v>
      </c>
      <c r="G34" s="5">
        <f t="shared" ref="G34:G37" si="15">F34/E34*100</f>
        <v>82.331156860070664</v>
      </c>
    </row>
    <row r="35" spans="1:7" s="46" customFormat="1" ht="90.75" customHeight="1" thickBot="1" x14ac:dyDescent="0.25">
      <c r="A35" s="14"/>
      <c r="B35" s="14" t="s">
        <v>67</v>
      </c>
      <c r="C35" s="41" t="s">
        <v>68</v>
      </c>
      <c r="D35" s="5">
        <v>27532</v>
      </c>
      <c r="E35" s="5">
        <v>27532</v>
      </c>
      <c r="F35" s="5">
        <v>0</v>
      </c>
      <c r="G35" s="5">
        <f t="shared" si="15"/>
        <v>0</v>
      </c>
    </row>
    <row r="36" spans="1:7" s="46" customFormat="1" ht="62.25" customHeight="1" thickBot="1" x14ac:dyDescent="0.25">
      <c r="A36" s="14"/>
      <c r="B36" s="14" t="s">
        <v>45</v>
      </c>
      <c r="C36" s="10" t="s">
        <v>46</v>
      </c>
      <c r="D36" s="5">
        <v>20130</v>
      </c>
      <c r="E36" s="5">
        <v>12184</v>
      </c>
      <c r="F36" s="5">
        <v>10522.53</v>
      </c>
      <c r="G36" s="5">
        <f t="shared" si="15"/>
        <v>86.363509520682868</v>
      </c>
    </row>
    <row r="37" spans="1:7" s="47" customFormat="1" ht="71.25" customHeight="1" thickBot="1" x14ac:dyDescent="0.25">
      <c r="A37" s="14"/>
      <c r="B37" s="14" t="s">
        <v>69</v>
      </c>
      <c r="C37" s="41" t="s">
        <v>70</v>
      </c>
      <c r="D37" s="5">
        <v>2901</v>
      </c>
      <c r="E37" s="5">
        <v>2901</v>
      </c>
      <c r="F37" s="5">
        <v>2901</v>
      </c>
      <c r="G37" s="5">
        <f t="shared" si="15"/>
        <v>100</v>
      </c>
    </row>
    <row r="38" spans="1:7" ht="24.75" customHeight="1" thickBot="1" x14ac:dyDescent="0.25">
      <c r="A38" s="21" t="s">
        <v>31</v>
      </c>
      <c r="B38" s="21" t="s">
        <v>86</v>
      </c>
      <c r="C38" s="49" t="s">
        <v>22</v>
      </c>
      <c r="D38" s="7">
        <f>D39</f>
        <v>144200</v>
      </c>
      <c r="E38" s="7">
        <f t="shared" ref="E38:G38" si="16">E39</f>
        <v>144200</v>
      </c>
      <c r="F38" s="7">
        <f t="shared" si="16"/>
        <v>0</v>
      </c>
      <c r="G38" s="7">
        <f t="shared" si="16"/>
        <v>0</v>
      </c>
    </row>
    <row r="39" spans="1:7" ht="76.5" customHeight="1" thickBot="1" x14ac:dyDescent="0.25">
      <c r="A39" s="14"/>
      <c r="B39" s="14" t="s">
        <v>82</v>
      </c>
      <c r="C39" s="41" t="s">
        <v>83</v>
      </c>
      <c r="D39" s="5">
        <v>144200</v>
      </c>
      <c r="E39" s="5">
        <v>144200</v>
      </c>
      <c r="F39" s="5">
        <v>0</v>
      </c>
      <c r="G39" s="5">
        <f t="shared" ref="G39" si="17">F39/E39*100</f>
        <v>0</v>
      </c>
    </row>
    <row r="40" spans="1:7" ht="20.25" customHeight="1" thickBot="1" x14ac:dyDescent="0.25">
      <c r="A40" s="21" t="s">
        <v>31</v>
      </c>
      <c r="B40" s="21" t="s">
        <v>47</v>
      </c>
      <c r="C40" s="16" t="s">
        <v>8</v>
      </c>
      <c r="D40" s="7">
        <f>D41+D43+D42</f>
        <v>1780915</v>
      </c>
      <c r="E40" s="7">
        <f t="shared" ref="E40:F40" si="18">E41+E43+E42</f>
        <v>1217306</v>
      </c>
      <c r="F40" s="7">
        <f t="shared" si="18"/>
        <v>961561.23</v>
      </c>
      <c r="G40" s="7">
        <f>F40/E40*100</f>
        <v>78.990921756731666</v>
      </c>
    </row>
    <row r="41" spans="1:7" ht="17.25" customHeight="1" thickBot="1" x14ac:dyDescent="0.25">
      <c r="A41" s="14"/>
      <c r="B41" s="14" t="s">
        <v>48</v>
      </c>
      <c r="C41" s="10" t="s">
        <v>49</v>
      </c>
      <c r="D41" s="5">
        <v>536900</v>
      </c>
      <c r="E41" s="5">
        <v>422400</v>
      </c>
      <c r="F41" s="5">
        <v>342333.71</v>
      </c>
      <c r="G41" s="5">
        <f t="shared" ref="G41:G46" si="19">F41/E41*100</f>
        <v>81.044912405303037</v>
      </c>
    </row>
    <row r="42" spans="1:7" s="47" customFormat="1" ht="36.75" customHeight="1" thickBot="1" x14ac:dyDescent="0.25">
      <c r="A42" s="14"/>
      <c r="B42" s="14" t="s">
        <v>50</v>
      </c>
      <c r="C42" s="10" t="s">
        <v>13</v>
      </c>
      <c r="D42" s="5">
        <v>1235015</v>
      </c>
      <c r="E42" s="5">
        <v>785906</v>
      </c>
      <c r="F42" s="5">
        <v>613131.52000000002</v>
      </c>
      <c r="G42" s="5">
        <f t="shared" ref="G42" si="20">F42/E42*100</f>
        <v>78.015884851368995</v>
      </c>
    </row>
    <row r="43" spans="1:7" ht="28.5" customHeight="1" thickBot="1" x14ac:dyDescent="0.25">
      <c r="A43" s="14"/>
      <c r="B43" s="14" t="s">
        <v>84</v>
      </c>
      <c r="C43" s="41" t="s">
        <v>85</v>
      </c>
      <c r="D43" s="5">
        <v>9000</v>
      </c>
      <c r="E43" s="5">
        <v>9000</v>
      </c>
      <c r="F43" s="5">
        <v>6096</v>
      </c>
      <c r="G43" s="5">
        <f t="shared" si="19"/>
        <v>67.733333333333334</v>
      </c>
    </row>
    <row r="44" spans="1:7" ht="57.75" customHeight="1" thickBot="1" x14ac:dyDescent="0.25">
      <c r="A44" s="24"/>
      <c r="B44" s="13" t="s">
        <v>51</v>
      </c>
      <c r="C44" s="23" t="s">
        <v>52</v>
      </c>
      <c r="D44" s="20">
        <f>D45+D47</f>
        <v>863125</v>
      </c>
      <c r="E44" s="20">
        <f t="shared" ref="E44:F44" si="21">E45+E47</f>
        <v>474371</v>
      </c>
      <c r="F44" s="20">
        <f t="shared" si="21"/>
        <v>299151.55</v>
      </c>
      <c r="G44" s="48">
        <f>F44/E44*100</f>
        <v>63.062782084065006</v>
      </c>
    </row>
    <row r="45" spans="1:7" ht="13.5" thickBot="1" x14ac:dyDescent="0.25">
      <c r="A45" s="21" t="s">
        <v>51</v>
      </c>
      <c r="B45" s="21" t="s">
        <v>16</v>
      </c>
      <c r="C45" s="9" t="s">
        <v>17</v>
      </c>
      <c r="D45" s="7">
        <f>D46</f>
        <v>763125</v>
      </c>
      <c r="E45" s="7">
        <f t="shared" ref="E45:F45" si="22">E46</f>
        <v>374371</v>
      </c>
      <c r="F45" s="7">
        <f t="shared" si="22"/>
        <v>299151.55</v>
      </c>
      <c r="G45" s="7">
        <f>F45/E45*100</f>
        <v>79.907778647384546</v>
      </c>
    </row>
    <row r="46" spans="1:7" ht="48.75" thickBot="1" x14ac:dyDescent="0.25">
      <c r="A46" s="4"/>
      <c r="B46" s="14" t="s">
        <v>33</v>
      </c>
      <c r="C46" s="3" t="s">
        <v>34</v>
      </c>
      <c r="D46" s="5">
        <v>763125</v>
      </c>
      <c r="E46" s="5">
        <v>374371</v>
      </c>
      <c r="F46" s="5">
        <v>299151.55</v>
      </c>
      <c r="G46" s="5">
        <f t="shared" si="19"/>
        <v>79.907778647384546</v>
      </c>
    </row>
    <row r="47" spans="1:7" ht="13.5" thickBot="1" x14ac:dyDescent="0.25">
      <c r="A47" s="22">
        <v>37</v>
      </c>
      <c r="B47" s="22">
        <v>8000</v>
      </c>
      <c r="C47" s="9" t="s">
        <v>54</v>
      </c>
      <c r="D47" s="7">
        <f>D48</f>
        <v>100000</v>
      </c>
      <c r="E47" s="7">
        <f t="shared" ref="E47:F47" si="23">E48</f>
        <v>100000</v>
      </c>
      <c r="F47" s="7">
        <f t="shared" si="23"/>
        <v>0</v>
      </c>
      <c r="G47" s="7">
        <f>F47/E47*100</f>
        <v>0</v>
      </c>
    </row>
    <row r="48" spans="1:7" ht="30" customHeight="1" thickBot="1" x14ac:dyDescent="0.25">
      <c r="A48" s="4"/>
      <c r="B48" s="4">
        <v>8710</v>
      </c>
      <c r="C48" s="3" t="s">
        <v>53</v>
      </c>
      <c r="D48" s="5">
        <v>100000</v>
      </c>
      <c r="E48" s="5">
        <v>100000</v>
      </c>
      <c r="F48" s="5">
        <v>0</v>
      </c>
      <c r="G48" s="5">
        <v>0</v>
      </c>
    </row>
    <row r="49" spans="1:9" ht="18" customHeight="1" thickBot="1" x14ac:dyDescent="0.25">
      <c r="A49" s="3"/>
      <c r="B49" s="3"/>
      <c r="C49" s="9" t="s">
        <v>10</v>
      </c>
      <c r="D49" s="7">
        <f>D8+D26+D44</f>
        <v>52902301.109999999</v>
      </c>
      <c r="E49" s="7">
        <f t="shared" ref="E49:F49" si="24">E8+E26+E44</f>
        <v>29989814.109999999</v>
      </c>
      <c r="F49" s="7">
        <f t="shared" si="24"/>
        <v>26425841.160000004</v>
      </c>
      <c r="G49" s="7">
        <f>F49/E49*100</f>
        <v>88.116055214855095</v>
      </c>
    </row>
    <row r="50" spans="1:9" ht="15.75" x14ac:dyDescent="0.2">
      <c r="A50" s="1"/>
    </row>
    <row r="51" spans="1:9" ht="51" customHeight="1" x14ac:dyDescent="0.2">
      <c r="A51" s="2" t="s">
        <v>14</v>
      </c>
      <c r="D51" s="12" t="s">
        <v>60</v>
      </c>
    </row>
    <row r="52" spans="1:9" ht="25.5" customHeight="1" x14ac:dyDescent="0.25">
      <c r="A52" s="2"/>
      <c r="F52" s="68" t="s">
        <v>12</v>
      </c>
      <c r="G52" s="68"/>
    </row>
    <row r="53" spans="1:9" ht="39" customHeight="1" thickBot="1" x14ac:dyDescent="0.25">
      <c r="A53" s="36"/>
      <c r="B53" s="50" t="s">
        <v>71</v>
      </c>
      <c r="C53" s="50"/>
      <c r="D53" s="50"/>
      <c r="E53" s="50"/>
      <c r="F53" s="50"/>
      <c r="G53" s="37" t="s">
        <v>61</v>
      </c>
      <c r="H53" s="36"/>
      <c r="I53" s="36"/>
    </row>
    <row r="54" spans="1:9" ht="25.5" customHeight="1" thickBot="1" x14ac:dyDescent="0.25">
      <c r="A54" s="58" t="s">
        <v>0</v>
      </c>
      <c r="B54" s="59"/>
      <c r="C54" s="63" t="s">
        <v>2</v>
      </c>
      <c r="D54" s="56" t="s">
        <v>24</v>
      </c>
      <c r="E54" s="56" t="s">
        <v>3</v>
      </c>
      <c r="F54" s="56" t="s">
        <v>63</v>
      </c>
      <c r="G54" s="56" t="s">
        <v>4</v>
      </c>
    </row>
    <row r="55" spans="1:9" ht="25.5" customHeight="1" thickBot="1" x14ac:dyDescent="0.25">
      <c r="A55" s="60" t="s">
        <v>1</v>
      </c>
      <c r="B55" s="61"/>
      <c r="C55" s="63"/>
      <c r="D55" s="56"/>
      <c r="E55" s="56"/>
      <c r="F55" s="56"/>
      <c r="G55" s="56"/>
    </row>
    <row r="56" spans="1:9" ht="13.5" thickBot="1" x14ac:dyDescent="0.25">
      <c r="A56" s="62" t="s">
        <v>2</v>
      </c>
      <c r="B56" s="63"/>
      <c r="C56" s="63"/>
      <c r="D56" s="56"/>
      <c r="E56" s="56"/>
      <c r="F56" s="56"/>
      <c r="G56" s="56"/>
    </row>
    <row r="57" spans="1:9" ht="13.5" thickBot="1" x14ac:dyDescent="0.25">
      <c r="A57" s="57">
        <v>1</v>
      </c>
      <c r="B57" s="57"/>
      <c r="C57" s="25">
        <v>2</v>
      </c>
      <c r="D57" s="25">
        <v>3</v>
      </c>
      <c r="E57" s="25">
        <v>5</v>
      </c>
      <c r="F57" s="25"/>
      <c r="G57" s="25">
        <v>6</v>
      </c>
    </row>
    <row r="58" spans="1:9" ht="13.5" thickBot="1" x14ac:dyDescent="0.25">
      <c r="A58" s="26"/>
      <c r="B58" s="26" t="s">
        <v>15</v>
      </c>
      <c r="C58" s="27" t="s">
        <v>30</v>
      </c>
      <c r="D58" s="28">
        <f>D59+D63+D61</f>
        <v>362879.18</v>
      </c>
      <c r="E58" s="28">
        <f t="shared" ref="E58:F58" si="25">E59+E63+E61</f>
        <v>362879.18</v>
      </c>
      <c r="F58" s="28">
        <f t="shared" si="25"/>
        <v>338107.75</v>
      </c>
      <c r="G58" s="48">
        <f>F58/E58*100</f>
        <v>93.17364253303262</v>
      </c>
    </row>
    <row r="59" spans="1:9" ht="13.5" thickBot="1" x14ac:dyDescent="0.25">
      <c r="A59" s="29" t="s">
        <v>15</v>
      </c>
      <c r="B59" s="29" t="s">
        <v>16</v>
      </c>
      <c r="C59" s="30" t="s">
        <v>17</v>
      </c>
      <c r="D59" s="31">
        <f>D60</f>
        <v>203387.43</v>
      </c>
      <c r="E59" s="31">
        <f t="shared" ref="E59:F59" si="26">E60</f>
        <v>203387.43</v>
      </c>
      <c r="F59" s="31">
        <f t="shared" si="26"/>
        <v>200000</v>
      </c>
      <c r="G59" s="7">
        <f>F59/E59*100</f>
        <v>98.334493926197894</v>
      </c>
    </row>
    <row r="60" spans="1:9" ht="79.5" customHeight="1" thickBot="1" x14ac:dyDescent="0.25">
      <c r="A60" s="29"/>
      <c r="B60" s="32" t="s">
        <v>18</v>
      </c>
      <c r="C60" s="25" t="s">
        <v>5</v>
      </c>
      <c r="D60" s="33">
        <v>203387.43</v>
      </c>
      <c r="E60" s="33">
        <v>203387.43</v>
      </c>
      <c r="F60" s="33">
        <v>200000</v>
      </c>
      <c r="G60" s="31">
        <f t="shared" ref="G60" si="27">F60/E60*100</f>
        <v>98.334493926197894</v>
      </c>
    </row>
    <row r="61" spans="1:9" ht="27" customHeight="1" thickBot="1" x14ac:dyDescent="0.25">
      <c r="A61" s="29"/>
      <c r="B61" s="29" t="s">
        <v>27</v>
      </c>
      <c r="C61" s="39" t="s">
        <v>28</v>
      </c>
      <c r="D61" s="31">
        <f>D62</f>
        <v>0</v>
      </c>
      <c r="E61" s="31">
        <f t="shared" ref="E61:G61" si="28">E62</f>
        <v>0</v>
      </c>
      <c r="F61" s="31">
        <f t="shared" si="28"/>
        <v>77345</v>
      </c>
      <c r="G61" s="31">
        <f t="shared" si="28"/>
        <v>0</v>
      </c>
    </row>
    <row r="62" spans="1:9" ht="27" customHeight="1" thickBot="1" x14ac:dyDescent="0.25">
      <c r="A62" s="29"/>
      <c r="B62" s="32" t="s">
        <v>29</v>
      </c>
      <c r="C62" s="25" t="s">
        <v>9</v>
      </c>
      <c r="D62" s="33">
        <v>0</v>
      </c>
      <c r="E62" s="33">
        <v>0</v>
      </c>
      <c r="F62" s="33">
        <v>77345</v>
      </c>
      <c r="G62" s="31">
        <v>0</v>
      </c>
    </row>
    <row r="63" spans="1:9" ht="13.5" thickBot="1" x14ac:dyDescent="0.25">
      <c r="A63" s="21" t="s">
        <v>15</v>
      </c>
      <c r="B63" s="21" t="s">
        <v>55</v>
      </c>
      <c r="C63" s="16" t="s">
        <v>56</v>
      </c>
      <c r="D63" s="7">
        <f>D65+D64</f>
        <v>159491.75</v>
      </c>
      <c r="E63" s="7">
        <f t="shared" ref="E63:F63" si="29">E65+E64</f>
        <v>159491.75</v>
      </c>
      <c r="F63" s="7">
        <f t="shared" si="29"/>
        <v>60762.75</v>
      </c>
      <c r="G63" s="7">
        <f>F63/E63*100</f>
        <v>38.097738597764462</v>
      </c>
    </row>
    <row r="64" spans="1:9" ht="48.75" thickBot="1" x14ac:dyDescent="0.25">
      <c r="A64" s="14"/>
      <c r="B64" s="14" t="s">
        <v>64</v>
      </c>
      <c r="C64" s="10" t="s">
        <v>65</v>
      </c>
      <c r="D64" s="5">
        <v>152491.75</v>
      </c>
      <c r="E64" s="5">
        <v>152491.75</v>
      </c>
      <c r="F64" s="5">
        <v>53762.75</v>
      </c>
      <c r="G64" s="31">
        <f t="shared" ref="G64" si="30">F64/E64*100</f>
        <v>35.256169596060118</v>
      </c>
    </row>
    <row r="65" spans="1:7" ht="24.75" thickBot="1" x14ac:dyDescent="0.25">
      <c r="A65" s="14"/>
      <c r="B65" s="14" t="s">
        <v>57</v>
      </c>
      <c r="C65" s="10" t="s">
        <v>58</v>
      </c>
      <c r="D65" s="5">
        <v>7000</v>
      </c>
      <c r="E65" s="5">
        <v>7000</v>
      </c>
      <c r="F65" s="5">
        <v>7000</v>
      </c>
      <c r="G65" s="31">
        <f t="shared" ref="G65:G75" si="31">F65/E65*100</f>
        <v>100</v>
      </c>
    </row>
    <row r="66" spans="1:7" ht="36.75" thickBot="1" x14ac:dyDescent="0.25">
      <c r="A66" s="13"/>
      <c r="B66" s="13" t="s">
        <v>31</v>
      </c>
      <c r="C66" s="23" t="s">
        <v>59</v>
      </c>
      <c r="D66" s="20">
        <f>D67+D75</f>
        <v>1202430.54</v>
      </c>
      <c r="E66" s="20">
        <f t="shared" ref="E66:F66" si="32">E67+E75</f>
        <v>661044.54</v>
      </c>
      <c r="F66" s="20">
        <f t="shared" si="32"/>
        <v>317896.57</v>
      </c>
      <c r="G66" s="48">
        <f>F66/E66*100</f>
        <v>48.090037926945136</v>
      </c>
    </row>
    <row r="67" spans="1:7" ht="13.5" thickBot="1" x14ac:dyDescent="0.25">
      <c r="A67" s="21" t="s">
        <v>31</v>
      </c>
      <c r="B67" s="21" t="s">
        <v>36</v>
      </c>
      <c r="C67" s="16" t="s">
        <v>37</v>
      </c>
      <c r="D67" s="7">
        <f>D68+D69+D72+D74+D70+D71+D73</f>
        <v>1200630.54</v>
      </c>
      <c r="E67" s="7">
        <f t="shared" ref="E67:F67" si="33">E68+E69+E72+E74+E70+E71+E73</f>
        <v>660144.54</v>
      </c>
      <c r="F67" s="7">
        <f t="shared" si="33"/>
        <v>317896.57</v>
      </c>
      <c r="G67" s="7"/>
    </row>
    <row r="68" spans="1:7" ht="21.75" customHeight="1" thickBot="1" x14ac:dyDescent="0.25">
      <c r="A68" s="15"/>
      <c r="B68" s="17" t="s">
        <v>35</v>
      </c>
      <c r="C68" s="34" t="s">
        <v>6</v>
      </c>
      <c r="D68" s="5">
        <v>307536</v>
      </c>
      <c r="E68" s="5">
        <v>153768</v>
      </c>
      <c r="F68" s="5">
        <v>97745.02</v>
      </c>
      <c r="G68" s="31">
        <f t="shared" si="31"/>
        <v>63.566554809843403</v>
      </c>
    </row>
    <row r="69" spans="1:7" ht="37.5" customHeight="1" thickBot="1" x14ac:dyDescent="0.25">
      <c r="A69" s="15"/>
      <c r="B69" s="14" t="s">
        <v>38</v>
      </c>
      <c r="C69" s="10" t="s">
        <v>39</v>
      </c>
      <c r="D69" s="5">
        <v>780233</v>
      </c>
      <c r="E69" s="5">
        <v>423753</v>
      </c>
      <c r="F69" s="5">
        <v>163815.01</v>
      </c>
      <c r="G69" s="31">
        <f t="shared" si="31"/>
        <v>38.658135753611184</v>
      </c>
    </row>
    <row r="70" spans="1:7" ht="24.75" thickBot="1" x14ac:dyDescent="0.25">
      <c r="A70" s="14"/>
      <c r="B70" s="14" t="s">
        <v>66</v>
      </c>
      <c r="C70" s="10" t="s">
        <v>39</v>
      </c>
      <c r="D70" s="5">
        <v>29186.54</v>
      </c>
      <c r="E70" s="5">
        <v>29186.54</v>
      </c>
      <c r="F70" s="5">
        <v>29186.54</v>
      </c>
      <c r="G70" s="31">
        <f t="shared" si="31"/>
        <v>100</v>
      </c>
    </row>
    <row r="71" spans="1:7" ht="24.75" thickBot="1" x14ac:dyDescent="0.25">
      <c r="A71" s="14"/>
      <c r="B71" s="14" t="s">
        <v>41</v>
      </c>
      <c r="C71" s="3" t="s">
        <v>42</v>
      </c>
      <c r="D71" s="5">
        <v>52200</v>
      </c>
      <c r="E71" s="5">
        <v>26100</v>
      </c>
      <c r="F71" s="5">
        <v>27150</v>
      </c>
      <c r="G71" s="31">
        <f t="shared" si="31"/>
        <v>104.02298850574712</v>
      </c>
    </row>
    <row r="72" spans="1:7" ht="84.75" thickBot="1" x14ac:dyDescent="0.25">
      <c r="A72" s="14"/>
      <c r="B72" s="14" t="s">
        <v>67</v>
      </c>
      <c r="C72" s="41" t="s">
        <v>68</v>
      </c>
      <c r="D72" s="5">
        <v>24000</v>
      </c>
      <c r="E72" s="5">
        <v>24000</v>
      </c>
      <c r="F72" s="5">
        <v>0</v>
      </c>
      <c r="G72" s="31">
        <f t="shared" ref="G72" si="34">F72/E72*100</f>
        <v>0</v>
      </c>
    </row>
    <row r="73" spans="1:7" s="40" customFormat="1" ht="61.5" customHeight="1" thickBot="1" x14ac:dyDescent="0.25">
      <c r="A73" s="15"/>
      <c r="B73" s="14" t="s">
        <v>45</v>
      </c>
      <c r="C73" s="10" t="s">
        <v>46</v>
      </c>
      <c r="D73" s="5">
        <v>5774</v>
      </c>
      <c r="E73" s="5">
        <v>1636</v>
      </c>
      <c r="F73" s="11">
        <v>0</v>
      </c>
      <c r="G73" s="31">
        <v>0</v>
      </c>
    </row>
    <row r="74" spans="1:7" ht="65.25" customHeight="1" thickBot="1" x14ac:dyDescent="0.25">
      <c r="A74" s="15"/>
      <c r="B74" s="14" t="s">
        <v>69</v>
      </c>
      <c r="C74" s="41" t="s">
        <v>70</v>
      </c>
      <c r="D74" s="5">
        <v>1701</v>
      </c>
      <c r="E74" s="5">
        <v>1701</v>
      </c>
      <c r="F74" s="11">
        <v>0</v>
      </c>
      <c r="G74" s="31">
        <v>0</v>
      </c>
    </row>
    <row r="75" spans="1:7" ht="13.5" thickBot="1" x14ac:dyDescent="0.25">
      <c r="A75" s="21" t="s">
        <v>31</v>
      </c>
      <c r="B75" s="21" t="s">
        <v>47</v>
      </c>
      <c r="C75" s="9" t="s">
        <v>8</v>
      </c>
      <c r="D75" s="7">
        <f>D76</f>
        <v>1800</v>
      </c>
      <c r="E75" s="7">
        <f t="shared" ref="E75:F75" si="35">E76</f>
        <v>900</v>
      </c>
      <c r="F75" s="7">
        <f t="shared" si="35"/>
        <v>0</v>
      </c>
      <c r="G75" s="31">
        <f t="shared" si="31"/>
        <v>0</v>
      </c>
    </row>
    <row r="76" spans="1:7" ht="44.25" customHeight="1" thickBot="1" x14ac:dyDescent="0.25">
      <c r="A76" s="15"/>
      <c r="B76" s="14" t="s">
        <v>50</v>
      </c>
      <c r="C76" s="10" t="s">
        <v>13</v>
      </c>
      <c r="D76" s="5">
        <v>1800</v>
      </c>
      <c r="E76" s="5">
        <v>900</v>
      </c>
      <c r="F76" s="11">
        <v>0</v>
      </c>
      <c r="G76" s="31">
        <v>0</v>
      </c>
    </row>
    <row r="77" spans="1:7" ht="13.5" thickBot="1" x14ac:dyDescent="0.25">
      <c r="A77" s="4"/>
      <c r="B77" s="4"/>
      <c r="C77" s="9" t="s">
        <v>11</v>
      </c>
      <c r="D77" s="7">
        <f>D58+D66</f>
        <v>1565309.72</v>
      </c>
      <c r="E77" s="7">
        <f t="shared" ref="E77:F77" si="36">E58+E66</f>
        <v>1023923.72</v>
      </c>
      <c r="F77" s="7">
        <f t="shared" si="36"/>
        <v>656004.32000000007</v>
      </c>
      <c r="G77" s="7">
        <f>F77/E77*100</f>
        <v>64.067694417705269</v>
      </c>
    </row>
    <row r="78" spans="1:7" ht="15.75" x14ac:dyDescent="0.2">
      <c r="A78" s="8"/>
      <c r="B78" s="6"/>
      <c r="C78" s="6"/>
      <c r="D78" s="6"/>
      <c r="E78" s="6"/>
      <c r="F78" s="6"/>
    </row>
    <row r="79" spans="1:7" ht="15.75" x14ac:dyDescent="0.2">
      <c r="A79" s="2"/>
    </row>
    <row r="80" spans="1:7" ht="15.75" x14ac:dyDescent="0.2">
      <c r="A80" s="2" t="s">
        <v>14</v>
      </c>
      <c r="D80" s="12" t="s">
        <v>60</v>
      </c>
    </row>
  </sheetData>
  <mergeCells count="23">
    <mergeCell ref="F1:G1"/>
    <mergeCell ref="F52:G52"/>
    <mergeCell ref="D3:D6"/>
    <mergeCell ref="E3:E6"/>
    <mergeCell ref="G3:G6"/>
    <mergeCell ref="B2:F2"/>
    <mergeCell ref="G54:G56"/>
    <mergeCell ref="A57:B57"/>
    <mergeCell ref="E54:E56"/>
    <mergeCell ref="D54:D56"/>
    <mergeCell ref="A54:B54"/>
    <mergeCell ref="A55:B55"/>
    <mergeCell ref="A56:B56"/>
    <mergeCell ref="C54:C56"/>
    <mergeCell ref="F54:F56"/>
    <mergeCell ref="B53:F53"/>
    <mergeCell ref="A7:B7"/>
    <mergeCell ref="A3:B3"/>
    <mergeCell ref="A4:B4"/>
    <mergeCell ref="A5:B5"/>
    <mergeCell ref="A6:B6"/>
    <mergeCell ref="F3:F6"/>
    <mergeCell ref="C3:C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rowBreaks count="2" manualBreakCount="2">
    <brk id="26" max="6" man="1"/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Secretar</cp:lastModifiedBy>
  <cp:lastPrinted>2021-07-13T08:36:37Z</cp:lastPrinted>
  <dcterms:created xsi:type="dcterms:W3CDTF">2019-09-02T08:31:03Z</dcterms:created>
  <dcterms:modified xsi:type="dcterms:W3CDTF">2021-08-25T06:08:44Z</dcterms:modified>
</cp:coreProperties>
</file>