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cuments\Для секретаря\Сесії\ проекти сесій 2021\13.08.2021 нові додатки\"/>
    </mc:Choice>
  </mc:AlternateContent>
  <bookViews>
    <workbookView xWindow="0" yWindow="0" windowWidth="23040" windowHeight="8808"/>
  </bookViews>
  <sheets>
    <sheet name="Table 4" sheetId="4" r:id="rId1"/>
  </sheets>
  <calcPr calcId="152511"/>
</workbook>
</file>

<file path=xl/calcChain.xml><?xml version="1.0" encoding="utf-8"?>
<calcChain xmlns="http://schemas.openxmlformats.org/spreadsheetml/2006/main">
  <c r="C55" i="4" l="1"/>
  <c r="C54" i="4" s="1"/>
  <c r="C61" i="4"/>
  <c r="C60" i="4" s="1"/>
  <c r="E51" i="4" l="1"/>
  <c r="F51" i="4"/>
  <c r="G51" i="4"/>
  <c r="D51" i="4"/>
  <c r="E13" i="4" l="1"/>
  <c r="F13" i="4"/>
  <c r="G13" i="4"/>
  <c r="F55" i="4"/>
  <c r="F54" i="4" s="1"/>
  <c r="G55" i="4"/>
  <c r="G54" i="4" s="1"/>
  <c r="F61" i="4"/>
  <c r="G61" i="4"/>
  <c r="D47" i="4"/>
  <c r="E47" i="4"/>
  <c r="F47" i="4"/>
  <c r="G47" i="4"/>
  <c r="E49" i="4" l="1"/>
  <c r="E46" i="4" s="1"/>
  <c r="F49" i="4"/>
  <c r="F46" i="4" s="1"/>
  <c r="G49" i="4"/>
  <c r="G46" i="4" s="1"/>
  <c r="D49" i="4"/>
  <c r="D46" i="4" s="1"/>
  <c r="E34" i="4"/>
  <c r="F34" i="4"/>
  <c r="G34" i="4"/>
  <c r="D34" i="4"/>
  <c r="E73" i="4"/>
  <c r="F73" i="4"/>
  <c r="G73" i="4"/>
  <c r="E61" i="4"/>
  <c r="E60" i="4" s="1"/>
  <c r="D61" i="4"/>
  <c r="D73" i="4"/>
  <c r="G67" i="4"/>
  <c r="F67" i="4"/>
  <c r="E70" i="4"/>
  <c r="F70" i="4"/>
  <c r="G70" i="4"/>
  <c r="D70" i="4"/>
  <c r="D72" i="4"/>
  <c r="E55" i="4"/>
  <c r="E54" i="4" s="1"/>
  <c r="D55" i="4"/>
  <c r="D54" i="4" s="1"/>
  <c r="D38" i="4"/>
  <c r="D37" i="4" s="1"/>
  <c r="E72" i="4"/>
  <c r="F72" i="4"/>
  <c r="G72" i="4"/>
  <c r="E67" i="4"/>
  <c r="E66" i="4" s="1"/>
  <c r="D67" i="4"/>
  <c r="F64" i="4"/>
  <c r="F60" i="4" s="1"/>
  <c r="G64" i="4"/>
  <c r="G60" i="4" s="1"/>
  <c r="D64" i="4"/>
  <c r="G66" i="4" l="1"/>
  <c r="D66" i="4"/>
  <c r="F66" i="4"/>
  <c r="D60" i="4"/>
  <c r="D27" i="4"/>
  <c r="D81" i="4" s="1"/>
  <c r="E27" i="4"/>
  <c r="E81" i="4" s="1"/>
  <c r="F27" i="4"/>
  <c r="G27" i="4"/>
  <c r="C27" i="4"/>
  <c r="C81" i="4" s="1"/>
  <c r="D13" i="4"/>
  <c r="C13" i="4"/>
  <c r="C72" i="4"/>
  <c r="C47" i="4"/>
  <c r="C46" i="4" s="1"/>
  <c r="E38" i="4"/>
  <c r="E37" i="4" s="1"/>
  <c r="F38" i="4"/>
  <c r="G38" i="4"/>
  <c r="G37" i="4" s="1"/>
  <c r="D33" i="4"/>
  <c r="F37" i="4" l="1"/>
  <c r="G81" i="4"/>
  <c r="G12" i="4"/>
  <c r="F81" i="4"/>
  <c r="F12" i="4"/>
  <c r="E12" i="4"/>
  <c r="D12" i="4"/>
  <c r="C12" i="4" l="1"/>
  <c r="C8" i="4"/>
  <c r="G8" i="4"/>
  <c r="G80" i="4" s="1"/>
  <c r="F8" i="4"/>
  <c r="F80" i="4" s="1"/>
  <c r="E8" i="4"/>
  <c r="E80" i="4" s="1"/>
  <c r="D8" i="4"/>
  <c r="C7" i="4" l="1"/>
  <c r="C80" i="4"/>
  <c r="G7" i="4"/>
  <c r="G79" i="4" s="1"/>
  <c r="D7" i="4"/>
  <c r="D79" i="4" s="1"/>
  <c r="D80" i="4"/>
  <c r="F7" i="4"/>
  <c r="F79" i="4" s="1"/>
  <c r="E7" i="4"/>
  <c r="E79" i="4" s="1"/>
  <c r="C79" i="4"/>
</calcChain>
</file>

<file path=xl/sharedStrings.xml><?xml version="1.0" encoding="utf-8"?>
<sst xmlns="http://schemas.openxmlformats.org/spreadsheetml/2006/main" count="106" uniqueCount="56">
  <si>
    <t>Граничні показники видатків бюджету
за Типовою програмною класифікацією видатків та кредитування місцевого бюджету</t>
  </si>
  <si>
    <t>(код бюджету)</t>
  </si>
  <si>
    <t>(грн)</t>
  </si>
  <si>
    <t>1  Без урахування розділу «Кредитування» (код Типової програмної класифікації видатків та кредитування 8800).</t>
  </si>
  <si>
    <t>загальний фонд, у тому числі:</t>
  </si>
  <si>
    <t>ЗДО "Сонечко"</t>
  </si>
  <si>
    <t>ЗДО "Золотий ключик"</t>
  </si>
  <si>
    <t>Новомиколаївський ліцей</t>
  </si>
  <si>
    <t>Михайлівський  ліцей</t>
  </si>
  <si>
    <t>централізовані заходи на лікування хворих на цукровий та нецукровий діабет</t>
  </si>
  <si>
    <t>Компенсаційні виплати на  пільговий проїзд автомобільним транспортом окремим категоріям громадян</t>
  </si>
  <si>
    <t>Пільгове медичне обслуговування  осіб, які постраждали внаслідок  Чорноб.катастрофи</t>
  </si>
  <si>
    <t>Видатки на поховання учасників бойових дій та осіб з інвалідністю внаслідок війни</t>
  </si>
  <si>
    <t>Надання соціальних гарантій фізичним особам, які надають соціальні послуги громадянам, які не здатні до самообслуговування</t>
  </si>
  <si>
    <t>Інші заходи у сфері  соціального захисту і соціального забезпечення</t>
  </si>
  <si>
    <t>Забезпечення діяльності палаців та будинків культури, клубів, центрів дозвілля та інших клубних закладів</t>
  </si>
  <si>
    <t>Забезпечення діяльності водопровідно-каналізаційного господарства</t>
  </si>
  <si>
    <t>Забезпечення збору та вивезення сміття і відходів</t>
  </si>
  <si>
    <t>Організація благоустою населених пунктів</t>
  </si>
  <si>
    <t>Виконання заходів за рахунок цільових фондів, утворених органами місцевого самоврядування</t>
  </si>
  <si>
    <t>Здійснення заходів із землеустрою</t>
  </si>
  <si>
    <t>Утримання та розвиток автомобільних доріг та дорожньої інфраструктури за рахунок коштів місцевих бюджетів</t>
  </si>
  <si>
    <t>Заходи та роботи з мобілязіційної підготовки місцевого значення</t>
  </si>
  <si>
    <t>Інші субвенції (обласний бюджет)</t>
  </si>
  <si>
    <t>Інші субвенції (міський бюджет)</t>
  </si>
  <si>
    <t>Інші субвенції (державний бюджет)</t>
  </si>
  <si>
    <t>Резервний фонд</t>
  </si>
  <si>
    <t xml:space="preserve">  </t>
  </si>
  <si>
    <t>Інгша діяльність</t>
  </si>
  <si>
    <t>8220,8230</t>
  </si>
  <si>
    <t>Додаток 7
до прогнозу бюджету Новомиколаївської
сільської територіальної громади на 2022-2024 роки</t>
  </si>
  <si>
    <t>Код</t>
  </si>
  <si>
    <t>Найменування показника</t>
  </si>
  <si>
    <t>Державне управління, у тому числі:</t>
  </si>
  <si>
    <t>Х</t>
  </si>
  <si>
    <t>загальний фонд</t>
  </si>
  <si>
    <t>спеціальний фонд</t>
  </si>
  <si>
    <t>Освіта, у тому числі:</t>
  </si>
  <si>
    <t>Охорона здоров’я, у тому числі:</t>
  </si>
  <si>
    <t>Соціальний захист та соціальне забезпечення, у тому числі:</t>
  </si>
  <si>
    <t>Культура і мистецтво, у тому числі:</t>
  </si>
  <si>
    <t>Фізична культура і спорт, у тому числі:</t>
  </si>
  <si>
    <t>Житлово-комунальне господарство, у тому числі:</t>
  </si>
  <si>
    <t>Економічна діяльність, у тому числі:</t>
  </si>
  <si>
    <t>Інша діяльність, у тому числі:</t>
  </si>
  <si>
    <t>Міжбюджетні трансферти, у тому числі:</t>
  </si>
  <si>
    <t>реверсна дотація</t>
  </si>
  <si>
    <t>УСЬОГО, у тому числі:</t>
  </si>
  <si>
    <r>
      <t>20</t>
    </r>
    <r>
      <rPr>
        <u/>
        <sz val="12"/>
        <rFont val="Times New Roman"/>
        <family val="1"/>
        <charset val="204"/>
      </rPr>
      <t>20</t>
    </r>
    <r>
      <rPr>
        <sz val="12"/>
        <rFont val="Times New Roman"/>
        <family val="1"/>
        <charset val="204"/>
      </rPr>
      <t>рік (звіт)</t>
    </r>
  </si>
  <si>
    <r>
      <t>20</t>
    </r>
    <r>
      <rPr>
        <u/>
        <sz val="12"/>
        <rFont val="Times New Roman"/>
        <family val="1"/>
        <charset val="204"/>
      </rPr>
      <t>21</t>
    </r>
    <r>
      <rPr>
        <sz val="12"/>
        <rFont val="Times New Roman"/>
        <family val="1"/>
        <charset val="204"/>
      </rPr>
      <t>рік (затверджено)</t>
    </r>
  </si>
  <si>
    <r>
      <t>20</t>
    </r>
    <r>
      <rPr>
        <u/>
        <sz val="12"/>
        <rFont val="Times New Roman"/>
        <family val="1"/>
        <charset val="204"/>
      </rPr>
      <t>22 </t>
    </r>
    <r>
      <rPr>
        <sz val="12"/>
        <rFont val="Times New Roman"/>
        <family val="1"/>
        <charset val="204"/>
      </rPr>
      <t>рік (план)</t>
    </r>
  </si>
  <si>
    <r>
      <t>2023</t>
    </r>
    <r>
      <rPr>
        <u/>
        <sz val="12"/>
        <rFont val="Times New Roman"/>
        <family val="1"/>
        <charset val="204"/>
      </rPr>
      <t> </t>
    </r>
    <r>
      <rPr>
        <sz val="12"/>
        <rFont val="Times New Roman"/>
        <family val="1"/>
        <charset val="204"/>
      </rPr>
      <t>рік (план)</t>
    </r>
  </si>
  <si>
    <r>
      <t>2024</t>
    </r>
    <r>
      <rPr>
        <u/>
        <sz val="12"/>
        <rFont val="Times New Roman"/>
        <family val="1"/>
        <charset val="204"/>
      </rPr>
      <t> </t>
    </r>
    <r>
      <rPr>
        <sz val="12"/>
        <rFont val="Times New Roman"/>
        <family val="1"/>
        <charset val="204"/>
      </rPr>
      <t>рік (план)</t>
    </r>
  </si>
  <si>
    <t>Начальник фінансового відділу</t>
  </si>
  <si>
    <t>А. ЛОЗОВСЬКА</t>
  </si>
  <si>
    <t>Надання пільг окремим категоріям громадян оплати з послуг зв'язку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</si>
</sst>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 indent="1"/>
    </xf>
    <xf numFmtId="1" fontId="4" fillId="0" borderId="1" xfId="0" applyNumberFormat="1" applyFont="1" applyFill="1" applyBorder="1" applyAlignment="1">
      <alignment horizontal="center" vertical="top" shrinkToFit="1"/>
    </xf>
    <xf numFmtId="164" fontId="4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abSelected="1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E16" sqref="E16"/>
    </sheetView>
  </sheetViews>
  <sheetFormatPr defaultRowHeight="13.2" x14ac:dyDescent="0.25"/>
  <cols>
    <col min="1" max="1" width="19.77734375" customWidth="1"/>
    <col min="2" max="2" width="75.44140625" customWidth="1"/>
    <col min="3" max="3" width="14.33203125" customWidth="1"/>
    <col min="4" max="4" width="14.77734375" customWidth="1"/>
    <col min="5" max="5" width="13.6640625" customWidth="1"/>
    <col min="6" max="6" width="13.33203125" customWidth="1"/>
    <col min="7" max="7" width="15.109375" customWidth="1"/>
    <col min="8" max="8" width="15.77734375" customWidth="1"/>
  </cols>
  <sheetData>
    <row r="1" spans="1:8" ht="53.25" customHeight="1" x14ac:dyDescent="0.25">
      <c r="A1" s="5"/>
      <c r="B1" s="5"/>
      <c r="C1" s="20" t="s">
        <v>30</v>
      </c>
      <c r="D1" s="20"/>
      <c r="E1" s="20"/>
      <c r="F1" s="20"/>
      <c r="G1" s="20"/>
    </row>
    <row r="2" spans="1:8" ht="37.200000000000003" customHeight="1" x14ac:dyDescent="0.25">
      <c r="A2" s="5"/>
      <c r="B2" s="19" t="s">
        <v>0</v>
      </c>
      <c r="C2" s="19"/>
      <c r="D2" s="19"/>
      <c r="E2" s="19"/>
      <c r="F2" s="19"/>
      <c r="G2" s="5"/>
    </row>
    <row r="3" spans="1:8" ht="18.600000000000001" customHeight="1" x14ac:dyDescent="0.25">
      <c r="A3" s="6">
        <v>21545000000</v>
      </c>
      <c r="B3" s="4"/>
      <c r="C3" s="4"/>
      <c r="D3" s="4"/>
      <c r="E3" s="4"/>
      <c r="F3" s="4"/>
      <c r="G3" s="5"/>
    </row>
    <row r="4" spans="1:8" ht="22.95" customHeight="1" x14ac:dyDescent="0.25">
      <c r="A4" s="7" t="s">
        <v>1</v>
      </c>
      <c r="B4" s="5"/>
      <c r="C4" s="5"/>
      <c r="D4" s="5"/>
      <c r="E4" s="5"/>
      <c r="F4" s="5"/>
      <c r="G4" s="5" t="s">
        <v>2</v>
      </c>
    </row>
    <row r="5" spans="1:8" ht="39" customHeight="1" x14ac:dyDescent="0.25">
      <c r="A5" s="8" t="s">
        <v>31</v>
      </c>
      <c r="B5" s="8" t="s">
        <v>32</v>
      </c>
      <c r="C5" s="8" t="s">
        <v>48</v>
      </c>
      <c r="D5" s="8" t="s">
        <v>49</v>
      </c>
      <c r="E5" s="8" t="s">
        <v>50</v>
      </c>
      <c r="F5" s="8" t="s">
        <v>51</v>
      </c>
      <c r="G5" s="8" t="s">
        <v>52</v>
      </c>
    </row>
    <row r="6" spans="1:8" ht="17.25" customHeight="1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</row>
    <row r="7" spans="1:8" ht="19.5" customHeight="1" x14ac:dyDescent="0.3">
      <c r="A7" s="11">
        <v>100</v>
      </c>
      <c r="B7" s="12" t="s">
        <v>33</v>
      </c>
      <c r="C7" s="14">
        <f>C8+C11</f>
        <v>2786710</v>
      </c>
      <c r="D7" s="14">
        <f t="shared" ref="D7:G7" si="0">D8+D11</f>
        <v>4430600</v>
      </c>
      <c r="E7" s="14">
        <f t="shared" si="0"/>
        <v>5624526</v>
      </c>
      <c r="F7" s="14">
        <f t="shared" si="0"/>
        <v>6093900</v>
      </c>
      <c r="G7" s="14">
        <f t="shared" si="0"/>
        <v>6725400</v>
      </c>
      <c r="H7" s="2"/>
    </row>
    <row r="8" spans="1:8" ht="19.5" customHeight="1" x14ac:dyDescent="0.3">
      <c r="A8" s="8" t="s">
        <v>34</v>
      </c>
      <c r="B8" s="12" t="s">
        <v>35</v>
      </c>
      <c r="C8" s="16">
        <f>C9+C10</f>
        <v>2700224</v>
      </c>
      <c r="D8" s="16">
        <f>D9+D10</f>
        <v>4360600</v>
      </c>
      <c r="E8" s="16">
        <f t="shared" ref="E8:G8" si="1">E9+E10</f>
        <v>5551326</v>
      </c>
      <c r="F8" s="16">
        <f t="shared" si="1"/>
        <v>6017200</v>
      </c>
      <c r="G8" s="16">
        <f t="shared" si="1"/>
        <v>6644800</v>
      </c>
      <c r="H8" s="2"/>
    </row>
    <row r="9" spans="1:8" ht="19.5" customHeight="1" x14ac:dyDescent="0.3">
      <c r="A9" s="8"/>
      <c r="B9" s="12">
        <v>2</v>
      </c>
      <c r="C9" s="16">
        <v>2700224</v>
      </c>
      <c r="D9" s="16">
        <v>3763520</v>
      </c>
      <c r="E9" s="16">
        <v>4670726</v>
      </c>
      <c r="F9" s="16">
        <v>5074100</v>
      </c>
      <c r="G9" s="16">
        <v>5557600</v>
      </c>
      <c r="H9" s="2"/>
    </row>
    <row r="10" spans="1:8" ht="19.5" customHeight="1" x14ac:dyDescent="0.3">
      <c r="A10" s="8"/>
      <c r="B10" s="12">
        <v>37</v>
      </c>
      <c r="C10" s="16">
        <v>0</v>
      </c>
      <c r="D10" s="16">
        <v>597080</v>
      </c>
      <c r="E10" s="16">
        <v>880600</v>
      </c>
      <c r="F10" s="16">
        <v>943100</v>
      </c>
      <c r="G10" s="16">
        <v>1087200</v>
      </c>
      <c r="H10" s="2"/>
    </row>
    <row r="11" spans="1:8" ht="19.5" customHeight="1" x14ac:dyDescent="0.3">
      <c r="A11" s="8" t="s">
        <v>34</v>
      </c>
      <c r="B11" s="12" t="s">
        <v>36</v>
      </c>
      <c r="C11" s="16">
        <v>86486</v>
      </c>
      <c r="D11" s="16">
        <v>70000</v>
      </c>
      <c r="E11" s="16">
        <v>73200</v>
      </c>
      <c r="F11" s="16">
        <v>76700</v>
      </c>
      <c r="G11" s="16">
        <v>80600</v>
      </c>
      <c r="H11" s="2"/>
    </row>
    <row r="12" spans="1:8" ht="19.5" customHeight="1" x14ac:dyDescent="0.3">
      <c r="A12" s="10">
        <v>1000</v>
      </c>
      <c r="B12" s="12" t="s">
        <v>37</v>
      </c>
      <c r="C12" s="18">
        <f>C13+C27</f>
        <v>3461620</v>
      </c>
      <c r="D12" s="18">
        <f t="shared" ref="D12:G12" si="2">D13+D27</f>
        <v>28543721</v>
      </c>
      <c r="E12" s="18">
        <f t="shared" si="2"/>
        <v>29432300</v>
      </c>
      <c r="F12" s="18">
        <f t="shared" si="2"/>
        <v>31867900</v>
      </c>
      <c r="G12" s="18">
        <f t="shared" si="2"/>
        <v>34771806</v>
      </c>
      <c r="H12" s="2"/>
    </row>
    <row r="13" spans="1:8" ht="19.5" customHeight="1" x14ac:dyDescent="0.3">
      <c r="A13" s="8" t="s">
        <v>34</v>
      </c>
      <c r="B13" s="9" t="s">
        <v>35</v>
      </c>
      <c r="C13" s="16">
        <f>C14+C15+C16+C17+C18+C21+C22+C23+C26</f>
        <v>3338999</v>
      </c>
      <c r="D13" s="16">
        <f t="shared" ref="D13:G13" si="3">D14+D15+D16+D17+D18+D21+D22+D23+D26</f>
        <v>26993081</v>
      </c>
      <c r="E13" s="16">
        <f t="shared" si="3"/>
        <v>28700900</v>
      </c>
      <c r="F13" s="16">
        <f t="shared" si="3"/>
        <v>31094200</v>
      </c>
      <c r="G13" s="16">
        <f t="shared" si="3"/>
        <v>33956106</v>
      </c>
      <c r="H13" s="2"/>
    </row>
    <row r="14" spans="1:8" ht="19.5" customHeight="1" x14ac:dyDescent="0.3">
      <c r="A14" s="8">
        <v>1010</v>
      </c>
      <c r="B14" s="9" t="s">
        <v>5</v>
      </c>
      <c r="C14" s="16">
        <v>1596325</v>
      </c>
      <c r="D14" s="16">
        <v>2401800</v>
      </c>
      <c r="E14" s="16">
        <v>2705000</v>
      </c>
      <c r="F14" s="16">
        <v>2898400</v>
      </c>
      <c r="G14" s="16">
        <v>3356556</v>
      </c>
      <c r="H14" s="2"/>
    </row>
    <row r="15" spans="1:8" ht="19.5" customHeight="1" x14ac:dyDescent="0.3">
      <c r="A15" s="8">
        <v>1010</v>
      </c>
      <c r="B15" s="9" t="s">
        <v>6</v>
      </c>
      <c r="C15" s="16">
        <v>1742674</v>
      </c>
      <c r="D15" s="16">
        <v>2997643</v>
      </c>
      <c r="E15" s="16">
        <v>3235000</v>
      </c>
      <c r="F15" s="16">
        <v>3461250</v>
      </c>
      <c r="G15" s="16">
        <v>3752850</v>
      </c>
      <c r="H15" s="2"/>
    </row>
    <row r="16" spans="1:8" ht="19.5" customHeight="1" x14ac:dyDescent="0.3">
      <c r="A16" s="8">
        <v>1021</v>
      </c>
      <c r="B16" s="9" t="s">
        <v>7</v>
      </c>
      <c r="C16" s="16">
        <v>0</v>
      </c>
      <c r="D16" s="16">
        <v>2865858</v>
      </c>
      <c r="E16" s="16">
        <v>3528000</v>
      </c>
      <c r="F16" s="16">
        <v>3772400</v>
      </c>
      <c r="G16" s="16">
        <v>4201800</v>
      </c>
      <c r="H16" s="2"/>
    </row>
    <row r="17" spans="1:8" ht="19.5" customHeight="1" x14ac:dyDescent="0.3">
      <c r="A17" s="8">
        <v>1021</v>
      </c>
      <c r="B17" s="9" t="s">
        <v>8</v>
      </c>
      <c r="C17" s="16">
        <v>0</v>
      </c>
      <c r="D17" s="16">
        <v>4029502</v>
      </c>
      <c r="E17" s="16">
        <v>3540000</v>
      </c>
      <c r="F17" s="16">
        <v>3774550</v>
      </c>
      <c r="G17" s="16">
        <v>4284400</v>
      </c>
      <c r="H17" s="2"/>
    </row>
    <row r="18" spans="1:8" ht="19.5" customHeight="1" x14ac:dyDescent="0.3">
      <c r="A18" s="8">
        <v>1031</v>
      </c>
      <c r="B18" s="9"/>
      <c r="C18" s="16"/>
      <c r="D18" s="16">
        <v>14379100</v>
      </c>
      <c r="E18" s="16">
        <v>15692900</v>
      </c>
      <c r="F18" s="16">
        <v>17187600</v>
      </c>
      <c r="G18" s="16">
        <v>18360500</v>
      </c>
      <c r="H18" s="2"/>
    </row>
    <row r="19" spans="1:8" ht="19.5" customHeight="1" x14ac:dyDescent="0.3">
      <c r="A19" s="8"/>
      <c r="B19" s="9" t="s">
        <v>7</v>
      </c>
      <c r="C19" s="16"/>
      <c r="D19" s="16">
        <v>8094656</v>
      </c>
      <c r="E19" s="16">
        <v>8944953</v>
      </c>
      <c r="F19" s="16">
        <v>9796939</v>
      </c>
      <c r="G19" s="16">
        <v>10465485</v>
      </c>
      <c r="H19" s="2"/>
    </row>
    <row r="20" spans="1:8" ht="19.5" customHeight="1" x14ac:dyDescent="0.3">
      <c r="A20" s="8"/>
      <c r="B20" s="9" t="s">
        <v>8</v>
      </c>
      <c r="C20" s="16"/>
      <c r="D20" s="16">
        <v>6284444</v>
      </c>
      <c r="E20" s="16">
        <v>6747947</v>
      </c>
      <c r="F20" s="16">
        <v>7390668</v>
      </c>
      <c r="G20" s="16">
        <v>7895015</v>
      </c>
      <c r="H20" s="2"/>
    </row>
    <row r="21" spans="1:8" ht="19.5" customHeight="1" x14ac:dyDescent="0.3">
      <c r="A21" s="8">
        <v>1181</v>
      </c>
      <c r="B21" s="9"/>
      <c r="C21" s="16"/>
      <c r="D21" s="16">
        <v>69812</v>
      </c>
      <c r="E21" s="16"/>
      <c r="F21" s="16"/>
      <c r="G21" s="16"/>
      <c r="H21" s="2"/>
    </row>
    <row r="22" spans="1:8" ht="19.5" customHeight="1" x14ac:dyDescent="0.3">
      <c r="A22" s="8">
        <v>1182</v>
      </c>
      <c r="B22" s="9"/>
      <c r="C22" s="16"/>
      <c r="D22" s="16">
        <v>180736</v>
      </c>
      <c r="E22" s="16"/>
      <c r="F22" s="16"/>
      <c r="G22" s="16"/>
      <c r="H22" s="2"/>
    </row>
    <row r="23" spans="1:8" ht="19.5" customHeight="1" x14ac:dyDescent="0.3">
      <c r="A23" s="8">
        <v>1200</v>
      </c>
      <c r="B23" s="9"/>
      <c r="C23" s="16"/>
      <c r="D23" s="16">
        <v>65851</v>
      </c>
      <c r="E23" s="16"/>
      <c r="F23" s="16"/>
      <c r="G23" s="16"/>
      <c r="H23" s="2"/>
    </row>
    <row r="24" spans="1:8" ht="19.5" customHeight="1" x14ac:dyDescent="0.3">
      <c r="A24" s="8"/>
      <c r="B24" s="9" t="s">
        <v>7</v>
      </c>
      <c r="C24" s="16"/>
      <c r="D24" s="16"/>
      <c r="E24" s="16"/>
      <c r="F24" s="16"/>
      <c r="G24" s="16"/>
      <c r="H24" s="2"/>
    </row>
    <row r="25" spans="1:8" ht="19.5" customHeight="1" x14ac:dyDescent="0.3">
      <c r="A25" s="8"/>
      <c r="B25" s="9" t="s">
        <v>8</v>
      </c>
      <c r="C25" s="16"/>
      <c r="D25" s="16"/>
      <c r="E25" s="16"/>
      <c r="F25" s="16"/>
      <c r="G25" s="16"/>
      <c r="H25" s="2"/>
    </row>
    <row r="26" spans="1:8" ht="19.5" customHeight="1" x14ac:dyDescent="0.3">
      <c r="A26" s="8">
        <v>1210</v>
      </c>
      <c r="B26" s="9"/>
      <c r="C26" s="16"/>
      <c r="D26" s="16">
        <v>2779</v>
      </c>
      <c r="E26" s="16"/>
      <c r="F26" s="16"/>
      <c r="G26" s="16"/>
      <c r="H26" s="2"/>
    </row>
    <row r="27" spans="1:8" ht="19.5" customHeight="1" x14ac:dyDescent="0.3">
      <c r="A27" s="8" t="s">
        <v>34</v>
      </c>
      <c r="B27" s="9" t="s">
        <v>36</v>
      </c>
      <c r="C27" s="16">
        <f>C28+C29+C30+C31+C32</f>
        <v>122621</v>
      </c>
      <c r="D27" s="16">
        <f t="shared" ref="D27:G27" si="4">D28+D29+D30+D31+D32</f>
        <v>1550640</v>
      </c>
      <c r="E27" s="16">
        <f>E28+E29+E30+E31+E32</f>
        <v>731400</v>
      </c>
      <c r="F27" s="16">
        <f t="shared" si="4"/>
        <v>773700</v>
      </c>
      <c r="G27" s="16">
        <f t="shared" si="4"/>
        <v>815700</v>
      </c>
      <c r="H27" s="2"/>
    </row>
    <row r="28" spans="1:8" ht="19.5" customHeight="1" x14ac:dyDescent="0.3">
      <c r="A28" s="8">
        <v>1010</v>
      </c>
      <c r="B28" s="9" t="s">
        <v>5</v>
      </c>
      <c r="C28" s="15">
        <v>50621</v>
      </c>
      <c r="D28" s="15">
        <v>75300</v>
      </c>
      <c r="E28" s="15">
        <v>89100</v>
      </c>
      <c r="F28" s="15">
        <v>94000</v>
      </c>
      <c r="G28" s="15">
        <v>98700</v>
      </c>
      <c r="H28" s="2"/>
    </row>
    <row r="29" spans="1:8" ht="19.5" customHeight="1" x14ac:dyDescent="0.3">
      <c r="A29" s="8">
        <v>1010</v>
      </c>
      <c r="B29" s="9" t="s">
        <v>6</v>
      </c>
      <c r="C29" s="15">
        <v>72000</v>
      </c>
      <c r="D29" s="15">
        <v>190000</v>
      </c>
      <c r="E29" s="15">
        <v>195000</v>
      </c>
      <c r="F29" s="15">
        <v>200000</v>
      </c>
      <c r="G29" s="15">
        <v>210000</v>
      </c>
      <c r="H29" s="2"/>
    </row>
    <row r="30" spans="1:8" ht="19.5" customHeight="1" x14ac:dyDescent="0.3">
      <c r="A30" s="8">
        <v>1021</v>
      </c>
      <c r="B30" s="9" t="s">
        <v>7</v>
      </c>
      <c r="C30" s="15">
        <v>0</v>
      </c>
      <c r="D30" s="15">
        <v>270000</v>
      </c>
      <c r="E30" s="15">
        <v>291000</v>
      </c>
      <c r="F30" s="15">
        <v>313700</v>
      </c>
      <c r="G30" s="15">
        <v>331600</v>
      </c>
      <c r="H30" s="2"/>
    </row>
    <row r="31" spans="1:8" ht="19.5" customHeight="1" x14ac:dyDescent="0.3">
      <c r="A31" s="8">
        <v>1021</v>
      </c>
      <c r="B31" s="9" t="s">
        <v>8</v>
      </c>
      <c r="C31" s="15">
        <v>0</v>
      </c>
      <c r="D31" s="15">
        <v>145000</v>
      </c>
      <c r="E31" s="15">
        <v>156300</v>
      </c>
      <c r="F31" s="15">
        <v>166000</v>
      </c>
      <c r="G31" s="15">
        <v>175400</v>
      </c>
      <c r="H31" s="2"/>
    </row>
    <row r="32" spans="1:8" ht="19.5" customHeight="1" x14ac:dyDescent="0.3">
      <c r="A32" s="8">
        <v>1061</v>
      </c>
      <c r="B32" s="9"/>
      <c r="C32" s="15"/>
      <c r="D32" s="15">
        <v>870340</v>
      </c>
      <c r="E32" s="15"/>
      <c r="F32" s="15"/>
      <c r="G32" s="15"/>
      <c r="H32" s="2"/>
    </row>
    <row r="33" spans="1:8" ht="19.5" customHeight="1" x14ac:dyDescent="0.3">
      <c r="A33" s="10">
        <v>2000</v>
      </c>
      <c r="B33" s="12" t="s">
        <v>38</v>
      </c>
      <c r="C33" s="15">
        <v>0</v>
      </c>
      <c r="D33" s="15">
        <f>SUM(D35)</f>
        <v>174091</v>
      </c>
      <c r="E33" s="15">
        <v>0</v>
      </c>
      <c r="F33" s="15">
        <v>0</v>
      </c>
      <c r="G33" s="15">
        <v>0</v>
      </c>
      <c r="H33" s="2"/>
    </row>
    <row r="34" spans="1:8" ht="19.5" customHeight="1" x14ac:dyDescent="0.3">
      <c r="A34" s="8" t="s">
        <v>34</v>
      </c>
      <c r="B34" s="9" t="s">
        <v>35</v>
      </c>
      <c r="C34" s="15"/>
      <c r="D34" s="15">
        <f>D35</f>
        <v>174091</v>
      </c>
      <c r="E34" s="15">
        <f t="shared" ref="E34:G34" si="5">E35</f>
        <v>0</v>
      </c>
      <c r="F34" s="15">
        <f t="shared" si="5"/>
        <v>0</v>
      </c>
      <c r="G34" s="15">
        <f t="shared" si="5"/>
        <v>0</v>
      </c>
      <c r="H34" s="2"/>
    </row>
    <row r="35" spans="1:8" ht="35.4" customHeight="1" x14ac:dyDescent="0.25">
      <c r="A35" s="8">
        <v>2144</v>
      </c>
      <c r="B35" s="9" t="s">
        <v>9</v>
      </c>
      <c r="C35" s="17">
        <v>0</v>
      </c>
      <c r="D35" s="17">
        <v>174091</v>
      </c>
      <c r="E35" s="17">
        <v>0</v>
      </c>
      <c r="F35" s="17">
        <v>0</v>
      </c>
      <c r="G35" s="17">
        <v>0</v>
      </c>
      <c r="H35" s="2"/>
    </row>
    <row r="36" spans="1:8" ht="19.5" customHeight="1" x14ac:dyDescent="0.3">
      <c r="A36" s="8" t="s">
        <v>34</v>
      </c>
      <c r="B36" s="9" t="s">
        <v>36</v>
      </c>
      <c r="C36" s="15"/>
      <c r="D36" s="15">
        <v>0</v>
      </c>
      <c r="E36" s="15">
        <v>0</v>
      </c>
      <c r="F36" s="15">
        <v>0</v>
      </c>
      <c r="G36" s="15">
        <v>0</v>
      </c>
      <c r="H36" s="2"/>
    </row>
    <row r="37" spans="1:8" ht="20.25" customHeight="1" x14ac:dyDescent="0.25">
      <c r="A37" s="10">
        <v>3000</v>
      </c>
      <c r="B37" s="12" t="s">
        <v>39</v>
      </c>
      <c r="C37" s="17"/>
      <c r="D37" s="17">
        <f>D38+D45</f>
        <v>150485</v>
      </c>
      <c r="E37" s="17">
        <f t="shared" ref="E37:G37" si="6">E38+E45</f>
        <v>181081</v>
      </c>
      <c r="F37" s="17">
        <f t="shared" si="6"/>
        <v>303573</v>
      </c>
      <c r="G37" s="17">
        <f t="shared" si="6"/>
        <v>364266</v>
      </c>
      <c r="H37" s="2"/>
    </row>
    <row r="38" spans="1:8" ht="19.5" customHeight="1" x14ac:dyDescent="0.3">
      <c r="A38" s="8" t="s">
        <v>34</v>
      </c>
      <c r="B38" s="9" t="s">
        <v>35</v>
      </c>
      <c r="C38" s="15">
        <v>0</v>
      </c>
      <c r="D38" s="15">
        <f>D39+D40+D41+D42+D43+D44</f>
        <v>150485</v>
      </c>
      <c r="E38" s="15">
        <f t="shared" ref="E38:G38" si="7">E39+E40+E41+E42+E43+E44</f>
        <v>181081</v>
      </c>
      <c r="F38" s="15">
        <f t="shared" si="7"/>
        <v>303573</v>
      </c>
      <c r="G38" s="15">
        <f t="shared" si="7"/>
        <v>364266</v>
      </c>
      <c r="H38" s="2"/>
    </row>
    <row r="39" spans="1:8" ht="31.5" customHeight="1" x14ac:dyDescent="0.3">
      <c r="A39" s="8">
        <v>3032</v>
      </c>
      <c r="B39" s="9" t="s">
        <v>55</v>
      </c>
      <c r="C39" s="15"/>
      <c r="D39" s="15">
        <v>8000</v>
      </c>
      <c r="E39" s="15">
        <v>8650</v>
      </c>
      <c r="F39" s="15">
        <v>9200</v>
      </c>
      <c r="G39" s="15">
        <v>9750</v>
      </c>
      <c r="H39" s="2"/>
    </row>
    <row r="40" spans="1:8" ht="34.950000000000003" customHeight="1" x14ac:dyDescent="0.3">
      <c r="A40" s="8">
        <v>3033</v>
      </c>
      <c r="B40" s="9" t="s">
        <v>10</v>
      </c>
      <c r="C40" s="15"/>
      <c r="D40" s="15">
        <v>7500</v>
      </c>
      <c r="E40" s="15">
        <v>8100</v>
      </c>
      <c r="F40" s="15">
        <v>8600</v>
      </c>
      <c r="G40" s="15">
        <v>9100</v>
      </c>
      <c r="H40" s="2"/>
    </row>
    <row r="41" spans="1:8" ht="34.950000000000003" customHeight="1" x14ac:dyDescent="0.3">
      <c r="A41" s="8">
        <v>3050</v>
      </c>
      <c r="B41" s="9" t="s">
        <v>11</v>
      </c>
      <c r="C41" s="15"/>
      <c r="D41" s="15">
        <v>4145</v>
      </c>
      <c r="E41" s="15">
        <v>5031</v>
      </c>
      <c r="F41" s="15">
        <v>5473</v>
      </c>
      <c r="G41" s="15">
        <v>5910</v>
      </c>
      <c r="H41" s="2"/>
    </row>
    <row r="42" spans="1:8" ht="34.200000000000003" customHeight="1" x14ac:dyDescent="0.3">
      <c r="A42" s="8">
        <v>3090</v>
      </c>
      <c r="B42" s="9" t="s">
        <v>12</v>
      </c>
      <c r="C42" s="15"/>
      <c r="D42" s="15">
        <v>6600</v>
      </c>
      <c r="E42" s="15">
        <v>3300</v>
      </c>
      <c r="F42" s="15">
        <v>3300</v>
      </c>
      <c r="G42" s="15">
        <v>3300</v>
      </c>
      <c r="H42" s="2"/>
    </row>
    <row r="43" spans="1:8" ht="48.75" customHeight="1" x14ac:dyDescent="0.3">
      <c r="A43" s="8">
        <v>3160</v>
      </c>
      <c r="B43" s="9" t="s">
        <v>13</v>
      </c>
      <c r="C43" s="15"/>
      <c r="D43" s="15">
        <v>47000</v>
      </c>
      <c r="E43" s="15">
        <v>73000</v>
      </c>
      <c r="F43" s="15">
        <v>89000</v>
      </c>
      <c r="G43" s="15">
        <v>106000</v>
      </c>
      <c r="H43" s="2"/>
    </row>
    <row r="44" spans="1:8" ht="32.25" customHeight="1" x14ac:dyDescent="0.3">
      <c r="A44" s="8">
        <v>3242</v>
      </c>
      <c r="B44" s="9" t="s">
        <v>14</v>
      </c>
      <c r="C44" s="15">
        <v>113628</v>
      </c>
      <c r="D44" s="15">
        <v>77240</v>
      </c>
      <c r="E44" s="16">
        <v>83000</v>
      </c>
      <c r="F44" s="15">
        <v>188000</v>
      </c>
      <c r="G44" s="15">
        <v>230206</v>
      </c>
      <c r="H44" s="2"/>
    </row>
    <row r="45" spans="1:8" ht="19.5" customHeight="1" x14ac:dyDescent="0.3">
      <c r="A45" s="8" t="s">
        <v>34</v>
      </c>
      <c r="B45" s="9" t="s">
        <v>36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2"/>
    </row>
    <row r="46" spans="1:8" ht="19.5" customHeight="1" x14ac:dyDescent="0.3">
      <c r="A46" s="10">
        <v>4000</v>
      </c>
      <c r="B46" s="12" t="s">
        <v>40</v>
      </c>
      <c r="C46" s="14">
        <f>C47+C49</f>
        <v>2540814</v>
      </c>
      <c r="D46" s="14">
        <f t="shared" ref="D46:G46" si="8">D47+D49</f>
        <v>1851650</v>
      </c>
      <c r="E46" s="14">
        <f t="shared" si="8"/>
        <v>2404700</v>
      </c>
      <c r="F46" s="14">
        <f t="shared" si="8"/>
        <v>2553100</v>
      </c>
      <c r="G46" s="14">
        <f t="shared" si="8"/>
        <v>2794026</v>
      </c>
      <c r="H46" s="2"/>
    </row>
    <row r="47" spans="1:8" ht="19.5" customHeight="1" x14ac:dyDescent="0.3">
      <c r="A47" s="8" t="s">
        <v>34</v>
      </c>
      <c r="B47" s="9" t="s">
        <v>35</v>
      </c>
      <c r="C47" s="15">
        <f>C48</f>
        <v>1624214</v>
      </c>
      <c r="D47" s="15">
        <f t="shared" ref="D47:G47" si="9">D48</f>
        <v>1727650</v>
      </c>
      <c r="E47" s="15">
        <f t="shared" si="9"/>
        <v>2307700</v>
      </c>
      <c r="F47" s="15">
        <f t="shared" si="9"/>
        <v>2450100</v>
      </c>
      <c r="G47" s="15">
        <f t="shared" si="9"/>
        <v>2685126</v>
      </c>
      <c r="H47" s="2"/>
    </row>
    <row r="48" spans="1:8" ht="36" customHeight="1" x14ac:dyDescent="0.3">
      <c r="A48" s="8">
        <v>4060</v>
      </c>
      <c r="B48" s="9" t="s">
        <v>15</v>
      </c>
      <c r="C48" s="15">
        <v>1624214</v>
      </c>
      <c r="D48" s="15">
        <v>1727650</v>
      </c>
      <c r="E48" s="15">
        <v>2307700</v>
      </c>
      <c r="F48" s="15">
        <v>2450100</v>
      </c>
      <c r="G48" s="15">
        <v>2685126</v>
      </c>
      <c r="H48" s="2"/>
    </row>
    <row r="49" spans="1:8" ht="19.5" customHeight="1" x14ac:dyDescent="0.3">
      <c r="A49" s="8" t="s">
        <v>34</v>
      </c>
      <c r="B49" s="9" t="s">
        <v>36</v>
      </c>
      <c r="C49" s="15">
        <v>916600</v>
      </c>
      <c r="D49" s="15">
        <f>D50</f>
        <v>124000</v>
      </c>
      <c r="E49" s="15">
        <f t="shared" ref="E49:G49" si="10">E50</f>
        <v>97000</v>
      </c>
      <c r="F49" s="15">
        <f t="shared" si="10"/>
        <v>103000</v>
      </c>
      <c r="G49" s="15">
        <f t="shared" si="10"/>
        <v>108900</v>
      </c>
      <c r="H49" s="2"/>
    </row>
    <row r="50" spans="1:8" ht="32.25" customHeight="1" x14ac:dyDescent="0.3">
      <c r="A50" s="8">
        <v>4060</v>
      </c>
      <c r="B50" s="9" t="s">
        <v>15</v>
      </c>
      <c r="C50" s="15">
        <v>916600</v>
      </c>
      <c r="D50" s="15">
        <v>124000</v>
      </c>
      <c r="E50" s="15">
        <v>97000</v>
      </c>
      <c r="F50" s="15">
        <v>103000</v>
      </c>
      <c r="G50" s="15">
        <v>108900</v>
      </c>
      <c r="H50" s="2"/>
    </row>
    <row r="51" spans="1:8" ht="19.5" customHeight="1" x14ac:dyDescent="0.3">
      <c r="A51" s="10">
        <v>5000</v>
      </c>
      <c r="B51" s="12" t="s">
        <v>41</v>
      </c>
      <c r="C51" s="14">
        <v>0</v>
      </c>
      <c r="D51" s="14">
        <f>D52+D53</f>
        <v>0</v>
      </c>
      <c r="E51" s="14">
        <f t="shared" ref="E51:G51" si="11">E52+E53</f>
        <v>0</v>
      </c>
      <c r="F51" s="14">
        <f t="shared" si="11"/>
        <v>100000</v>
      </c>
      <c r="G51" s="14">
        <f t="shared" si="11"/>
        <v>120000</v>
      </c>
      <c r="H51" s="2"/>
    </row>
    <row r="52" spans="1:8" ht="19.5" customHeight="1" x14ac:dyDescent="0.3">
      <c r="A52" s="8" t="s">
        <v>34</v>
      </c>
      <c r="B52" s="9" t="s">
        <v>35</v>
      </c>
      <c r="C52" s="15">
        <v>0</v>
      </c>
      <c r="D52" s="15">
        <v>0</v>
      </c>
      <c r="E52" s="15">
        <v>0</v>
      </c>
      <c r="F52" s="15">
        <v>100000</v>
      </c>
      <c r="G52" s="15">
        <v>120000</v>
      </c>
      <c r="H52" s="2"/>
    </row>
    <row r="53" spans="1:8" ht="19.5" customHeight="1" x14ac:dyDescent="0.3">
      <c r="A53" s="8" t="s">
        <v>34</v>
      </c>
      <c r="B53" s="9" t="s">
        <v>36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2"/>
    </row>
    <row r="54" spans="1:8" ht="22.5" customHeight="1" x14ac:dyDescent="0.3">
      <c r="A54" s="10">
        <v>6000</v>
      </c>
      <c r="B54" s="12" t="s">
        <v>42</v>
      </c>
      <c r="C54" s="15">
        <f>C55</f>
        <v>561239</v>
      </c>
      <c r="D54" s="15">
        <f>D55+D59</f>
        <v>794800</v>
      </c>
      <c r="E54" s="15">
        <f t="shared" ref="E54:G54" si="12">E55+E59</f>
        <v>820062</v>
      </c>
      <c r="F54" s="15">
        <f t="shared" si="12"/>
        <v>852495</v>
      </c>
      <c r="G54" s="15">
        <f t="shared" si="12"/>
        <v>1218000</v>
      </c>
      <c r="H54" s="2"/>
    </row>
    <row r="55" spans="1:8" ht="18" x14ac:dyDescent="0.3">
      <c r="A55" s="8" t="s">
        <v>34</v>
      </c>
      <c r="B55" s="9" t="s">
        <v>35</v>
      </c>
      <c r="C55" s="15">
        <f>C58</f>
        <v>561239</v>
      </c>
      <c r="D55" s="15">
        <f>D56+D57+D58</f>
        <v>794800</v>
      </c>
      <c r="E55" s="15">
        <f t="shared" ref="E55:G55" si="13">E56+E57+E58</f>
        <v>820062</v>
      </c>
      <c r="F55" s="15">
        <f t="shared" si="13"/>
        <v>852495</v>
      </c>
      <c r="G55" s="15">
        <f t="shared" si="13"/>
        <v>1218000</v>
      </c>
      <c r="H55" s="2"/>
    </row>
    <row r="56" spans="1:8" ht="18" x14ac:dyDescent="0.3">
      <c r="A56" s="8">
        <v>6013</v>
      </c>
      <c r="B56" s="9" t="s">
        <v>16</v>
      </c>
      <c r="C56" s="15"/>
      <c r="D56" s="15">
        <v>50000</v>
      </c>
      <c r="E56" s="15">
        <v>50000</v>
      </c>
      <c r="F56" s="15">
        <v>50000</v>
      </c>
      <c r="G56" s="15">
        <v>200000</v>
      </c>
      <c r="H56" s="2"/>
    </row>
    <row r="57" spans="1:8" ht="18" x14ac:dyDescent="0.3">
      <c r="A57" s="8">
        <v>6014</v>
      </c>
      <c r="B57" s="9" t="s">
        <v>17</v>
      </c>
      <c r="C57" s="15"/>
      <c r="D57" s="15">
        <v>80000</v>
      </c>
      <c r="E57" s="15">
        <v>80000</v>
      </c>
      <c r="F57" s="15">
        <v>80000</v>
      </c>
      <c r="G57" s="15">
        <v>110000</v>
      </c>
      <c r="H57" s="2"/>
    </row>
    <row r="58" spans="1:8" ht="18" x14ac:dyDescent="0.3">
      <c r="A58" s="8">
        <v>6030</v>
      </c>
      <c r="B58" s="9" t="s">
        <v>18</v>
      </c>
      <c r="C58" s="15">
        <v>561239</v>
      </c>
      <c r="D58" s="15">
        <v>664800</v>
      </c>
      <c r="E58" s="15">
        <v>690062</v>
      </c>
      <c r="F58" s="15">
        <v>722495</v>
      </c>
      <c r="G58" s="15">
        <v>908000</v>
      </c>
      <c r="H58" s="2"/>
    </row>
    <row r="59" spans="1:8" ht="18" x14ac:dyDescent="0.3">
      <c r="A59" s="8" t="s">
        <v>34</v>
      </c>
      <c r="B59" s="9" t="s">
        <v>36</v>
      </c>
      <c r="C59" s="15"/>
      <c r="D59" s="15">
        <v>0</v>
      </c>
      <c r="E59" s="15">
        <v>0</v>
      </c>
      <c r="F59" s="15">
        <v>0</v>
      </c>
      <c r="G59" s="15">
        <v>0</v>
      </c>
      <c r="H59" s="2"/>
    </row>
    <row r="60" spans="1:8" ht="18" x14ac:dyDescent="0.3">
      <c r="A60" s="10">
        <v>7000</v>
      </c>
      <c r="B60" s="12" t="s">
        <v>43</v>
      </c>
      <c r="C60" s="15">
        <f>C61</f>
        <v>14034</v>
      </c>
      <c r="D60" s="15">
        <f>D61+D64</f>
        <v>91615</v>
      </c>
      <c r="E60" s="15">
        <f>E61+E64</f>
        <v>192000</v>
      </c>
      <c r="F60" s="15">
        <f>F61+F64</f>
        <v>718643</v>
      </c>
      <c r="G60" s="15">
        <f>G61+G64</f>
        <v>622000</v>
      </c>
      <c r="H60" s="2"/>
    </row>
    <row r="61" spans="1:8" ht="18" x14ac:dyDescent="0.3">
      <c r="A61" s="8" t="s">
        <v>34</v>
      </c>
      <c r="B61" s="9" t="s">
        <v>35</v>
      </c>
      <c r="C61" s="15">
        <f>C62</f>
        <v>14034</v>
      </c>
      <c r="D61" s="15">
        <f>D62+D63</f>
        <v>61615</v>
      </c>
      <c r="E61" s="15">
        <f t="shared" ref="E61:G61" si="14">E62+E63</f>
        <v>162000</v>
      </c>
      <c r="F61" s="15">
        <f t="shared" si="14"/>
        <v>688643</v>
      </c>
      <c r="G61" s="15">
        <f t="shared" si="14"/>
        <v>592000</v>
      </c>
      <c r="H61" s="2"/>
    </row>
    <row r="62" spans="1:8" ht="18" x14ac:dyDescent="0.3">
      <c r="A62" s="8">
        <v>7130</v>
      </c>
      <c r="B62" s="9" t="s">
        <v>20</v>
      </c>
      <c r="C62" s="15">
        <v>14034</v>
      </c>
      <c r="D62" s="15">
        <v>61615</v>
      </c>
      <c r="E62" s="15">
        <v>62000</v>
      </c>
      <c r="F62" s="15">
        <v>488643</v>
      </c>
      <c r="G62" s="15">
        <v>192000</v>
      </c>
      <c r="H62" s="2"/>
    </row>
    <row r="63" spans="1:8" ht="31.2" x14ac:dyDescent="0.3">
      <c r="A63" s="8">
        <v>7461</v>
      </c>
      <c r="B63" s="9" t="s">
        <v>21</v>
      </c>
      <c r="C63" s="15"/>
      <c r="D63" s="15">
        <v>0</v>
      </c>
      <c r="E63" s="15">
        <v>100000</v>
      </c>
      <c r="F63" s="15">
        <v>200000</v>
      </c>
      <c r="G63" s="15">
        <v>400000</v>
      </c>
      <c r="H63" s="2"/>
    </row>
    <row r="64" spans="1:8" ht="18" x14ac:dyDescent="0.3">
      <c r="A64" s="8" t="s">
        <v>34</v>
      </c>
      <c r="B64" s="9" t="s">
        <v>36</v>
      </c>
      <c r="C64" s="15"/>
      <c r="D64" s="15">
        <f>D65</f>
        <v>30000</v>
      </c>
      <c r="E64" s="15">
        <v>30000</v>
      </c>
      <c r="F64" s="15">
        <f t="shared" ref="F64:G64" si="15">F65</f>
        <v>30000</v>
      </c>
      <c r="G64" s="15">
        <f t="shared" si="15"/>
        <v>30000</v>
      </c>
      <c r="H64" s="2"/>
    </row>
    <row r="65" spans="1:9" ht="31.2" x14ac:dyDescent="0.3">
      <c r="A65" s="8">
        <v>7691</v>
      </c>
      <c r="B65" s="9" t="s">
        <v>19</v>
      </c>
      <c r="C65" s="15"/>
      <c r="D65" s="15">
        <v>30000</v>
      </c>
      <c r="E65" s="15">
        <v>30000</v>
      </c>
      <c r="F65" s="15">
        <v>30000</v>
      </c>
      <c r="G65" s="15">
        <v>30000</v>
      </c>
      <c r="H65" s="2"/>
    </row>
    <row r="66" spans="1:9" ht="18" x14ac:dyDescent="0.3">
      <c r="A66" s="10">
        <v>80001</v>
      </c>
      <c r="B66" s="12" t="s">
        <v>44</v>
      </c>
      <c r="C66" s="15"/>
      <c r="D66" s="15">
        <f>D67+D70</f>
        <v>402150</v>
      </c>
      <c r="E66" s="15">
        <f t="shared" ref="E66:G66" si="16">E67+E70</f>
        <v>422100</v>
      </c>
      <c r="F66" s="15">
        <f t="shared" si="16"/>
        <v>452200</v>
      </c>
      <c r="G66" s="15">
        <f t="shared" si="16"/>
        <v>493300</v>
      </c>
      <c r="H66" s="2"/>
    </row>
    <row r="67" spans="1:9" ht="18" x14ac:dyDescent="0.3">
      <c r="A67" s="8" t="s">
        <v>34</v>
      </c>
      <c r="B67" s="9" t="s">
        <v>35</v>
      </c>
      <c r="C67" s="15"/>
      <c r="D67" s="15">
        <f>D68+D69</f>
        <v>401050</v>
      </c>
      <c r="E67" s="15">
        <f>E68+E69</f>
        <v>421000</v>
      </c>
      <c r="F67" s="15">
        <f>F68+F69</f>
        <v>451000</v>
      </c>
      <c r="G67" s="15">
        <f>G68+G69</f>
        <v>492000</v>
      </c>
      <c r="H67" s="2"/>
    </row>
    <row r="68" spans="1:9" ht="20.25" customHeight="1" x14ac:dyDescent="0.25">
      <c r="A68" s="13" t="s">
        <v>29</v>
      </c>
      <c r="B68" s="9" t="s">
        <v>22</v>
      </c>
      <c r="C68" s="17"/>
      <c r="D68" s="17">
        <v>43400</v>
      </c>
      <c r="E68" s="17">
        <v>35000</v>
      </c>
      <c r="F68" s="17">
        <v>35000</v>
      </c>
      <c r="G68" s="17">
        <v>35000</v>
      </c>
      <c r="H68" s="2"/>
    </row>
    <row r="69" spans="1:9" ht="18" x14ac:dyDescent="0.3">
      <c r="A69" s="8">
        <v>8701</v>
      </c>
      <c r="B69" s="9" t="s">
        <v>26</v>
      </c>
      <c r="C69" s="15"/>
      <c r="D69" s="15">
        <v>357650</v>
      </c>
      <c r="E69" s="15">
        <v>386000</v>
      </c>
      <c r="F69" s="15">
        <v>416000</v>
      </c>
      <c r="G69" s="15">
        <v>457000</v>
      </c>
      <c r="H69" s="2"/>
    </row>
    <row r="70" spans="1:9" ht="18" x14ac:dyDescent="0.3">
      <c r="A70" s="8" t="s">
        <v>34</v>
      </c>
      <c r="B70" s="9" t="s">
        <v>36</v>
      </c>
      <c r="C70" s="15"/>
      <c r="D70" s="15">
        <f>D71</f>
        <v>1100</v>
      </c>
      <c r="E70" s="15">
        <f t="shared" ref="E70:G70" si="17">E71</f>
        <v>1100</v>
      </c>
      <c r="F70" s="15">
        <f t="shared" si="17"/>
        <v>1200</v>
      </c>
      <c r="G70" s="15">
        <f t="shared" si="17"/>
        <v>1300</v>
      </c>
      <c r="H70" s="2"/>
    </row>
    <row r="71" spans="1:9" ht="18" x14ac:dyDescent="0.3">
      <c r="A71" s="8">
        <v>8330</v>
      </c>
      <c r="B71" s="9" t="s">
        <v>28</v>
      </c>
      <c r="C71" s="15"/>
      <c r="D71" s="15">
        <v>1100</v>
      </c>
      <c r="E71" s="15">
        <v>1100</v>
      </c>
      <c r="F71" s="15">
        <v>1200</v>
      </c>
      <c r="G71" s="15">
        <v>1300</v>
      </c>
      <c r="H71" s="2"/>
    </row>
    <row r="72" spans="1:9" ht="18" x14ac:dyDescent="0.3">
      <c r="A72" s="10">
        <v>9000</v>
      </c>
      <c r="B72" s="12" t="s">
        <v>45</v>
      </c>
      <c r="C72" s="15">
        <f>C74+C75+C76</f>
        <v>360814</v>
      </c>
      <c r="D72" s="15">
        <f>SUM(D74:D75)</f>
        <v>1981006</v>
      </c>
      <c r="E72" s="15">
        <f t="shared" ref="E72:G72" si="18">SUM(E74:E75)</f>
        <v>378770</v>
      </c>
      <c r="F72" s="15">
        <f t="shared" si="18"/>
        <v>489670</v>
      </c>
      <c r="G72" s="15">
        <f t="shared" si="18"/>
        <v>423720</v>
      </c>
      <c r="H72" s="2"/>
    </row>
    <row r="73" spans="1:9" ht="18" x14ac:dyDescent="0.3">
      <c r="A73" s="8" t="s">
        <v>34</v>
      </c>
      <c r="B73" s="9" t="s">
        <v>4</v>
      </c>
      <c r="C73" s="15"/>
      <c r="D73" s="15">
        <f>D74+D75+D76</f>
        <v>1981006</v>
      </c>
      <c r="E73" s="15">
        <f t="shared" ref="E73:G73" si="19">E74+E75+E76</f>
        <v>378770</v>
      </c>
      <c r="F73" s="15">
        <f t="shared" si="19"/>
        <v>489670</v>
      </c>
      <c r="G73" s="15">
        <f t="shared" si="19"/>
        <v>423720</v>
      </c>
      <c r="H73" s="2"/>
    </row>
    <row r="74" spans="1:9" ht="18" x14ac:dyDescent="0.3">
      <c r="A74" s="8">
        <v>9770</v>
      </c>
      <c r="B74" s="9" t="s">
        <v>23</v>
      </c>
      <c r="C74" s="15">
        <v>297694</v>
      </c>
      <c r="D74" s="15">
        <v>32460</v>
      </c>
      <c r="E74" s="15">
        <v>12420</v>
      </c>
      <c r="F74" s="15">
        <v>12420</v>
      </c>
      <c r="G74" s="15">
        <v>12420</v>
      </c>
      <c r="H74" s="2"/>
    </row>
    <row r="75" spans="1:9" ht="18" x14ac:dyDescent="0.3">
      <c r="A75" s="8">
        <v>9770</v>
      </c>
      <c r="B75" s="9" t="s">
        <v>24</v>
      </c>
      <c r="C75" s="15">
        <v>40120</v>
      </c>
      <c r="D75" s="15">
        <v>1948546</v>
      </c>
      <c r="E75" s="15">
        <v>366350</v>
      </c>
      <c r="F75" s="15">
        <v>477250</v>
      </c>
      <c r="G75" s="15">
        <v>411300</v>
      </c>
      <c r="H75" s="2"/>
    </row>
    <row r="76" spans="1:9" ht="18" x14ac:dyDescent="0.3">
      <c r="A76" s="8">
        <v>9800</v>
      </c>
      <c r="B76" s="9" t="s">
        <v>25</v>
      </c>
      <c r="C76" s="15">
        <v>23000</v>
      </c>
      <c r="D76" s="15">
        <v>0</v>
      </c>
      <c r="E76" s="15">
        <v>0</v>
      </c>
      <c r="F76" s="15">
        <v>0</v>
      </c>
      <c r="G76" s="15">
        <v>0</v>
      </c>
      <c r="H76" s="2"/>
    </row>
    <row r="77" spans="1:9" ht="18" x14ac:dyDescent="0.3">
      <c r="A77" s="10">
        <v>9110</v>
      </c>
      <c r="B77" s="9" t="s">
        <v>46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2"/>
    </row>
    <row r="78" spans="1:9" ht="18" x14ac:dyDescent="0.3">
      <c r="A78" s="8" t="s">
        <v>34</v>
      </c>
      <c r="B78" s="9" t="s">
        <v>36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2"/>
    </row>
    <row r="79" spans="1:9" ht="18" x14ac:dyDescent="0.3">
      <c r="A79" s="8" t="s">
        <v>34</v>
      </c>
      <c r="B79" s="12" t="s">
        <v>47</v>
      </c>
      <c r="C79" s="15">
        <f>C7+C12+C33+C37+C46+C51+C54+C60+C66+C72+C77</f>
        <v>9725231</v>
      </c>
      <c r="D79" s="15">
        <f>D7+D12+D33+D37+D46+D51+D54+D60+D66+D72+D77</f>
        <v>38420118</v>
      </c>
      <c r="E79" s="15">
        <f>E7+E12+E33+E37+E46+E51+E54+E60+E66+E72+E77</f>
        <v>39455539</v>
      </c>
      <c r="F79" s="15">
        <f>F7+F12+F33+F37+F46+F51+F54+F60+F66+F72+F77</f>
        <v>43431481</v>
      </c>
      <c r="G79" s="15">
        <f>G7+G12+G33+G37+G46+G51+G54+G60+G66+G72+G77</f>
        <v>47532518</v>
      </c>
      <c r="H79" s="2"/>
      <c r="I79" s="1" t="s">
        <v>27</v>
      </c>
    </row>
    <row r="80" spans="1:9" ht="18" x14ac:dyDescent="0.3">
      <c r="A80" s="8" t="s">
        <v>34</v>
      </c>
      <c r="B80" s="9" t="s">
        <v>35</v>
      </c>
      <c r="C80" s="15">
        <f>C8+C13+C34+C38+C47+C52+C55+C61+C67+C73</f>
        <v>8238710</v>
      </c>
      <c r="D80" s="15">
        <f>D8+D13+D34+D38+D47+D52+D55+D61+D67+D73</f>
        <v>36644378</v>
      </c>
      <c r="E80" s="15">
        <f>E8+E13+E34+E38+E47+E52+E55+E61+E67+E73</f>
        <v>38522839</v>
      </c>
      <c r="F80" s="15">
        <f>F8+F13+F34+F38+F47+F52+F55+F61+F67+F73</f>
        <v>42446881</v>
      </c>
      <c r="G80" s="15">
        <f>G8+G13+G34+G38+G47+G52+G55+G61+G67+G73</f>
        <v>46496018</v>
      </c>
      <c r="H80" s="2"/>
    </row>
    <row r="81" spans="1:8" ht="18" x14ac:dyDescent="0.3">
      <c r="A81" s="8" t="s">
        <v>34</v>
      </c>
      <c r="B81" s="9" t="s">
        <v>36</v>
      </c>
      <c r="C81" s="15">
        <f>C11+C27+C36+C45+C49+C53+C59+C64+C70+C78</f>
        <v>1125707</v>
      </c>
      <c r="D81" s="15">
        <f>D11+D27+D36+D45+D49+D53+D59+D64+D70+D78</f>
        <v>1775740</v>
      </c>
      <c r="E81" s="14">
        <f>E11+E27+E36+E45+E49+E53+E59+E64+E70+E78</f>
        <v>932700</v>
      </c>
      <c r="F81" s="14">
        <f>F11+F27+F36+F45+F49+F53+F59+F64+F70+F78</f>
        <v>984600</v>
      </c>
      <c r="G81" s="14">
        <f>G11+G27+G36+G45+G49+G53+G59+G64+G70+G78</f>
        <v>1036500</v>
      </c>
      <c r="H81" s="2"/>
    </row>
    <row r="82" spans="1:8" ht="15.6" x14ac:dyDescent="0.25">
      <c r="A82" s="5"/>
      <c r="B82" s="5"/>
      <c r="C82" s="5"/>
      <c r="D82" s="5"/>
      <c r="E82" s="5"/>
      <c r="F82" s="5"/>
      <c r="G82" s="5"/>
    </row>
    <row r="83" spans="1:8" ht="15.6" x14ac:dyDescent="0.25">
      <c r="A83" s="5" t="s">
        <v>3</v>
      </c>
      <c r="B83" s="5"/>
      <c r="C83" s="5"/>
      <c r="D83" s="5"/>
      <c r="E83" s="5"/>
      <c r="F83" s="5"/>
      <c r="G83" s="5"/>
    </row>
    <row r="84" spans="1:8" ht="15.6" x14ac:dyDescent="0.25">
      <c r="A84" s="5"/>
      <c r="B84" s="5"/>
      <c r="C84" s="5"/>
      <c r="D84" s="5"/>
      <c r="E84" s="5"/>
      <c r="F84" s="5"/>
      <c r="G84" s="5"/>
    </row>
    <row r="85" spans="1:8" ht="15.6" x14ac:dyDescent="0.25">
      <c r="A85" s="5"/>
      <c r="B85" s="5" t="s">
        <v>53</v>
      </c>
      <c r="C85" s="5"/>
      <c r="D85" s="5"/>
      <c r="E85" s="5" t="s">
        <v>54</v>
      </c>
      <c r="F85" s="5"/>
      <c r="G85" s="5"/>
    </row>
    <row r="86" spans="1:8" x14ac:dyDescent="0.25">
      <c r="B86" s="3"/>
    </row>
    <row r="87" spans="1:8" x14ac:dyDescent="0.25">
      <c r="B87" s="3"/>
    </row>
    <row r="88" spans="1:8" x14ac:dyDescent="0.25">
      <c r="B88" s="3"/>
    </row>
  </sheetData>
  <mergeCells count="2">
    <mergeCell ref="B2:F2"/>
    <mergeCell ref="C1:G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Degterova</dc:creator>
  <cp:lastModifiedBy>LENOVO</cp:lastModifiedBy>
  <cp:lastPrinted>2021-08-17T07:25:40Z</cp:lastPrinted>
  <dcterms:created xsi:type="dcterms:W3CDTF">2021-08-06T07:54:20Z</dcterms:created>
  <dcterms:modified xsi:type="dcterms:W3CDTF">2021-08-17T20:41:19Z</dcterms:modified>
</cp:coreProperties>
</file>