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16380" windowHeight="8190" tabRatio="500"/>
  </bookViews>
  <sheets>
    <sheet name="РП 2020 ЦВ+ЦВВ" sheetId="1" r:id="rId1"/>
  </sheets>
  <definedNames>
    <definedName name="_xlnm.Print_Area" localSheetId="0">'РП 2020 ЦВ+ЦВВ'!$A$1:$K$68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K61" i="1"/>
  <c r="J61"/>
  <c r="I61"/>
  <c r="H61"/>
  <c r="G61"/>
  <c r="F61"/>
  <c r="E61"/>
  <c r="K56"/>
  <c r="J56"/>
  <c r="I56"/>
  <c r="H56"/>
  <c r="G56"/>
  <c r="F56"/>
  <c r="E56"/>
  <c r="K54"/>
  <c r="J54"/>
  <c r="I54"/>
  <c r="H54"/>
  <c r="G54"/>
  <c r="F54"/>
  <c r="E54"/>
  <c r="K53"/>
  <c r="J53"/>
  <c r="I53"/>
  <c r="H53"/>
  <c r="G53"/>
  <c r="F53"/>
  <c r="E53"/>
  <c r="K52"/>
  <c r="J52"/>
  <c r="I52"/>
  <c r="H52"/>
  <c r="G52"/>
  <c r="F52"/>
  <c r="E52"/>
  <c r="K51"/>
  <c r="J51"/>
  <c r="I51"/>
  <c r="H51"/>
  <c r="G51"/>
  <c r="F51"/>
  <c r="E51"/>
  <c r="K50"/>
  <c r="J50"/>
  <c r="I50"/>
  <c r="H50"/>
  <c r="G50"/>
  <c r="F50"/>
  <c r="E50"/>
  <c r="K48"/>
  <c r="J48"/>
  <c r="I48"/>
  <c r="H48"/>
  <c r="G48"/>
  <c r="F48"/>
  <c r="E48"/>
  <c r="K43"/>
  <c r="J43"/>
  <c r="I43"/>
  <c r="H43"/>
  <c r="G43"/>
  <c r="F43"/>
  <c r="E43"/>
  <c r="K38"/>
  <c r="J38"/>
  <c r="I38"/>
  <c r="H38"/>
  <c r="G38"/>
  <c r="F38"/>
  <c r="E38"/>
  <c r="K36"/>
  <c r="J36"/>
  <c r="I36"/>
  <c r="H36"/>
  <c r="G36"/>
  <c r="F36"/>
  <c r="E36"/>
  <c r="K35"/>
  <c r="J35"/>
  <c r="I35"/>
  <c r="H35"/>
  <c r="G35"/>
  <c r="F35"/>
  <c r="E35"/>
  <c r="K34"/>
  <c r="J34"/>
  <c r="I34"/>
  <c r="H34"/>
  <c r="G34"/>
  <c r="F34"/>
  <c r="E34"/>
  <c r="K33"/>
  <c r="J33"/>
  <c r="I33"/>
  <c r="H33"/>
  <c r="G33"/>
  <c r="F33"/>
  <c r="E33"/>
  <c r="K32"/>
  <c r="J32"/>
  <c r="I32"/>
  <c r="H32"/>
  <c r="G32"/>
  <c r="F32"/>
  <c r="E32"/>
  <c r="K28"/>
  <c r="J28"/>
  <c r="I28"/>
  <c r="H28"/>
  <c r="G28"/>
  <c r="F28"/>
  <c r="E28"/>
  <c r="K27"/>
  <c r="J27"/>
  <c r="I27"/>
  <c r="H27"/>
  <c r="G27"/>
  <c r="F27"/>
  <c r="E27"/>
  <c r="K26"/>
  <c r="J26"/>
  <c r="I26"/>
  <c r="H26"/>
  <c r="G26"/>
  <c r="F26"/>
  <c r="E26"/>
  <c r="K20"/>
  <c r="K24" s="1"/>
  <c r="J20"/>
  <c r="J24" s="1"/>
  <c r="I20"/>
  <c r="I24" s="1"/>
  <c r="H20"/>
  <c r="H24" s="1"/>
  <c r="G20"/>
  <c r="G24" s="1"/>
  <c r="F20"/>
  <c r="F24" s="1"/>
  <c r="E20"/>
  <c r="E24" s="1"/>
</calcChain>
</file>

<file path=xl/sharedStrings.xml><?xml version="1.0" encoding="utf-8"?>
<sst xmlns="http://schemas.openxmlformats.org/spreadsheetml/2006/main" count="143" uniqueCount="122">
  <si>
    <t xml:space="preserve">М.П.                 </t>
  </si>
  <si>
    <t>РІЧНИЙ ПЛАН </t>
  </si>
  <si>
    <t>надання полуг з централізованого водопостачання та централізованого водовідведення</t>
  </si>
  <si>
    <t xml:space="preserve"> Ізюмського комунального виробничого водопровідно-каналізаційного підприємства</t>
  </si>
  <si>
    <t>(найменування ліцензіата)</t>
  </si>
  <si>
    <t>на 12 місяців з 1 січня 2020 року</t>
  </si>
  <si>
    <t>№ з/п</t>
  </si>
  <si>
    <t>Показники</t>
  </si>
  <si>
    <t>Код рядка</t>
  </si>
  <si>
    <t>Значення, тис.куб.м</t>
  </si>
  <si>
    <t>фактично</t>
  </si>
  <si>
    <t>передбачено діючим тарифом</t>
  </si>
  <si>
    <t>плановий період -           2020 рік</t>
  </si>
  <si>
    <t>2015 рік</t>
  </si>
  <si>
    <t>2016 рік</t>
  </si>
  <si>
    <t xml:space="preserve"> 2017 рік</t>
  </si>
  <si>
    <t>попередній до базового -      2018 рік</t>
  </si>
  <si>
    <t>базовий період -     2019 рік</t>
  </si>
  <si>
    <t>А</t>
  </si>
  <si>
    <t>Б</t>
  </si>
  <si>
    <t>В</t>
  </si>
  <si>
    <t>Обсяг І підйому води, усього, у т.ч.:</t>
  </si>
  <si>
    <t>1.1</t>
  </si>
  <si>
    <t>поверхневий водозабір</t>
  </si>
  <si>
    <t>1.2</t>
  </si>
  <si>
    <t>підземний водозабір</t>
  </si>
  <si>
    <t>1.3</t>
  </si>
  <si>
    <t>покупна вода</t>
  </si>
  <si>
    <t>1.4</t>
  </si>
  <si>
    <t>покупна вода в природному стані</t>
  </si>
  <si>
    <t>Витрати води технологічні до ІІ підйому</t>
  </si>
  <si>
    <t>Втрати води технологічні до ІІ підйому</t>
  </si>
  <si>
    <t>Обсяг реалізації води до ІІ підйому</t>
  </si>
  <si>
    <t>Подано води в мережу (ІІ підйом), усього</t>
  </si>
  <si>
    <t>5.1</t>
  </si>
  <si>
    <t>у т.ч. покупна питна вода</t>
  </si>
  <si>
    <t>Витрати питної води після ІІ підйому, усього, у т.ч. на потреби: </t>
  </si>
  <si>
    <t>6.1</t>
  </si>
  <si>
    <t>водопровідного господарства</t>
  </si>
  <si>
    <t>6.2</t>
  </si>
  <si>
    <t>каналізаційного господарства</t>
  </si>
  <si>
    <t>7</t>
  </si>
  <si>
    <t>Втрати та необліковані витрати питної води після ІІ підйому</t>
  </si>
  <si>
    <t>8</t>
  </si>
  <si>
    <t>Обсяг реалізації послуг централізованого водопостачання, усього, у т.ч.:</t>
  </si>
  <si>
    <t>8.1</t>
  </si>
  <si>
    <t>населенню</t>
  </si>
  <si>
    <t>15.1.</t>
  </si>
  <si>
    <t>8.2</t>
  </si>
  <si>
    <t>іншим ВКГ</t>
  </si>
  <si>
    <t>15.2.</t>
  </si>
  <si>
    <t>8.3</t>
  </si>
  <si>
    <t>бюджетні установи</t>
  </si>
  <si>
    <t>15.3.</t>
  </si>
  <si>
    <t>8.4</t>
  </si>
  <si>
    <t>іншим споживачам</t>
  </si>
  <si>
    <t>15.4.</t>
  </si>
  <si>
    <t>8.5.</t>
  </si>
  <si>
    <t>у т.ч. з розподілом на:</t>
  </si>
  <si>
    <t>8.6.</t>
  </si>
  <si>
    <t>приватний сектор</t>
  </si>
  <si>
    <t>8.7.</t>
  </si>
  <si>
    <t>15.1.1.</t>
  </si>
  <si>
    <t>8.8.</t>
  </si>
  <si>
    <t>15.2.1.</t>
  </si>
  <si>
    <t>8.9.</t>
  </si>
  <si>
    <t>15.3.1.</t>
  </si>
  <si>
    <t>8.10.</t>
  </si>
  <si>
    <t>15.4.1.</t>
  </si>
  <si>
    <t>8.11.</t>
  </si>
  <si>
    <t>багатоквартирні будинки</t>
  </si>
  <si>
    <t>8.12.</t>
  </si>
  <si>
    <t>житлово-експлуатаційним та іншим організаціям для здійснення діяльності  утримання будинків (витрати з внутрішньобудинкових систем)</t>
  </si>
  <si>
    <t>15.0.</t>
  </si>
  <si>
    <t>8.13.</t>
  </si>
  <si>
    <t>15.1.2.</t>
  </si>
  <si>
    <t>8.14.</t>
  </si>
  <si>
    <t>бюджетним установам</t>
  </si>
  <si>
    <t>15.3.2.</t>
  </si>
  <si>
    <t>8.15.</t>
  </si>
  <si>
    <t>15.4.2.</t>
  </si>
  <si>
    <t>9</t>
  </si>
  <si>
    <t>Обсяг пропуску стічних вод через очисні споруди, усього</t>
  </si>
  <si>
    <t>9.1</t>
  </si>
  <si>
    <t>у т.ч. біологічна очистка стоків</t>
  </si>
  <si>
    <t>10</t>
  </si>
  <si>
    <t>Обсяг реалізації послуг з централізованого водовідведення, усього, у т.ч.</t>
  </si>
  <si>
    <t>10.1</t>
  </si>
  <si>
    <t>18.1.</t>
  </si>
  <si>
    <t>10.2</t>
  </si>
  <si>
    <t>18.2.</t>
  </si>
  <si>
    <t>10.3</t>
  </si>
  <si>
    <t>18.3.</t>
  </si>
  <si>
    <t>10.4</t>
  </si>
  <si>
    <t>18.4.</t>
  </si>
  <si>
    <t>10.5</t>
  </si>
  <si>
    <t>10.6</t>
  </si>
  <si>
    <t>10.7</t>
  </si>
  <si>
    <t>18.1.1.</t>
  </si>
  <si>
    <t>10.8</t>
  </si>
  <si>
    <t>18.2.1.</t>
  </si>
  <si>
    <t>10.9</t>
  </si>
  <si>
    <t>18.3.1.</t>
  </si>
  <si>
    <t>10.10</t>
  </si>
  <si>
    <t>18.4.1.</t>
  </si>
  <si>
    <t>10.11</t>
  </si>
  <si>
    <t>10.12</t>
  </si>
  <si>
    <t>18.0.</t>
  </si>
  <si>
    <t>10.13</t>
  </si>
  <si>
    <t>18.1.2.</t>
  </si>
  <si>
    <t>10.14</t>
  </si>
  <si>
    <t>18.3.2.</t>
  </si>
  <si>
    <t>10.15</t>
  </si>
  <si>
    <t>18.4.2.</t>
  </si>
  <si>
    <t>Директор ІКВ ВКП                                         ____________________                                          Зубко М.А.</t>
  </si>
  <si>
    <t xml:space="preserve">                                                                   М.П.                                                                (підпис)                                                                                    (ініціали, прізвище)</t>
  </si>
  <si>
    <t>ПОГОДЖЕНО:</t>
  </si>
  <si>
    <t>(найменування органу, який розглянув річний план)</t>
  </si>
  <si>
    <t>____________________________________________________________</t>
  </si>
  <si>
    <t>«____» __________ 2020 року</t>
  </si>
  <si>
    <t>Оскільська сільська рада</t>
  </si>
  <si>
    <t>Додаток 1 до рішення Оскільської сільської ради №______ від "___"_______2020 р.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</si>
</sst>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mm/dd/yyyy"/>
  </numFmts>
  <fonts count="25"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2"/>
      <name val="Arial"/>
      <family val="2"/>
      <charset val="204"/>
    </font>
    <font>
      <sz val="10"/>
      <name val="Arial"/>
      <family val="2"/>
      <charset val="204"/>
    </font>
    <font>
      <b/>
      <sz val="14"/>
      <color rgb="FF000000"/>
      <name val="Times New Roman"/>
      <family val="1"/>
      <charset val="204"/>
    </font>
    <font>
      <b/>
      <u/>
      <sz val="14"/>
      <color rgb="FF000000"/>
      <name val="Times New Roman"/>
      <family val="1"/>
      <charset val="204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1.5"/>
      <color rgb="FF000000"/>
      <name val="Times New Roman"/>
      <family val="1"/>
      <charset val="204"/>
    </font>
    <font>
      <b/>
      <sz val="11.5"/>
      <name val="Times New Roman"/>
      <family val="1"/>
      <charset val="204"/>
    </font>
    <font>
      <sz val="11.5"/>
      <color rgb="FF000000"/>
      <name val="Times New Roman"/>
      <family val="1"/>
      <charset val="204"/>
    </font>
    <font>
      <sz val="11.5"/>
      <name val="Times New Roman"/>
      <family val="1"/>
      <charset val="204"/>
    </font>
    <font>
      <sz val="11.5"/>
      <color rgb="FFFF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sz val="10"/>
      <name val="Calibri"/>
      <family val="2"/>
      <charset val="204"/>
    </font>
    <font>
      <sz val="8"/>
      <color rgb="FF000000"/>
      <name val="Calibri"/>
      <family val="2"/>
      <charset val="204"/>
    </font>
    <font>
      <sz val="11"/>
      <color rgb="FFFF0000"/>
      <name val="Calibri"/>
      <family val="2"/>
      <charset val="204"/>
    </font>
    <font>
      <sz val="8"/>
      <name val="Arial Cyr"/>
      <family val="2"/>
      <charset val="204"/>
    </font>
    <font>
      <sz val="10"/>
      <color rgb="FFFF0000"/>
      <name val="Arial Cyr"/>
      <family val="2"/>
      <charset val="204"/>
    </font>
    <font>
      <u/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0" fillId="0" borderId="0" xfId="0" applyFill="1" applyBorder="1" applyAlignment="1">
      <alignment horizontal="left"/>
    </xf>
    <xf numFmtId="49" fontId="0" fillId="0" borderId="0" xfId="0" applyNumberFormat="1" applyFill="1" applyBorder="1" applyAlignment="1">
      <alignment horizontal="left"/>
    </xf>
    <xf numFmtId="0" fontId="0" fillId="0" borderId="0" xfId="0" applyFill="1"/>
    <xf numFmtId="0" fontId="2" fillId="0" borderId="0" xfId="0" applyFont="1" applyFill="1" applyAlignment="1">
      <alignment horizontal="right"/>
    </xf>
    <xf numFmtId="0" fontId="0" fillId="0" borderId="0" xfId="0" applyFill="1" applyBorder="1"/>
    <xf numFmtId="0" fontId="1" fillId="0" borderId="0" xfId="0" applyFont="1" applyFill="1" applyBorder="1" applyAlignment="1">
      <alignment horizontal="left"/>
    </xf>
    <xf numFmtId="0" fontId="0" fillId="0" borderId="0" xfId="0" applyFill="1" applyAlignment="1">
      <alignment horizontal="left" wrapText="1"/>
    </xf>
    <xf numFmtId="164" fontId="0" fillId="0" borderId="0" xfId="0" applyNumberFormat="1" applyFill="1" applyBorder="1" applyAlignment="1">
      <alignment horizontal="left"/>
    </xf>
    <xf numFmtId="49" fontId="4" fillId="0" borderId="0" xfId="0" applyNumberFormat="1" applyFont="1" applyFill="1" applyBorder="1" applyAlignment="1">
      <alignment horizontal="left" vertical="center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1" fontId="7" fillId="0" borderId="1" xfId="0" applyNumberFormat="1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horizontal="center" vertical="center" wrapText="1"/>
    </xf>
    <xf numFmtId="2" fontId="10" fillId="0" borderId="1" xfId="0" applyNumberFormat="1" applyFont="1" applyFill="1" applyBorder="1" applyAlignment="1">
      <alignment vertical="top" wrapText="1"/>
    </xf>
    <xf numFmtId="2" fontId="11" fillId="0" borderId="1" xfId="0" applyNumberFormat="1" applyFont="1" applyFill="1" applyBorder="1" applyAlignment="1">
      <alignment vertical="top" wrapText="1"/>
    </xf>
    <xf numFmtId="0" fontId="0" fillId="0" borderId="0" xfId="0" applyFont="1" applyFill="1" applyBorder="1" applyAlignment="1">
      <alignment horizontal="left"/>
    </xf>
    <xf numFmtId="0" fontId="7" fillId="0" borderId="1" xfId="0" applyFont="1" applyFill="1" applyBorder="1" applyAlignment="1">
      <alignment vertical="center" wrapText="1"/>
    </xf>
    <xf numFmtId="2" fontId="12" fillId="0" borderId="1" xfId="0" applyNumberFormat="1" applyFont="1" applyFill="1" applyBorder="1" applyAlignment="1">
      <alignment vertical="top" wrapText="1"/>
    </xf>
    <xf numFmtId="2" fontId="13" fillId="0" borderId="1" xfId="0" applyNumberFormat="1" applyFont="1" applyFill="1" applyBorder="1" applyAlignment="1">
      <alignment vertical="top" wrapText="1"/>
    </xf>
    <xf numFmtId="49" fontId="7" fillId="0" borderId="2" xfId="0" applyNumberFormat="1" applyFont="1" applyFill="1" applyBorder="1" applyAlignment="1">
      <alignment horizontal="center" vertical="center" wrapText="1"/>
    </xf>
    <xf numFmtId="164" fontId="14" fillId="0" borderId="1" xfId="0" applyNumberFormat="1" applyFont="1" applyFill="1" applyBorder="1" applyAlignment="1">
      <alignment vertical="top" wrapText="1"/>
    </xf>
    <xf numFmtId="2" fontId="14" fillId="0" borderId="1" xfId="0" applyNumberFormat="1" applyFont="1" applyFill="1" applyBorder="1" applyAlignment="1">
      <alignment vertical="top" wrapText="1"/>
    </xf>
    <xf numFmtId="49" fontId="9" fillId="0" borderId="2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vertical="top" wrapText="1"/>
    </xf>
    <xf numFmtId="0" fontId="7" fillId="0" borderId="3" xfId="0" applyFont="1" applyFill="1" applyBorder="1" applyAlignment="1">
      <alignment horizontal="center" vertical="center" wrapText="1"/>
    </xf>
    <xf numFmtId="2" fontId="13" fillId="0" borderId="1" xfId="0" applyNumberFormat="1" applyFont="1" applyFill="1" applyBorder="1" applyAlignment="1">
      <alignment horizontal="center" vertical="top" wrapText="1"/>
    </xf>
    <xf numFmtId="165" fontId="7" fillId="0" borderId="3" xfId="0" applyNumberFormat="1" applyFont="1" applyFill="1" applyBorder="1" applyAlignment="1">
      <alignment horizontal="center" vertical="center" wrapText="1"/>
    </xf>
    <xf numFmtId="0" fontId="0" fillId="0" borderId="0" xfId="0" applyFill="1" applyBorder="1" applyAlignment="1"/>
    <xf numFmtId="0" fontId="15" fillId="0" borderId="0" xfId="0" applyFont="1" applyFill="1" applyBorder="1" applyAlignment="1">
      <alignment wrapText="1"/>
    </xf>
    <xf numFmtId="164" fontId="0" fillId="0" borderId="0" xfId="0" applyNumberFormat="1" applyFill="1" applyBorder="1"/>
    <xf numFmtId="0" fontId="16" fillId="0" borderId="0" xfId="0" applyFont="1" applyFill="1" applyAlignment="1">
      <alignment horizontal="center"/>
    </xf>
    <xf numFmtId="0" fontId="17" fillId="0" borderId="0" xfId="0" applyFont="1" applyFill="1" applyAlignment="1">
      <alignment horizontal="center"/>
    </xf>
    <xf numFmtId="0" fontId="0" fillId="0" borderId="0" xfId="0" applyFont="1" applyFill="1"/>
    <xf numFmtId="164" fontId="0" fillId="0" borderId="0" xfId="0" applyNumberFormat="1" applyFont="1" applyFill="1"/>
    <xf numFmtId="49" fontId="18" fillId="0" borderId="0" xfId="0" applyNumberFormat="1" applyFont="1" applyFill="1" applyBorder="1"/>
    <xf numFmtId="49" fontId="19" fillId="0" borderId="0" xfId="0" applyNumberFormat="1" applyFont="1" applyFill="1" applyBorder="1"/>
    <xf numFmtId="2" fontId="3" fillId="0" borderId="0" xfId="0" applyNumberFormat="1" applyFont="1" applyFill="1" applyBorder="1" applyAlignment="1">
      <alignment vertical="top" wrapText="1"/>
    </xf>
    <xf numFmtId="49" fontId="20" fillId="0" borderId="0" xfId="0" applyNumberFormat="1" applyFont="1" applyFill="1" applyBorder="1"/>
    <xf numFmtId="0" fontId="21" fillId="0" borderId="0" xfId="0" applyFont="1" applyFill="1" applyBorder="1"/>
    <xf numFmtId="2" fontId="0" fillId="0" borderId="0" xfId="0" applyNumberFormat="1" applyFont="1" applyFill="1"/>
    <xf numFmtId="2" fontId="21" fillId="0" borderId="0" xfId="0" applyNumberFormat="1" applyFont="1" applyFill="1"/>
    <xf numFmtId="49" fontId="0" fillId="0" borderId="0" xfId="0" applyNumberFormat="1" applyFill="1" applyBorder="1"/>
    <xf numFmtId="0" fontId="1" fillId="0" borderId="0" xfId="0" applyFont="1" applyFill="1" applyBorder="1"/>
    <xf numFmtId="2" fontId="0" fillId="0" borderId="0" xfId="0" applyNumberFormat="1" applyFill="1"/>
    <xf numFmtId="2" fontId="0" fillId="0" borderId="0" xfId="0" applyNumberFormat="1" applyFill="1" applyBorder="1"/>
    <xf numFmtId="0" fontId="24" fillId="0" borderId="0" xfId="0" applyFont="1" applyFill="1" applyBorder="1" applyAlignment="1">
      <alignment vertical="center" wrapText="1"/>
    </xf>
    <xf numFmtId="0" fontId="15" fillId="0" borderId="0" xfId="0" applyFont="1" applyFill="1" applyBorder="1" applyAlignment="1">
      <alignment horizontal="left" wrapText="1"/>
    </xf>
    <xf numFmtId="0" fontId="16" fillId="0" borderId="0" xfId="0" applyFont="1" applyFill="1" applyBorder="1" applyAlignment="1">
      <alignment horizontal="center"/>
    </xf>
    <xf numFmtId="49" fontId="6" fillId="0" borderId="0" xfId="0" applyNumberFormat="1" applyFont="1" applyFill="1" applyBorder="1" applyAlignment="1">
      <alignment horizontal="center" vertical="top" wrapText="1"/>
    </xf>
    <xf numFmtId="49" fontId="4" fillId="0" borderId="0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5" fillId="0" borderId="0" xfId="0" applyNumberFormat="1" applyFont="1" applyFill="1" applyBorder="1" applyAlignment="1">
      <alignment horizontal="center" wrapText="1"/>
    </xf>
    <xf numFmtId="0" fontId="0" fillId="0" borderId="0" xfId="0" applyFill="1" applyAlignment="1">
      <alignment horizontal="center" wrapText="1"/>
    </xf>
    <xf numFmtId="0" fontId="22" fillId="0" borderId="0" xfId="0" applyFont="1" applyFill="1" applyBorder="1" applyAlignment="1">
      <alignment horizontal="center" wrapText="1"/>
    </xf>
    <xf numFmtId="0" fontId="0" fillId="0" borderId="0" xfId="0" applyFill="1" applyBorder="1" applyAlignment="1">
      <alignment horizontal="center" wrapText="1"/>
    </xf>
    <xf numFmtId="0" fontId="8" fillId="0" borderId="0" xfId="0" applyFont="1" applyFill="1" applyBorder="1" applyAlignment="1">
      <alignment horizontal="center" vertical="top" wrapText="1"/>
    </xf>
    <xf numFmtId="0" fontId="8" fillId="0" borderId="0" xfId="0" applyFont="1" applyFill="1" applyBorder="1" applyAlignment="1">
      <alignment horizontal="center" wrapText="1"/>
    </xf>
    <xf numFmtId="0" fontId="0" fillId="0" borderId="0" xfId="0" applyBorder="1" applyAlignment="1">
      <alignment horizontal="left"/>
    </xf>
    <xf numFmtId="49" fontId="0" fillId="0" borderId="0" xfId="0" applyNumberFormat="1" applyBorder="1" applyAlignment="1">
      <alignment horizontal="left"/>
    </xf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/>
    </xf>
    <xf numFmtId="0" fontId="0" fillId="0" borderId="0" xfId="0" applyBorder="1"/>
    <xf numFmtId="0" fontId="2" fillId="0" borderId="0" xfId="0" applyFont="1" applyAlignment="1"/>
    <xf numFmtId="0" fontId="23" fillId="0" borderId="0" xfId="0" applyFont="1" applyAlignment="1">
      <alignment vertical="top" wrapText="1"/>
    </xf>
    <xf numFmtId="0" fontId="23" fillId="0" borderId="0" xfId="0" applyFont="1" applyAlignment="1">
      <alignment wrapText="1"/>
    </xf>
    <xf numFmtId="0" fontId="2" fillId="0" borderId="0" xfId="0" applyFont="1" applyAlignment="1">
      <alignment horizontal="left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7DA7D8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2D050"/>
      <rgbColor rgb="FFFFC0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AMK77"/>
  <sheetViews>
    <sheetView tabSelected="1" topLeftCell="A59" zoomScaleNormal="100" workbookViewId="0">
      <selection activeCell="I2" sqref="I2"/>
    </sheetView>
  </sheetViews>
  <sheetFormatPr defaultRowHeight="15"/>
  <cols>
    <col min="1" max="1" width="2.42578125" style="5" customWidth="1"/>
    <col min="2" max="2" width="6.140625" style="45" customWidth="1"/>
    <col min="3" max="3" width="36.42578125" style="5" customWidth="1"/>
    <col min="4" max="4" width="6.7109375" style="5" customWidth="1"/>
    <col min="5" max="5" width="10.85546875" style="5" customWidth="1"/>
    <col min="6" max="6" width="11.42578125" style="5"/>
    <col min="7" max="8" width="10.85546875" style="5" customWidth="1"/>
    <col min="9" max="9" width="10.85546875" style="46" customWidth="1"/>
    <col min="10" max="10" width="11.28515625" style="5" customWidth="1"/>
    <col min="11" max="11" width="10.5703125" style="33" customWidth="1"/>
    <col min="12" max="1025" width="9.140625" style="5" customWidth="1"/>
    <col min="1026" max="16384" width="9.140625" style="3"/>
  </cols>
  <sheetData>
    <row r="1" spans="1:11" s="63" customFormat="1" ht="41.25" customHeight="1">
      <c r="B1" s="64"/>
      <c r="I1" s="58" t="s">
        <v>121</v>
      </c>
      <c r="J1" s="65"/>
      <c r="K1" s="66"/>
    </row>
    <row r="2" spans="1:11" customFormat="1" ht="19.5" customHeight="1">
      <c r="B2" s="67"/>
      <c r="C2" s="67"/>
      <c r="D2" s="67"/>
      <c r="E2" s="67"/>
      <c r="F2" s="67"/>
      <c r="H2" s="68"/>
      <c r="I2" s="67" t="s">
        <v>116</v>
      </c>
      <c r="J2" s="4"/>
    </row>
    <row r="3" spans="1:11" customFormat="1" ht="20.25" customHeight="1">
      <c r="B3" s="67"/>
      <c r="C3" s="67"/>
      <c r="D3" s="67"/>
      <c r="E3" s="68"/>
      <c r="F3" s="59" t="s">
        <v>120</v>
      </c>
      <c r="G3" s="60"/>
      <c r="H3" s="65"/>
      <c r="I3" s="65"/>
      <c r="J3" s="65"/>
      <c r="K3" s="65"/>
    </row>
    <row r="4" spans="1:11" customFormat="1" ht="14.25" customHeight="1">
      <c r="B4" s="69"/>
      <c r="C4" s="69"/>
      <c r="D4" s="69"/>
      <c r="E4" s="68"/>
      <c r="F4" s="61" t="s">
        <v>117</v>
      </c>
      <c r="G4" s="70"/>
      <c r="H4" s="70"/>
      <c r="I4" s="70"/>
      <c r="J4" s="70"/>
      <c r="K4" s="70"/>
    </row>
    <row r="5" spans="1:11" customFormat="1" ht="15.75" customHeight="1">
      <c r="B5" s="69"/>
      <c r="C5" s="69"/>
      <c r="D5" s="69"/>
      <c r="E5" s="69"/>
      <c r="F5" s="62" t="s">
        <v>118</v>
      </c>
      <c r="G5" s="71"/>
      <c r="H5" s="71"/>
      <c r="I5" s="71"/>
      <c r="J5" s="71"/>
      <c r="K5" s="71"/>
    </row>
    <row r="6" spans="1:11" customFormat="1" ht="15.75">
      <c r="B6" s="67"/>
      <c r="C6" s="67"/>
      <c r="D6" s="67"/>
      <c r="E6" s="67"/>
      <c r="F6" s="68"/>
      <c r="G6" s="72" t="s">
        <v>0</v>
      </c>
      <c r="H6" s="72"/>
      <c r="I6" s="67"/>
      <c r="J6" s="4"/>
    </row>
    <row r="7" spans="1:11" s="1" customFormat="1" ht="22.5" hidden="1" customHeight="1">
      <c r="B7" s="2"/>
      <c r="I7" s="6"/>
      <c r="J7" s="7"/>
      <c r="K7" s="8"/>
    </row>
    <row r="8" spans="1:11" s="1" customFormat="1" ht="18.75" customHeight="1">
      <c r="B8" s="53" t="s">
        <v>1</v>
      </c>
      <c r="C8" s="53"/>
      <c r="D8" s="53"/>
      <c r="E8" s="53"/>
      <c r="F8" s="53"/>
      <c r="G8" s="53"/>
      <c r="H8" s="53"/>
      <c r="I8" s="53"/>
      <c r="J8" s="53"/>
      <c r="K8" s="53"/>
    </row>
    <row r="9" spans="1:11" s="1" customFormat="1" ht="18.75" customHeight="1">
      <c r="B9" s="53" t="s">
        <v>2</v>
      </c>
      <c r="C9" s="53"/>
      <c r="D9" s="53"/>
      <c r="E9" s="53"/>
      <c r="F9" s="53"/>
      <c r="G9" s="53"/>
      <c r="H9" s="53"/>
      <c r="I9" s="53"/>
      <c r="J9" s="53"/>
      <c r="K9" s="53"/>
    </row>
    <row r="10" spans="1:11" s="1" customFormat="1" ht="18.75" customHeight="1">
      <c r="A10" s="57" t="s">
        <v>3</v>
      </c>
      <c r="B10" s="57"/>
      <c r="C10" s="57"/>
      <c r="D10" s="57"/>
      <c r="E10" s="57"/>
      <c r="F10" s="57"/>
      <c r="G10" s="57"/>
      <c r="H10" s="57"/>
      <c r="I10" s="57"/>
      <c r="J10" s="57"/>
      <c r="K10" s="57"/>
    </row>
    <row r="11" spans="1:11" s="1" customFormat="1" ht="12" customHeight="1">
      <c r="B11" s="52" t="s">
        <v>4</v>
      </c>
      <c r="C11" s="52"/>
      <c r="D11" s="52"/>
      <c r="E11" s="52"/>
      <c r="F11" s="52"/>
      <c r="G11" s="52"/>
      <c r="H11" s="52"/>
      <c r="I11" s="52"/>
      <c r="J11" s="52"/>
      <c r="K11" s="52"/>
    </row>
    <row r="12" spans="1:11" s="1" customFormat="1" ht="18.75" customHeight="1">
      <c r="B12" s="53" t="s">
        <v>5</v>
      </c>
      <c r="C12" s="53"/>
      <c r="D12" s="53"/>
      <c r="E12" s="53"/>
      <c r="F12" s="53"/>
      <c r="G12" s="53"/>
      <c r="H12" s="53"/>
      <c r="I12" s="53"/>
      <c r="J12" s="53"/>
      <c r="K12" s="53"/>
    </row>
    <row r="13" spans="1:11" s="1" customFormat="1" ht="3" customHeight="1">
      <c r="B13" s="9"/>
      <c r="I13" s="6"/>
      <c r="K13" s="8"/>
    </row>
    <row r="14" spans="1:11" s="1" customFormat="1" ht="15" customHeight="1">
      <c r="B14" s="54" t="s">
        <v>6</v>
      </c>
      <c r="C14" s="55" t="s">
        <v>7</v>
      </c>
      <c r="D14" s="55" t="s">
        <v>8</v>
      </c>
      <c r="E14" s="55" t="s">
        <v>9</v>
      </c>
      <c r="F14" s="55"/>
      <c r="G14" s="55"/>
      <c r="H14" s="55"/>
      <c r="I14" s="55"/>
      <c r="J14" s="55"/>
      <c r="K14" s="55"/>
    </row>
    <row r="15" spans="1:11" s="1" customFormat="1" ht="15" customHeight="1">
      <c r="B15" s="54"/>
      <c r="C15" s="55"/>
      <c r="D15" s="55"/>
      <c r="E15" s="55" t="s">
        <v>10</v>
      </c>
      <c r="F15" s="55"/>
      <c r="G15" s="55"/>
      <c r="H15" s="55"/>
      <c r="I15" s="55"/>
      <c r="J15" s="55" t="s">
        <v>11</v>
      </c>
      <c r="K15" s="56" t="s">
        <v>12</v>
      </c>
    </row>
    <row r="16" spans="1:11" s="1" customFormat="1" ht="38.25">
      <c r="B16" s="54"/>
      <c r="C16" s="55"/>
      <c r="D16" s="55"/>
      <c r="E16" s="10" t="s">
        <v>13</v>
      </c>
      <c r="F16" s="10" t="s">
        <v>14</v>
      </c>
      <c r="G16" s="10" t="s">
        <v>15</v>
      </c>
      <c r="H16" s="10" t="s">
        <v>16</v>
      </c>
      <c r="I16" s="11" t="s">
        <v>17</v>
      </c>
      <c r="J16" s="55"/>
      <c r="K16" s="56"/>
    </row>
    <row r="17" spans="2:11" s="1" customFormat="1">
      <c r="B17" s="12" t="s">
        <v>18</v>
      </c>
      <c r="C17" s="10" t="s">
        <v>19</v>
      </c>
      <c r="D17" s="10" t="s">
        <v>20</v>
      </c>
      <c r="E17" s="10">
        <v>1</v>
      </c>
      <c r="F17" s="10">
        <v>2</v>
      </c>
      <c r="G17" s="10">
        <v>3</v>
      </c>
      <c r="H17" s="10">
        <v>4</v>
      </c>
      <c r="I17" s="11">
        <v>5</v>
      </c>
      <c r="J17" s="10">
        <v>6</v>
      </c>
      <c r="K17" s="13">
        <v>7</v>
      </c>
    </row>
    <row r="18" spans="2:11" s="19" customFormat="1">
      <c r="B18" s="14">
        <v>1</v>
      </c>
      <c r="C18" s="15" t="s">
        <v>21</v>
      </c>
      <c r="D18" s="16">
        <v>1</v>
      </c>
      <c r="E18" s="17">
        <v>2454.84</v>
      </c>
      <c r="F18" s="17">
        <v>1892.92</v>
      </c>
      <c r="G18" s="17">
        <v>1696.38</v>
      </c>
      <c r="H18" s="17">
        <v>1683.8</v>
      </c>
      <c r="I18" s="18">
        <v>1706.15</v>
      </c>
      <c r="J18" s="17">
        <v>2111.19</v>
      </c>
      <c r="K18" s="17">
        <v>1794.39</v>
      </c>
    </row>
    <row r="19" spans="2:11" s="19" customFormat="1">
      <c r="B19" s="12" t="s">
        <v>22</v>
      </c>
      <c r="C19" s="20" t="s">
        <v>23</v>
      </c>
      <c r="D19" s="10">
        <v>2</v>
      </c>
      <c r="E19" s="21">
        <v>0</v>
      </c>
      <c r="F19" s="21">
        <v>0</v>
      </c>
      <c r="G19" s="21">
        <v>0</v>
      </c>
      <c r="H19" s="21">
        <v>0</v>
      </c>
      <c r="I19" s="22">
        <v>0</v>
      </c>
      <c r="J19" s="21">
        <v>0</v>
      </c>
      <c r="K19" s="21">
        <v>0</v>
      </c>
    </row>
    <row r="20" spans="2:11" s="19" customFormat="1">
      <c r="B20" s="12" t="s">
        <v>24</v>
      </c>
      <c r="C20" s="20" t="s">
        <v>25</v>
      </c>
      <c r="D20" s="10">
        <v>3</v>
      </c>
      <c r="E20" s="21">
        <f t="shared" ref="E20:K20" si="0">E18</f>
        <v>2454.84</v>
      </c>
      <c r="F20" s="21">
        <f t="shared" si="0"/>
        <v>1892.92</v>
      </c>
      <c r="G20" s="21">
        <f t="shared" si="0"/>
        <v>1696.38</v>
      </c>
      <c r="H20" s="21">
        <f t="shared" si="0"/>
        <v>1683.8</v>
      </c>
      <c r="I20" s="21">
        <f t="shared" si="0"/>
        <v>1706.15</v>
      </c>
      <c r="J20" s="21">
        <f t="shared" si="0"/>
        <v>2111.19</v>
      </c>
      <c r="K20" s="21">
        <f t="shared" si="0"/>
        <v>1794.39</v>
      </c>
    </row>
    <row r="21" spans="2:11" s="19" customFormat="1">
      <c r="B21" s="12" t="s">
        <v>26</v>
      </c>
      <c r="C21" s="20" t="s">
        <v>27</v>
      </c>
      <c r="D21" s="10">
        <v>4</v>
      </c>
      <c r="E21" s="21">
        <v>0</v>
      </c>
      <c r="F21" s="21">
        <v>0</v>
      </c>
      <c r="G21" s="21">
        <v>0</v>
      </c>
      <c r="H21" s="21">
        <v>0</v>
      </c>
      <c r="I21" s="22">
        <v>0</v>
      </c>
      <c r="J21" s="21">
        <v>0</v>
      </c>
      <c r="K21" s="21">
        <v>0</v>
      </c>
    </row>
    <row r="22" spans="2:11" s="19" customFormat="1">
      <c r="B22" s="12" t="s">
        <v>28</v>
      </c>
      <c r="C22" s="20" t="s">
        <v>29</v>
      </c>
      <c r="D22" s="10">
        <v>5</v>
      </c>
      <c r="E22" s="21">
        <v>0</v>
      </c>
      <c r="F22" s="21">
        <v>0</v>
      </c>
      <c r="G22" s="21">
        <v>0</v>
      </c>
      <c r="H22" s="21">
        <v>0</v>
      </c>
      <c r="I22" s="22">
        <v>0</v>
      </c>
      <c r="J22" s="21">
        <v>0</v>
      </c>
      <c r="K22" s="21">
        <v>0</v>
      </c>
    </row>
    <row r="23" spans="2:11" s="19" customFormat="1">
      <c r="B23" s="12">
        <v>2</v>
      </c>
      <c r="C23" s="20" t="s">
        <v>30</v>
      </c>
      <c r="D23" s="10">
        <v>6</v>
      </c>
      <c r="E23" s="21">
        <v>127.69</v>
      </c>
      <c r="F23" s="21">
        <v>80.59</v>
      </c>
      <c r="G23" s="21">
        <v>46.28</v>
      </c>
      <c r="H23" s="21">
        <v>45.93</v>
      </c>
      <c r="I23" s="22">
        <v>46.54</v>
      </c>
      <c r="J23" s="21">
        <v>57.59</v>
      </c>
      <c r="K23" s="21">
        <v>48.95</v>
      </c>
    </row>
    <row r="24" spans="2:11" s="19" customFormat="1">
      <c r="B24" s="12">
        <v>3</v>
      </c>
      <c r="C24" s="20" t="s">
        <v>31</v>
      </c>
      <c r="D24" s="10">
        <v>7</v>
      </c>
      <c r="E24" s="21">
        <f t="shared" ref="E24:K24" si="1">E20-E23-E26</f>
        <v>191.90999999999985</v>
      </c>
      <c r="F24" s="21">
        <f t="shared" si="1"/>
        <v>147.98896200000013</v>
      </c>
      <c r="G24" s="21">
        <f t="shared" si="1"/>
        <v>132.61671999999999</v>
      </c>
      <c r="H24" s="21">
        <f t="shared" si="1"/>
        <v>131.65000000000009</v>
      </c>
      <c r="I24" s="21">
        <f t="shared" si="1"/>
        <v>133.40000000000009</v>
      </c>
      <c r="J24" s="21">
        <f t="shared" si="1"/>
        <v>165.05999999999995</v>
      </c>
      <c r="K24" s="21">
        <f t="shared" si="1"/>
        <v>140.2800000000002</v>
      </c>
    </row>
    <row r="25" spans="2:11" s="19" customFormat="1">
      <c r="B25" s="12">
        <v>4</v>
      </c>
      <c r="C25" s="20" t="s">
        <v>32</v>
      </c>
      <c r="D25" s="10">
        <v>8</v>
      </c>
      <c r="E25" s="21">
        <v>0</v>
      </c>
      <c r="F25" s="21">
        <v>0</v>
      </c>
      <c r="G25" s="21">
        <v>0</v>
      </c>
      <c r="H25" s="21">
        <v>0</v>
      </c>
      <c r="I25" s="22">
        <v>0</v>
      </c>
      <c r="J25" s="21">
        <v>0</v>
      </c>
      <c r="K25" s="21">
        <v>0</v>
      </c>
    </row>
    <row r="26" spans="2:11" s="19" customFormat="1">
      <c r="B26" s="14">
        <v>5</v>
      </c>
      <c r="C26" s="15" t="s">
        <v>33</v>
      </c>
      <c r="D26" s="16">
        <v>9</v>
      </c>
      <c r="E26" s="17">
        <f t="shared" ref="E26:K26" si="2">E28+E31+E32</f>
        <v>2135.2400000000002</v>
      </c>
      <c r="F26" s="17">
        <f t="shared" si="2"/>
        <v>1664.341038</v>
      </c>
      <c r="G26" s="17">
        <f t="shared" si="2"/>
        <v>1517.4832800000001</v>
      </c>
      <c r="H26" s="17">
        <f t="shared" si="2"/>
        <v>1506.2199999999998</v>
      </c>
      <c r="I26" s="17">
        <f t="shared" si="2"/>
        <v>1526.21</v>
      </c>
      <c r="J26" s="17">
        <f t="shared" si="2"/>
        <v>1888.54</v>
      </c>
      <c r="K26" s="17">
        <f t="shared" si="2"/>
        <v>1605.1599999999999</v>
      </c>
    </row>
    <row r="27" spans="2:11" s="19" customFormat="1">
      <c r="B27" s="12" t="s">
        <v>34</v>
      </c>
      <c r="C27" s="20" t="s">
        <v>35</v>
      </c>
      <c r="D27" s="10">
        <v>10</v>
      </c>
      <c r="E27" s="21">
        <f>0</f>
        <v>0</v>
      </c>
      <c r="F27" s="21">
        <f>0</f>
        <v>0</v>
      </c>
      <c r="G27" s="21">
        <f>0</f>
        <v>0</v>
      </c>
      <c r="H27" s="21">
        <f>0</f>
        <v>0</v>
      </c>
      <c r="I27" s="21">
        <f>0</f>
        <v>0</v>
      </c>
      <c r="J27" s="21">
        <f>0</f>
        <v>0</v>
      </c>
      <c r="K27" s="21">
        <f>0</f>
        <v>0</v>
      </c>
    </row>
    <row r="28" spans="2:11" s="19" customFormat="1" ht="25.5">
      <c r="B28" s="12">
        <v>6</v>
      </c>
      <c r="C28" s="20" t="s">
        <v>36</v>
      </c>
      <c r="D28" s="10">
        <v>11</v>
      </c>
      <c r="E28" s="21">
        <f t="shared" ref="E28:K28" si="3">E29+E30</f>
        <v>55.769999999999996</v>
      </c>
      <c r="F28" s="21">
        <f t="shared" si="3"/>
        <v>43.010000000000005</v>
      </c>
      <c r="G28" s="21">
        <f t="shared" si="3"/>
        <v>38.54</v>
      </c>
      <c r="H28" s="21">
        <f t="shared" si="3"/>
        <v>38.25</v>
      </c>
      <c r="I28" s="21">
        <f t="shared" si="3"/>
        <v>38.76</v>
      </c>
      <c r="J28" s="21">
        <f t="shared" si="3"/>
        <v>47.96</v>
      </c>
      <c r="K28" s="21">
        <f t="shared" si="3"/>
        <v>40.769999999999996</v>
      </c>
    </row>
    <row r="29" spans="2:11" s="19" customFormat="1">
      <c r="B29" s="12" t="s">
        <v>37</v>
      </c>
      <c r="C29" s="20" t="s">
        <v>38</v>
      </c>
      <c r="D29" s="10">
        <v>12</v>
      </c>
      <c r="E29" s="21">
        <v>44.8</v>
      </c>
      <c r="F29" s="21">
        <v>36.340000000000003</v>
      </c>
      <c r="G29" s="21">
        <v>35.18</v>
      </c>
      <c r="H29" s="21">
        <v>34.92</v>
      </c>
      <c r="I29" s="22">
        <v>35.39</v>
      </c>
      <c r="J29" s="21">
        <v>43.79</v>
      </c>
      <c r="K29" s="21">
        <v>37.22</v>
      </c>
    </row>
    <row r="30" spans="2:11" s="19" customFormat="1">
      <c r="B30" s="12" t="s">
        <v>39</v>
      </c>
      <c r="C30" s="20" t="s">
        <v>40</v>
      </c>
      <c r="D30" s="10">
        <v>13</v>
      </c>
      <c r="E30" s="21">
        <v>10.97</v>
      </c>
      <c r="F30" s="21">
        <v>6.67</v>
      </c>
      <c r="G30" s="21">
        <v>3.36</v>
      </c>
      <c r="H30" s="21">
        <v>3.33</v>
      </c>
      <c r="I30" s="22">
        <v>3.37</v>
      </c>
      <c r="J30" s="21">
        <v>4.17</v>
      </c>
      <c r="K30" s="21">
        <v>3.55</v>
      </c>
    </row>
    <row r="31" spans="2:11" s="19" customFormat="1" ht="25.5">
      <c r="B31" s="12" t="s">
        <v>41</v>
      </c>
      <c r="C31" s="20" t="s">
        <v>42</v>
      </c>
      <c r="D31" s="10">
        <v>14</v>
      </c>
      <c r="E31" s="21">
        <v>880.07</v>
      </c>
      <c r="F31" s="21">
        <v>405.78</v>
      </c>
      <c r="G31" s="21">
        <v>271.24</v>
      </c>
      <c r="H31" s="21">
        <v>266.32</v>
      </c>
      <c r="I31" s="22">
        <v>343.77</v>
      </c>
      <c r="J31" s="21">
        <v>426.04</v>
      </c>
      <c r="K31" s="21">
        <v>362.11</v>
      </c>
    </row>
    <row r="32" spans="2:11" s="19" customFormat="1" ht="25.5">
      <c r="B32" s="14" t="s">
        <v>43</v>
      </c>
      <c r="C32" s="15" t="s">
        <v>44</v>
      </c>
      <c r="D32" s="16">
        <v>15</v>
      </c>
      <c r="E32" s="17">
        <f t="shared" ref="E32:K32" si="4">SUM(E33:E36)</f>
        <v>1199.4000000000001</v>
      </c>
      <c r="F32" s="17">
        <f t="shared" si="4"/>
        <v>1215.5510380000001</v>
      </c>
      <c r="G32" s="17">
        <f t="shared" si="4"/>
        <v>1207.7032800000002</v>
      </c>
      <c r="H32" s="17">
        <f t="shared" si="4"/>
        <v>1201.6499999999999</v>
      </c>
      <c r="I32" s="17">
        <f t="shared" si="4"/>
        <v>1143.68</v>
      </c>
      <c r="J32" s="17">
        <f t="shared" si="4"/>
        <v>1414.54</v>
      </c>
      <c r="K32" s="17">
        <f t="shared" si="4"/>
        <v>1202.28</v>
      </c>
    </row>
    <row r="33" spans="2:11" s="19" customFormat="1">
      <c r="B33" s="23" t="s">
        <v>45</v>
      </c>
      <c r="C33" s="20" t="s">
        <v>46</v>
      </c>
      <c r="D33" s="10" t="s">
        <v>47</v>
      </c>
      <c r="E33" s="21">
        <f t="shared" ref="E33:K33" si="5">E39+E45</f>
        <v>1080.79</v>
      </c>
      <c r="F33" s="21">
        <f t="shared" si="5"/>
        <v>1093.49</v>
      </c>
      <c r="G33" s="21">
        <f t="shared" si="5"/>
        <v>1092.01</v>
      </c>
      <c r="H33" s="21">
        <f t="shared" si="5"/>
        <v>1075.56</v>
      </c>
      <c r="I33" s="21">
        <f t="shared" si="5"/>
        <v>1025.3800000000001</v>
      </c>
      <c r="J33" s="21">
        <f t="shared" si="5"/>
        <v>1293.7</v>
      </c>
      <c r="K33" s="21">
        <f t="shared" si="5"/>
        <v>1081.28</v>
      </c>
    </row>
    <row r="34" spans="2:11" s="19" customFormat="1">
      <c r="B34" s="23" t="s">
        <v>48</v>
      </c>
      <c r="C34" s="20" t="s">
        <v>49</v>
      </c>
      <c r="D34" s="10" t="s">
        <v>50</v>
      </c>
      <c r="E34" s="21">
        <f>0</f>
        <v>0</v>
      </c>
      <c r="F34" s="21">
        <f>0</f>
        <v>0</v>
      </c>
      <c r="G34" s="21">
        <f>0</f>
        <v>0</v>
      </c>
      <c r="H34" s="21">
        <f>0</f>
        <v>0</v>
      </c>
      <c r="I34" s="21">
        <f>0</f>
        <v>0</v>
      </c>
      <c r="J34" s="21">
        <f>0</f>
        <v>0</v>
      </c>
      <c r="K34" s="21">
        <f>0</f>
        <v>0</v>
      </c>
    </row>
    <row r="35" spans="2:11" s="19" customFormat="1">
      <c r="B35" s="23" t="s">
        <v>51</v>
      </c>
      <c r="C35" s="20" t="s">
        <v>52</v>
      </c>
      <c r="D35" s="10" t="s">
        <v>53</v>
      </c>
      <c r="E35" s="21">
        <f t="shared" ref="E35:K35" si="6">E41+E46</f>
        <v>50.43</v>
      </c>
      <c r="F35" s="21">
        <f t="shared" si="6"/>
        <v>47.639999999999993</v>
      </c>
      <c r="G35" s="21">
        <f t="shared" si="6"/>
        <v>47.14</v>
      </c>
      <c r="H35" s="21">
        <f t="shared" si="6"/>
        <v>50.77</v>
      </c>
      <c r="I35" s="21">
        <f t="shared" si="6"/>
        <v>55</v>
      </c>
      <c r="J35" s="21">
        <f t="shared" si="6"/>
        <v>49.599999999999994</v>
      </c>
      <c r="K35" s="21">
        <f t="shared" si="6"/>
        <v>56</v>
      </c>
    </row>
    <row r="36" spans="2:11" s="19" customFormat="1">
      <c r="B36" s="23" t="s">
        <v>54</v>
      </c>
      <c r="C36" s="20" t="s">
        <v>55</v>
      </c>
      <c r="D36" s="10" t="s">
        <v>56</v>
      </c>
      <c r="E36" s="21">
        <f t="shared" ref="E36:K36" si="7">E42+E44+E47</f>
        <v>68.180000000000007</v>
      </c>
      <c r="F36" s="21">
        <f t="shared" si="7"/>
        <v>74.421037999999982</v>
      </c>
      <c r="G36" s="21">
        <f t="shared" si="7"/>
        <v>68.553280000000001</v>
      </c>
      <c r="H36" s="21">
        <f t="shared" si="7"/>
        <v>75.320000000000007</v>
      </c>
      <c r="I36" s="21">
        <f t="shared" si="7"/>
        <v>63.300000000000004</v>
      </c>
      <c r="J36" s="21">
        <f t="shared" si="7"/>
        <v>71.239999999999995</v>
      </c>
      <c r="K36" s="21">
        <f t="shared" si="7"/>
        <v>65</v>
      </c>
    </row>
    <row r="37" spans="2:11" s="19" customFormat="1">
      <c r="B37" s="23" t="s">
        <v>57</v>
      </c>
      <c r="C37" s="10" t="s">
        <v>58</v>
      </c>
      <c r="D37" s="24"/>
      <c r="E37" s="25"/>
      <c r="F37" s="25"/>
      <c r="G37" s="25"/>
      <c r="H37" s="25"/>
      <c r="I37" s="22"/>
      <c r="J37" s="22"/>
      <c r="K37" s="25"/>
    </row>
    <row r="38" spans="2:11" s="19" customFormat="1">
      <c r="B38" s="26" t="s">
        <v>59</v>
      </c>
      <c r="C38" s="16" t="s">
        <v>60</v>
      </c>
      <c r="D38" s="14">
        <v>15</v>
      </c>
      <c r="E38" s="17">
        <f t="shared" ref="E38:K38" si="8">SUM(E39:E42)</f>
        <v>693.2</v>
      </c>
      <c r="F38" s="17">
        <f t="shared" si="8"/>
        <v>693.64</v>
      </c>
      <c r="G38" s="17">
        <f t="shared" si="8"/>
        <v>694.0100000000001</v>
      </c>
      <c r="H38" s="17">
        <f t="shared" si="8"/>
        <v>698.24</v>
      </c>
      <c r="I38" s="17">
        <f t="shared" si="8"/>
        <v>666.06000000000006</v>
      </c>
      <c r="J38" s="17">
        <f t="shared" si="8"/>
        <v>892.54000000000008</v>
      </c>
      <c r="K38" s="17">
        <f t="shared" si="8"/>
        <v>670.41000000000008</v>
      </c>
    </row>
    <row r="39" spans="2:11" s="19" customFormat="1">
      <c r="B39" s="23" t="s">
        <v>61</v>
      </c>
      <c r="C39" s="20" t="s">
        <v>46</v>
      </c>
      <c r="D39" s="10" t="s">
        <v>62</v>
      </c>
      <c r="E39" s="21">
        <v>582.70000000000005</v>
      </c>
      <c r="F39" s="21">
        <v>580.66999999999996</v>
      </c>
      <c r="G39" s="21">
        <v>587.47</v>
      </c>
      <c r="H39" s="21">
        <v>580.73</v>
      </c>
      <c r="I39" s="22">
        <v>556.52</v>
      </c>
      <c r="J39" s="22">
        <v>780.09</v>
      </c>
      <c r="K39" s="21">
        <v>559</v>
      </c>
    </row>
    <row r="40" spans="2:11" s="19" customFormat="1">
      <c r="B40" s="23" t="s">
        <v>63</v>
      </c>
      <c r="C40" s="20" t="s">
        <v>49</v>
      </c>
      <c r="D40" s="10" t="s">
        <v>64</v>
      </c>
      <c r="E40" s="21">
        <v>0</v>
      </c>
      <c r="F40" s="21">
        <v>0</v>
      </c>
      <c r="G40" s="21">
        <v>0</v>
      </c>
      <c r="H40" s="21">
        <v>0</v>
      </c>
      <c r="I40" s="22">
        <v>0</v>
      </c>
      <c r="J40" s="22">
        <v>0</v>
      </c>
      <c r="K40" s="21">
        <v>0</v>
      </c>
    </row>
    <row r="41" spans="2:11" s="19" customFormat="1">
      <c r="B41" s="23" t="s">
        <v>65</v>
      </c>
      <c r="C41" s="20" t="s">
        <v>52</v>
      </c>
      <c r="D41" s="10" t="s">
        <v>66</v>
      </c>
      <c r="E41" s="21">
        <v>49.85</v>
      </c>
      <c r="F41" s="21">
        <v>47.23</v>
      </c>
      <c r="G41" s="21">
        <v>46.57</v>
      </c>
      <c r="H41" s="21">
        <v>50.2</v>
      </c>
      <c r="I41" s="22">
        <v>54.34</v>
      </c>
      <c r="J41" s="22">
        <v>49.23</v>
      </c>
      <c r="K41" s="21">
        <v>55.1</v>
      </c>
    </row>
    <row r="42" spans="2:11" s="19" customFormat="1">
      <c r="B42" s="23" t="s">
        <v>67</v>
      </c>
      <c r="C42" s="20" t="s">
        <v>55</v>
      </c>
      <c r="D42" s="10" t="s">
        <v>68</v>
      </c>
      <c r="E42" s="21">
        <v>60.65</v>
      </c>
      <c r="F42" s="21">
        <v>65.739999999999995</v>
      </c>
      <c r="G42" s="21">
        <v>59.97</v>
      </c>
      <c r="H42" s="21">
        <v>67.31</v>
      </c>
      <c r="I42" s="22">
        <v>55.2</v>
      </c>
      <c r="J42" s="22">
        <v>63.22</v>
      </c>
      <c r="K42" s="21">
        <v>56.31</v>
      </c>
    </row>
    <row r="43" spans="2:11" s="19" customFormat="1">
      <c r="B43" s="23" t="s">
        <v>69</v>
      </c>
      <c r="C43" s="16" t="s">
        <v>70</v>
      </c>
      <c r="D43" s="14">
        <v>15</v>
      </c>
      <c r="E43" s="17">
        <f t="shared" ref="E43:K43" si="9">SUM(E44:E47)</f>
        <v>506.19999999999993</v>
      </c>
      <c r="F43" s="17">
        <f t="shared" si="9"/>
        <v>521.91103799999996</v>
      </c>
      <c r="G43" s="17">
        <f t="shared" si="9"/>
        <v>513.69328000000007</v>
      </c>
      <c r="H43" s="17">
        <f t="shared" si="9"/>
        <v>503.40999999999997</v>
      </c>
      <c r="I43" s="17">
        <f t="shared" si="9"/>
        <v>477.62000000000006</v>
      </c>
      <c r="J43" s="17">
        <f t="shared" si="9"/>
        <v>522</v>
      </c>
      <c r="K43" s="17">
        <f t="shared" si="9"/>
        <v>531.87</v>
      </c>
    </row>
    <row r="44" spans="2:11" s="19" customFormat="1" ht="51">
      <c r="B44" s="23" t="s">
        <v>71</v>
      </c>
      <c r="C44" s="27" t="s">
        <v>72</v>
      </c>
      <c r="D44" s="28" t="s">
        <v>73</v>
      </c>
      <c r="E44" s="21">
        <v>0.13</v>
      </c>
      <c r="F44" s="29">
        <v>1.0380000000000001E-3</v>
      </c>
      <c r="G44" s="29">
        <v>3.2799999999999999E-3</v>
      </c>
      <c r="H44" s="29">
        <v>0</v>
      </c>
      <c r="I44" s="29">
        <v>0</v>
      </c>
      <c r="J44" s="29">
        <v>0</v>
      </c>
      <c r="K44" s="29">
        <v>0</v>
      </c>
    </row>
    <row r="45" spans="2:11" s="19" customFormat="1">
      <c r="B45" s="23" t="s">
        <v>74</v>
      </c>
      <c r="C45" s="27" t="s">
        <v>46</v>
      </c>
      <c r="D45" s="30" t="s">
        <v>75</v>
      </c>
      <c r="E45" s="21">
        <v>498.09</v>
      </c>
      <c r="F45" s="29">
        <v>512.82000000000005</v>
      </c>
      <c r="G45" s="29">
        <v>504.54</v>
      </c>
      <c r="H45" s="29">
        <v>494.83</v>
      </c>
      <c r="I45" s="29">
        <v>468.86</v>
      </c>
      <c r="J45" s="29">
        <v>513.61</v>
      </c>
      <c r="K45" s="29">
        <v>522.28</v>
      </c>
    </row>
    <row r="46" spans="2:11" s="19" customFormat="1">
      <c r="B46" s="23" t="s">
        <v>76</v>
      </c>
      <c r="C46" s="27" t="s">
        <v>77</v>
      </c>
      <c r="D46" s="28" t="s">
        <v>78</v>
      </c>
      <c r="E46" s="21">
        <v>0.57999999999999996</v>
      </c>
      <c r="F46" s="29">
        <v>0.41</v>
      </c>
      <c r="G46" s="29">
        <v>0.56999999999999995</v>
      </c>
      <c r="H46" s="29">
        <v>0.56999999999999995</v>
      </c>
      <c r="I46" s="29">
        <v>0.66</v>
      </c>
      <c r="J46" s="29">
        <v>0.37</v>
      </c>
      <c r="K46" s="29">
        <v>0.9</v>
      </c>
    </row>
    <row r="47" spans="2:11" s="19" customFormat="1">
      <c r="B47" s="23" t="s">
        <v>79</v>
      </c>
      <c r="C47" s="27" t="s">
        <v>55</v>
      </c>
      <c r="D47" s="30" t="s">
        <v>80</v>
      </c>
      <c r="E47" s="21">
        <v>7.4</v>
      </c>
      <c r="F47" s="29">
        <v>8.68</v>
      </c>
      <c r="G47" s="29">
        <v>8.58</v>
      </c>
      <c r="H47" s="29">
        <v>8.01</v>
      </c>
      <c r="I47" s="29">
        <v>8.1</v>
      </c>
      <c r="J47" s="29">
        <v>8.02</v>
      </c>
      <c r="K47" s="29">
        <v>8.69</v>
      </c>
    </row>
    <row r="48" spans="2:11" s="19" customFormat="1" ht="25.5">
      <c r="B48" s="14" t="s">
        <v>81</v>
      </c>
      <c r="C48" s="15" t="s">
        <v>82</v>
      </c>
      <c r="D48" s="16">
        <v>16</v>
      </c>
      <c r="E48" s="17">
        <f t="shared" ref="E48:K48" si="10">E49</f>
        <v>1034.1600000000001</v>
      </c>
      <c r="F48" s="17">
        <f t="shared" si="10"/>
        <v>976.41</v>
      </c>
      <c r="G48" s="17">
        <f t="shared" si="10"/>
        <v>848.17</v>
      </c>
      <c r="H48" s="17">
        <f t="shared" si="10"/>
        <v>712.54</v>
      </c>
      <c r="I48" s="17">
        <f t="shared" si="10"/>
        <v>789.19</v>
      </c>
      <c r="J48" s="17">
        <f t="shared" si="10"/>
        <v>1299.8599999999999</v>
      </c>
      <c r="K48" s="17">
        <f t="shared" si="10"/>
        <v>792</v>
      </c>
    </row>
    <row r="49" spans="2:11" s="19" customFormat="1">
      <c r="B49" s="12" t="s">
        <v>83</v>
      </c>
      <c r="C49" s="20" t="s">
        <v>84</v>
      </c>
      <c r="D49" s="10">
        <v>17</v>
      </c>
      <c r="E49" s="21">
        <v>1034.1600000000001</v>
      </c>
      <c r="F49" s="21">
        <v>976.41</v>
      </c>
      <c r="G49" s="21">
        <v>848.17</v>
      </c>
      <c r="H49" s="21">
        <v>712.54</v>
      </c>
      <c r="I49" s="22">
        <v>789.19</v>
      </c>
      <c r="J49" s="21">
        <v>1299.8599999999999</v>
      </c>
      <c r="K49" s="21">
        <v>792</v>
      </c>
    </row>
    <row r="50" spans="2:11" s="19" customFormat="1" ht="38.25">
      <c r="B50" s="14" t="s">
        <v>85</v>
      </c>
      <c r="C50" s="15" t="s">
        <v>86</v>
      </c>
      <c r="D50" s="16">
        <v>18</v>
      </c>
      <c r="E50" s="17">
        <f t="shared" ref="E50:K50" si="11">SUM(E51:E54)</f>
        <v>653.68999999999994</v>
      </c>
      <c r="F50" s="17">
        <f t="shared" si="11"/>
        <v>682.29</v>
      </c>
      <c r="G50" s="17">
        <f t="shared" si="11"/>
        <v>654.65999999999985</v>
      </c>
      <c r="H50" s="17">
        <f t="shared" si="11"/>
        <v>639.81000000000006</v>
      </c>
      <c r="I50" s="17">
        <f t="shared" si="11"/>
        <v>605.52999999999986</v>
      </c>
      <c r="J50" s="17">
        <f t="shared" si="11"/>
        <v>999.89</v>
      </c>
      <c r="K50" s="17">
        <f t="shared" si="11"/>
        <v>664.44</v>
      </c>
    </row>
    <row r="51" spans="2:11" s="19" customFormat="1">
      <c r="B51" s="12" t="s">
        <v>87</v>
      </c>
      <c r="C51" s="20" t="s">
        <v>46</v>
      </c>
      <c r="D51" s="10" t="s">
        <v>88</v>
      </c>
      <c r="E51" s="21">
        <f t="shared" ref="E51:K51" si="12">E57+E63</f>
        <v>523.02</v>
      </c>
      <c r="F51" s="21">
        <f t="shared" si="12"/>
        <v>541.38</v>
      </c>
      <c r="G51" s="21">
        <f t="shared" si="12"/>
        <v>533.29999999999995</v>
      </c>
      <c r="H51" s="21">
        <f t="shared" si="12"/>
        <v>524.43000000000006</v>
      </c>
      <c r="I51" s="21">
        <f t="shared" si="12"/>
        <v>492.91999999999996</v>
      </c>
      <c r="J51" s="21">
        <f t="shared" si="12"/>
        <v>885.12</v>
      </c>
      <c r="K51" s="21">
        <f t="shared" si="12"/>
        <v>549.44000000000005</v>
      </c>
    </row>
    <row r="52" spans="2:11" s="19" customFormat="1">
      <c r="B52" s="12" t="s">
        <v>89</v>
      </c>
      <c r="C52" s="20" t="s">
        <v>49</v>
      </c>
      <c r="D52" s="10" t="s">
        <v>90</v>
      </c>
      <c r="E52" s="21">
        <f>0</f>
        <v>0</v>
      </c>
      <c r="F52" s="21">
        <f>0</f>
        <v>0</v>
      </c>
      <c r="G52" s="21">
        <f>0</f>
        <v>0</v>
      </c>
      <c r="H52" s="21">
        <f>0</f>
        <v>0</v>
      </c>
      <c r="I52" s="21">
        <f>0</f>
        <v>0</v>
      </c>
      <c r="J52" s="21">
        <f>0</f>
        <v>0</v>
      </c>
      <c r="K52" s="21">
        <f>0</f>
        <v>0</v>
      </c>
    </row>
    <row r="53" spans="2:11" s="19" customFormat="1">
      <c r="B53" s="12" t="s">
        <v>91</v>
      </c>
      <c r="C53" s="27" t="s">
        <v>77</v>
      </c>
      <c r="D53" s="10" t="s">
        <v>92</v>
      </c>
      <c r="E53" s="21">
        <f t="shared" ref="E53:K53" si="13">E59+E64</f>
        <v>69.64</v>
      </c>
      <c r="F53" s="21">
        <f t="shared" si="13"/>
        <v>70.679999999999993</v>
      </c>
      <c r="G53" s="21">
        <f t="shared" si="13"/>
        <v>61.18</v>
      </c>
      <c r="H53" s="21">
        <f t="shared" si="13"/>
        <v>59.96</v>
      </c>
      <c r="I53" s="21">
        <f t="shared" si="13"/>
        <v>56.93</v>
      </c>
      <c r="J53" s="21">
        <f t="shared" si="13"/>
        <v>51.66</v>
      </c>
      <c r="K53" s="21">
        <f t="shared" si="13"/>
        <v>58</v>
      </c>
    </row>
    <row r="54" spans="2:11" s="19" customFormat="1">
      <c r="B54" s="12" t="s">
        <v>93</v>
      </c>
      <c r="C54" s="20" t="s">
        <v>55</v>
      </c>
      <c r="D54" s="10" t="s">
        <v>94</v>
      </c>
      <c r="E54" s="21">
        <f t="shared" ref="E54:K54" si="14">E60+E62+E65</f>
        <v>61.03</v>
      </c>
      <c r="F54" s="21">
        <f t="shared" si="14"/>
        <v>70.23</v>
      </c>
      <c r="G54" s="21">
        <f t="shared" si="14"/>
        <v>60.18</v>
      </c>
      <c r="H54" s="21">
        <f t="shared" si="14"/>
        <v>55.42</v>
      </c>
      <c r="I54" s="21">
        <f t="shared" si="14"/>
        <v>55.68</v>
      </c>
      <c r="J54" s="21">
        <f t="shared" si="14"/>
        <v>63.11</v>
      </c>
      <c r="K54" s="21">
        <f t="shared" si="14"/>
        <v>57</v>
      </c>
    </row>
    <row r="55" spans="2:11" s="19" customFormat="1">
      <c r="B55" s="12" t="s">
        <v>95</v>
      </c>
      <c r="C55" s="10" t="s">
        <v>58</v>
      </c>
      <c r="D55" s="24"/>
      <c r="E55" s="25"/>
      <c r="F55" s="25"/>
      <c r="G55" s="25"/>
      <c r="H55" s="25"/>
      <c r="I55" s="22"/>
      <c r="J55" s="25"/>
      <c r="K55" s="25"/>
    </row>
    <row r="56" spans="2:11" s="19" customFormat="1">
      <c r="B56" s="12" t="s">
        <v>96</v>
      </c>
      <c r="C56" s="16" t="s">
        <v>60</v>
      </c>
      <c r="D56" s="16">
        <v>18</v>
      </c>
      <c r="E56" s="17">
        <f t="shared" ref="E56:K56" si="15">SUM(E57:E60)</f>
        <v>162.85000000000002</v>
      </c>
      <c r="F56" s="17">
        <f t="shared" si="15"/>
        <v>165.74</v>
      </c>
      <c r="G56" s="17">
        <f t="shared" si="15"/>
        <v>148.75</v>
      </c>
      <c r="H56" s="17">
        <f t="shared" si="15"/>
        <v>143.61000000000001</v>
      </c>
      <c r="I56" s="17">
        <f t="shared" si="15"/>
        <v>139.94999999999999</v>
      </c>
      <c r="J56" s="17">
        <f t="shared" si="15"/>
        <v>483.27</v>
      </c>
      <c r="K56" s="17">
        <f t="shared" si="15"/>
        <v>138.18</v>
      </c>
    </row>
    <row r="57" spans="2:11" s="19" customFormat="1">
      <c r="B57" s="12" t="s">
        <v>97</v>
      </c>
      <c r="C57" s="20" t="s">
        <v>46</v>
      </c>
      <c r="D57" s="10" t="s">
        <v>98</v>
      </c>
      <c r="E57" s="22">
        <v>39.869999999999997</v>
      </c>
      <c r="F57" s="22">
        <v>33.57</v>
      </c>
      <c r="G57" s="22">
        <v>36.47</v>
      </c>
      <c r="H57" s="22">
        <v>36.94</v>
      </c>
      <c r="I57" s="22">
        <v>35.97</v>
      </c>
      <c r="J57" s="22">
        <v>376.7</v>
      </c>
      <c r="K57" s="22">
        <v>32.840000000000003</v>
      </c>
    </row>
    <row r="58" spans="2:11" s="19" customFormat="1">
      <c r="B58" s="12" t="s">
        <v>99</v>
      </c>
      <c r="C58" s="20" t="s">
        <v>49</v>
      </c>
      <c r="D58" s="10" t="s">
        <v>100</v>
      </c>
      <c r="E58" s="22">
        <v>0</v>
      </c>
      <c r="F58" s="22">
        <v>0</v>
      </c>
      <c r="G58" s="22">
        <v>0</v>
      </c>
      <c r="H58" s="22">
        <v>0</v>
      </c>
      <c r="I58" s="22">
        <v>0</v>
      </c>
      <c r="J58" s="22">
        <v>0</v>
      </c>
      <c r="K58" s="22">
        <v>0</v>
      </c>
    </row>
    <row r="59" spans="2:11" s="19" customFormat="1">
      <c r="B59" s="12" t="s">
        <v>101</v>
      </c>
      <c r="C59" s="20" t="s">
        <v>52</v>
      </c>
      <c r="D59" s="10" t="s">
        <v>102</v>
      </c>
      <c r="E59" s="22">
        <v>69.06</v>
      </c>
      <c r="F59" s="22">
        <v>70.27</v>
      </c>
      <c r="G59" s="22">
        <v>60.61</v>
      </c>
      <c r="H59" s="22">
        <v>59.15</v>
      </c>
      <c r="I59" s="22">
        <v>56.29</v>
      </c>
      <c r="J59" s="22">
        <v>51.3</v>
      </c>
      <c r="K59" s="22">
        <v>57.3</v>
      </c>
    </row>
    <row r="60" spans="2:11" s="19" customFormat="1">
      <c r="B60" s="12" t="s">
        <v>103</v>
      </c>
      <c r="C60" s="20" t="s">
        <v>55</v>
      </c>
      <c r="D60" s="10" t="s">
        <v>104</v>
      </c>
      <c r="E60" s="22">
        <v>53.92</v>
      </c>
      <c r="F60" s="22">
        <v>61.9</v>
      </c>
      <c r="G60" s="22">
        <v>51.67</v>
      </c>
      <c r="H60" s="22">
        <v>47.52</v>
      </c>
      <c r="I60" s="22">
        <v>47.69</v>
      </c>
      <c r="J60" s="22">
        <v>55.27</v>
      </c>
      <c r="K60" s="22">
        <v>48.04</v>
      </c>
    </row>
    <row r="61" spans="2:11" s="19" customFormat="1">
      <c r="B61" s="12" t="s">
        <v>105</v>
      </c>
      <c r="C61" s="16" t="s">
        <v>70</v>
      </c>
      <c r="D61" s="10">
        <v>18</v>
      </c>
      <c r="E61" s="17">
        <f t="shared" ref="E61:K61" si="16">SUM(E62:E65)</f>
        <v>490.84</v>
      </c>
      <c r="F61" s="17">
        <f t="shared" si="16"/>
        <v>516.55000000000007</v>
      </c>
      <c r="G61" s="17">
        <f t="shared" si="16"/>
        <v>505.90999999999997</v>
      </c>
      <c r="H61" s="17">
        <f t="shared" si="16"/>
        <v>496.2</v>
      </c>
      <c r="I61" s="17">
        <f t="shared" si="16"/>
        <v>465.58</v>
      </c>
      <c r="J61" s="17">
        <f t="shared" si="16"/>
        <v>516.62</v>
      </c>
      <c r="K61" s="17">
        <f t="shared" si="16"/>
        <v>526.2600000000001</v>
      </c>
    </row>
    <row r="62" spans="2:11" s="19" customFormat="1" ht="51">
      <c r="B62" s="12" t="s">
        <v>106</v>
      </c>
      <c r="C62" s="27" t="s">
        <v>72</v>
      </c>
      <c r="D62" s="10" t="s">
        <v>107</v>
      </c>
      <c r="E62" s="21">
        <v>0</v>
      </c>
      <c r="F62" s="21">
        <v>0</v>
      </c>
      <c r="G62" s="21">
        <v>0</v>
      </c>
      <c r="H62" s="21">
        <v>0</v>
      </c>
      <c r="I62" s="22">
        <v>0</v>
      </c>
      <c r="J62" s="21">
        <v>0</v>
      </c>
      <c r="K62" s="21">
        <v>0</v>
      </c>
    </row>
    <row r="63" spans="2:11" s="19" customFormat="1">
      <c r="B63" s="12" t="s">
        <v>108</v>
      </c>
      <c r="C63" s="27" t="s">
        <v>46</v>
      </c>
      <c r="D63" s="10" t="s">
        <v>109</v>
      </c>
      <c r="E63" s="21">
        <v>483.15</v>
      </c>
      <c r="F63" s="21">
        <v>507.81</v>
      </c>
      <c r="G63" s="21">
        <v>496.83</v>
      </c>
      <c r="H63" s="21">
        <v>487.49</v>
      </c>
      <c r="I63" s="22">
        <v>456.95</v>
      </c>
      <c r="J63" s="21">
        <v>508.42</v>
      </c>
      <c r="K63" s="21">
        <v>516.6</v>
      </c>
    </row>
    <row r="64" spans="2:11" s="19" customFormat="1">
      <c r="B64" s="12" t="s">
        <v>110</v>
      </c>
      <c r="C64" s="27" t="s">
        <v>77</v>
      </c>
      <c r="D64" s="10" t="s">
        <v>111</v>
      </c>
      <c r="E64" s="21">
        <v>0.57999999999999996</v>
      </c>
      <c r="F64" s="21">
        <v>0.41</v>
      </c>
      <c r="G64" s="21">
        <v>0.56999999999999995</v>
      </c>
      <c r="H64" s="21">
        <v>0.81</v>
      </c>
      <c r="I64" s="22">
        <v>0.64</v>
      </c>
      <c r="J64" s="21">
        <v>0.36</v>
      </c>
      <c r="K64" s="21">
        <v>0.7</v>
      </c>
    </row>
    <row r="65" spans="1:12" s="31" customFormat="1">
      <c r="B65" s="12" t="s">
        <v>112</v>
      </c>
      <c r="C65" s="27" t="s">
        <v>55</v>
      </c>
      <c r="D65" s="10" t="s">
        <v>113</v>
      </c>
      <c r="E65" s="21">
        <v>7.11</v>
      </c>
      <c r="F65" s="21">
        <v>8.33</v>
      </c>
      <c r="G65" s="21">
        <v>8.51</v>
      </c>
      <c r="H65" s="21">
        <v>7.9</v>
      </c>
      <c r="I65" s="22">
        <v>7.99</v>
      </c>
      <c r="J65" s="21">
        <v>7.84</v>
      </c>
      <c r="K65" s="21">
        <v>8.9600000000000009</v>
      </c>
    </row>
    <row r="66" spans="1:12" ht="24.75" customHeight="1">
      <c r="B66" s="32"/>
      <c r="C66" s="50" t="s">
        <v>114</v>
      </c>
      <c r="D66" s="50"/>
      <c r="E66" s="50"/>
      <c r="F66" s="50"/>
      <c r="G66" s="50"/>
      <c r="H66" s="50"/>
      <c r="I66" s="50"/>
      <c r="J66" s="50"/>
    </row>
    <row r="67" spans="1:12" s="36" customFormat="1">
      <c r="A67" s="51" t="s">
        <v>115</v>
      </c>
      <c r="B67" s="51"/>
      <c r="C67" s="51"/>
      <c r="D67" s="51"/>
      <c r="E67" s="51"/>
      <c r="F67" s="51"/>
      <c r="G67" s="51"/>
      <c r="H67" s="34"/>
      <c r="I67" s="35"/>
      <c r="K67" s="37"/>
    </row>
    <row r="68" spans="1:12" ht="15.75">
      <c r="C68" s="49" t="s">
        <v>119</v>
      </c>
      <c r="D68" s="49"/>
      <c r="E68" s="49"/>
      <c r="F68" s="49"/>
      <c r="G68" s="49"/>
      <c r="H68" s="49"/>
      <c r="I68" s="49"/>
      <c r="J68" s="49"/>
      <c r="K68" s="49"/>
      <c r="L68" s="49"/>
    </row>
    <row r="69" spans="1:12">
      <c r="B69" s="38"/>
      <c r="C69" s="39"/>
      <c r="E69" s="40"/>
      <c r="F69" s="40"/>
      <c r="G69" s="40"/>
      <c r="H69" s="40"/>
      <c r="I69" s="40"/>
      <c r="J69" s="40"/>
      <c r="K69" s="40"/>
    </row>
    <row r="70" spans="1:12">
      <c r="B70" s="41"/>
      <c r="C70" s="39"/>
      <c r="E70" s="40"/>
      <c r="F70" s="40"/>
      <c r="G70" s="40"/>
      <c r="H70" s="40"/>
      <c r="I70" s="40"/>
      <c r="J70" s="40"/>
      <c r="K70" s="40"/>
    </row>
    <row r="71" spans="1:12" s="42" customFormat="1">
      <c r="B71" s="38"/>
      <c r="E71" s="43"/>
      <c r="F71" s="43"/>
      <c r="G71" s="43"/>
      <c r="H71" s="43"/>
      <c r="I71" s="43"/>
      <c r="J71" s="43"/>
      <c r="K71" s="43"/>
    </row>
    <row r="72" spans="1:12">
      <c r="B72" s="38"/>
      <c r="E72" s="40"/>
      <c r="F72" s="40"/>
      <c r="G72" s="40"/>
      <c r="H72" s="40"/>
      <c r="I72" s="40"/>
      <c r="J72" s="40"/>
      <c r="K72" s="40"/>
    </row>
    <row r="73" spans="1:12">
      <c r="B73" s="38"/>
      <c r="E73" s="44"/>
      <c r="F73" s="44"/>
      <c r="G73" s="44"/>
      <c r="H73" s="44"/>
      <c r="I73" s="44"/>
      <c r="J73" s="44"/>
      <c r="K73" s="44"/>
      <c r="L73" s="44"/>
    </row>
    <row r="74" spans="1:12">
      <c r="E74" s="3"/>
    </row>
    <row r="75" spans="1:12">
      <c r="E75" s="47"/>
      <c r="F75" s="47"/>
      <c r="G75" s="47"/>
      <c r="H75" s="47"/>
      <c r="I75" s="47"/>
      <c r="J75" s="47"/>
      <c r="K75" s="47"/>
    </row>
    <row r="76" spans="1:12">
      <c r="E76" s="44"/>
      <c r="F76" s="44"/>
      <c r="G76" s="44"/>
      <c r="H76" s="44"/>
      <c r="I76" s="44"/>
      <c r="J76" s="44"/>
      <c r="K76" s="44"/>
    </row>
    <row r="77" spans="1:12">
      <c r="E77" s="48"/>
      <c r="F77" s="48"/>
      <c r="G77" s="48"/>
      <c r="H77" s="48"/>
      <c r="I77" s="48"/>
      <c r="J77" s="48"/>
      <c r="K77" s="48"/>
    </row>
  </sheetData>
  <mergeCells count="19">
    <mergeCell ref="B8:K8"/>
    <mergeCell ref="B9:K9"/>
    <mergeCell ref="A10:K10"/>
    <mergeCell ref="I1:K1"/>
    <mergeCell ref="F3:K3"/>
    <mergeCell ref="F4:K4"/>
    <mergeCell ref="F5:K5"/>
    <mergeCell ref="C68:L68"/>
    <mergeCell ref="C66:J66"/>
    <mergeCell ref="A67:G67"/>
    <mergeCell ref="B11:K11"/>
    <mergeCell ref="B12:K12"/>
    <mergeCell ref="B14:B16"/>
    <mergeCell ref="C14:C16"/>
    <mergeCell ref="D14:D16"/>
    <mergeCell ref="E14:K14"/>
    <mergeCell ref="E15:I15"/>
    <mergeCell ref="J15:J16"/>
    <mergeCell ref="K15:K16"/>
  </mergeCells>
  <pageMargins left="0.57013888888888897" right="0.2" top="0.2" bottom="0.2" header="0.22" footer="0.51180555555555496"/>
  <pageSetup paperSize="9" scale="69" firstPageNumber="0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РП 2020 ЦВ+ЦВВ</vt:lpstr>
      <vt:lpstr>'РП 2020 ЦВ+ЦВВ'!Область_печати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User</dc:creator>
  <dc:description/>
  <cp:lastModifiedBy>Admin</cp:lastModifiedBy>
  <cp:revision>3</cp:revision>
  <cp:lastPrinted>2020-05-27T11:38:19Z</cp:lastPrinted>
  <dcterms:created xsi:type="dcterms:W3CDTF">2016-06-16T21:20:41Z</dcterms:created>
  <dcterms:modified xsi:type="dcterms:W3CDTF">2020-05-27T11:38:27Z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Company">
    <vt:lpwstr>Microsoft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