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771"/>
  </bookViews>
  <sheets>
    <sheet name=" Тариф ЦВ и ЦВВ" sheetId="13" r:id="rId1"/>
  </sheets>
  <externalReferences>
    <externalReference r:id="rId2"/>
  </externalReferences>
  <definedNames>
    <definedName name="Excel_BuiltIn_Print_Area_1" localSheetId="0">#REF!</definedName>
    <definedName name="Excel_BuiltIn_Print_Area_1">#REF!</definedName>
    <definedName name="Excel_BuiltIn_Print_Area_1_1" localSheetId="0">#REF!</definedName>
    <definedName name="Excel_BuiltIn_Print_Area_1_1">#REF!</definedName>
    <definedName name="Excel_BuiltIn_Print_Area_2" localSheetId="0">#REF!</definedName>
    <definedName name="Excel_BuiltIn_Print_Area_2">#REF!</definedName>
    <definedName name="Excel_BuiltIn_Print_Area_4" localSheetId="0">#REF!</definedName>
    <definedName name="Excel_BuiltIn_Print_Area_4">#REF!</definedName>
    <definedName name="Excel_BuiltIn_Print_Titles_2" localSheetId="0">#REF!</definedName>
    <definedName name="Excel_BuiltIn_Print_Titles_2">#REF!</definedName>
    <definedName name="Excel_BuiltIn_Print_Titles_4" localSheetId="0">#REF!</definedName>
    <definedName name="Excel_BuiltIn_Print_Titles_4">#REF!</definedName>
    <definedName name="Excel_BuiltIn_Print_Titles_5">"#REF!"</definedName>
    <definedName name="Print_Area_1" localSheetId="0">#REF!</definedName>
    <definedName name="Print_Area_1">#REF!</definedName>
    <definedName name="SHARED_FORMULA_13_110_13_110_0" localSheetId="0">(#REF!-#REF!)/#REF!</definedName>
    <definedName name="SHARED_FORMULA_13_110_13_110_0">(#REF!-#REF!)/#REF!</definedName>
    <definedName name="SHARED_FORMULA_13_138_13_138_0" localSheetId="0">#REF!+#REF!+#REF!</definedName>
    <definedName name="SHARED_FORMULA_13_138_13_138_0">#REF!+#REF!+#REF!</definedName>
    <definedName name="SHARED_FORMULA_13_21_13_21_0" localSheetId="0">#REF!+#REF!+#REF!</definedName>
    <definedName name="SHARED_FORMULA_13_21_13_21_0">#REF!+#REF!+#REF!</definedName>
    <definedName name="SHARED_FORMULA_13_30_13_30_0" localSheetId="0">#REF!+#REF!+#REF!</definedName>
    <definedName name="SHARED_FORMULA_13_30_13_30_0">#REF!+#REF!+#REF!</definedName>
    <definedName name="SHARED_FORMULA_13_60_13_60_0" localSheetId="0">#REF!+#REF!+#REF!</definedName>
    <definedName name="SHARED_FORMULA_13_60_13_60_0">#REF!+#REF!+#REF!</definedName>
    <definedName name="SHARED_FORMULA_13_85_13_85_0" localSheetId="0">#REF!+#REF!-#REF!</definedName>
    <definedName name="SHARED_FORMULA_13_85_13_85_0">#REF!+#REF!-#REF!</definedName>
    <definedName name="SHARED_FORMULA_13_93_13_93_0" localSheetId="0">#REF!-#REF!+#REF!+#REF!</definedName>
    <definedName name="SHARED_FORMULA_13_93_13_93_0">#REF!-#REF!+#REF!+#REF!</definedName>
    <definedName name="SHARED_FORMULA_14_116_14_116_0" localSheetId="0">#REF!+#REF!+#REF!</definedName>
    <definedName name="SHARED_FORMULA_14_116_14_116_0">#REF!+#REF!+#REF!</definedName>
    <definedName name="SHARED_FORMULA_14_30_14_30_0" localSheetId="0">#REF!+#REF!+#REF!</definedName>
    <definedName name="SHARED_FORMULA_14_30_14_30_0">#REF!+#REF!+#REF!</definedName>
    <definedName name="SHARED_FORMULA_14_60_14_60_0" localSheetId="0">#REF!+#REF!+#REF!</definedName>
    <definedName name="SHARED_FORMULA_14_60_14_60_0">#REF!+#REF!+#REF!</definedName>
    <definedName name="SHARED_FORMULA_15_107_15_107_0" localSheetId="0">(#REF!+#REF!)/#REF!</definedName>
    <definedName name="SHARED_FORMULA_15_107_15_107_0">(#REF!+#REF!)/#REF!</definedName>
    <definedName name="SHARED_FORMULA_15_108_15_108_0" localSheetId="0">(#REF!-#REF!-#REF!)/#REF!</definedName>
    <definedName name="SHARED_FORMULA_15_108_15_108_0">(#REF!-#REF!-#REF!)/#REF!</definedName>
    <definedName name="SHARED_FORMULA_19_103_19_103_0" localSheetId="0">#REF!+#REF!</definedName>
    <definedName name="SHARED_FORMULA_19_103_19_103_0">#REF!+#REF!</definedName>
    <definedName name="SHARED_FORMULA_19_138_19_138_0" localSheetId="0">#REF!+#REF!</definedName>
    <definedName name="SHARED_FORMULA_19_138_19_138_0">#REF!+#REF!</definedName>
    <definedName name="SHARED_FORMULA_19_21_19_21_0" localSheetId="0">#REF!+#REF!</definedName>
    <definedName name="SHARED_FORMULA_19_21_19_21_0">#REF!+#REF!</definedName>
    <definedName name="SHARED_FORMULA_19_29_19_29_0" localSheetId="0">#REF!+#REF!</definedName>
    <definedName name="SHARED_FORMULA_19_29_19_29_0">#REF!+#REF!</definedName>
    <definedName name="SHARED_FORMULA_19_60_19_60_0" localSheetId="0">#REF!+#REF!</definedName>
    <definedName name="SHARED_FORMULA_19_60_19_60_0">#REF!+#REF!</definedName>
    <definedName name="SHARED_FORMULA_19_93_19_93_0" localSheetId="0">#REF!+#REF!</definedName>
    <definedName name="SHARED_FORMULA_19_93_19_93_0">#REF!+#REF!</definedName>
    <definedName name="SHARED_FORMULA_20_116_20_116_0" localSheetId="0">#REF!+#REF!</definedName>
    <definedName name="SHARED_FORMULA_20_116_20_116_0">#REF!+#REF!</definedName>
    <definedName name="SHARED_FORMULA_20_29_20_29_0" localSheetId="0">#REF!+#REF!</definedName>
    <definedName name="SHARED_FORMULA_20_29_20_29_0">#REF!+#REF!</definedName>
    <definedName name="SHARED_FORMULA_20_60_20_60_0" localSheetId="0">#REF!+#REF!</definedName>
    <definedName name="SHARED_FORMULA_20_60_20_60_0">#REF!+#REF!</definedName>
    <definedName name="SHARED_FORMULA_24_21_24_21_0" localSheetId="0">#REF!+#REF!+#REF!</definedName>
    <definedName name="SHARED_FORMULA_24_21_24_21_0">#REF!+#REF!+#REF!</definedName>
    <definedName name="SHARED_FORMULA_24_60_24_60_0" localSheetId="0">#REF!+#REF!+#REF!</definedName>
    <definedName name="SHARED_FORMULA_24_60_24_60_0">#REF!+#REF!+#REF!</definedName>
    <definedName name="SHARED_FORMULA_25_116_25_116_0" localSheetId="0">#REF!+#REF!+#REF!+#REF!</definedName>
    <definedName name="SHARED_FORMULA_25_116_25_116_0">#REF!+#REF!+#REF!+#REF!</definedName>
    <definedName name="SHARED_FORMULA_25_23_25_23_0" localSheetId="0">#REF!+#REF!+#REF!+#REF!</definedName>
    <definedName name="SHARED_FORMULA_25_23_25_23_0">#REF!+#REF!+#REF!+#REF!</definedName>
    <definedName name="SHARED_FORMULA_25_60_25_60_0" localSheetId="0">#REF!+#REF!+#REF!+#REF!</definedName>
    <definedName name="SHARED_FORMULA_25_60_25_60_0">#REF!+#REF!+#REF!+#REF!</definedName>
    <definedName name="SHARED_FORMULA_3_106_3_106_0" localSheetId="0">#REF!/#REF!</definedName>
    <definedName name="SHARED_FORMULA_3_106_3_106_0">#REF!/#REF!</definedName>
    <definedName name="SHARED_FORMULA_3_107_3_107_0" localSheetId="0">(#REF!+#REF!+#REF!)/#REF!</definedName>
    <definedName name="SHARED_FORMULA_3_107_3_107_0">(#REF!+#REF!+#REF!)/#REF!</definedName>
    <definedName name="SHARED_FORMULA_3_108_3_108_0" localSheetId="0">(#REF!-#REF!-#REF!-#REF!)/#REF!</definedName>
    <definedName name="SHARED_FORMULA_3_108_3_108_0">(#REF!-#REF!-#REF!-#REF!)/#REF!</definedName>
    <definedName name="SHARED_FORMULA_3_127_3_127_0" localSheetId="0">#REF!</definedName>
    <definedName name="SHARED_FORMULA_3_127_3_127_0">#REF!</definedName>
    <definedName name="SHARED_FORMULA_3_128_3_128_0" localSheetId="0">(#REF!+#REF!)/#REF!</definedName>
    <definedName name="SHARED_FORMULA_3_128_3_128_0">(#REF!+#REF!)/#REF!</definedName>
    <definedName name="SHARED_FORMULA_3_129_3_129_0" localSheetId="0">#REF!</definedName>
    <definedName name="SHARED_FORMULA_3_129_3_129_0">#REF!</definedName>
    <definedName name="SHARED_FORMULA_3_133_3_133_0" localSheetId="0">#REF!/#REF!</definedName>
    <definedName name="SHARED_FORMULA_3_133_3_133_0">#REF!/#REF!</definedName>
    <definedName name="SHARED_FORMULA_3_137_3_137_0" localSheetId="0">#REF!+#REF!</definedName>
    <definedName name="SHARED_FORMULA_3_137_3_137_0">#REF!+#REF!</definedName>
    <definedName name="SHARED_FORMULA_3_59_3_59_0" localSheetId="0">IF(#REF!+#REF!+#REF!+#REF!=#REF!+#REF!+#REF!+#REF!+#REF!,#REF!+#REF!+#REF!+#REF!,"неприпустиме значення")</definedName>
    <definedName name="SHARED_FORMULA_3_59_3_59_0">IF(#REF!+#REF!+#REF!+#REF!=#REF!+#REF!+#REF!+#REF!+#REF!,#REF!+#REF!+#REF!+#REF!,"неприпустиме значення")</definedName>
    <definedName name="SHARED_FORMULA_4_100_4_100_0" localSheetId="0">#REF!+1</definedName>
    <definedName name="SHARED_FORMULA_4_100_4_100_0">#REF!+1</definedName>
    <definedName name="SHARED_FORMULA_4_20_4_20_0" localSheetId="0">#REF!+1</definedName>
    <definedName name="SHARED_FORMULA_4_20_4_20_0">#REF!+1</definedName>
    <definedName name="SHARED_FORMULA_4_58_4_58_0" localSheetId="0">#REF!+1</definedName>
    <definedName name="SHARED_FORMULA_4_58_4_58_0">#REF!+1</definedName>
    <definedName name="SHARED_FORMULA_5_102_5_102_0" localSheetId="0">#REF!+#REF!+#REF!</definedName>
    <definedName name="SHARED_FORMULA_5_102_5_102_0">#REF!+#REF!+#REF!</definedName>
    <definedName name="SHARED_FORMULA_7_109_7_109_0" localSheetId="0">#REF!/#REF!</definedName>
    <definedName name="SHARED_FORMULA_7_109_7_109_0">#REF!/#REF!</definedName>
    <definedName name="SHARED_FORMULA_7_110_7_110_0" localSheetId="0">#REF!/#REF!</definedName>
    <definedName name="SHARED_FORMULA_7_110_7_110_0">#REF!/#REF!</definedName>
    <definedName name="SHARED_FORMULA_7_111_7_111_0" localSheetId="0">(#REF!)/(#REF!+#REF!)*100</definedName>
    <definedName name="SHARED_FORMULA_7_111_7_111_0">(#REF!)/(#REF!+#REF!)*100</definedName>
    <definedName name="SHARED_FORMULA_7_138_7_138_0" localSheetId="0">#REF!+#REF!</definedName>
    <definedName name="SHARED_FORMULA_7_138_7_138_0">#REF!+#REF!</definedName>
    <definedName name="SHARED_FORMULA_7_21_7_21_0" localSheetId="0">#REF!+#REF!</definedName>
    <definedName name="SHARED_FORMULA_7_21_7_21_0">#REF!+#REF!</definedName>
    <definedName name="SHARED_FORMULA_7_29_7_29_0" localSheetId="0">#REF!+#REF!</definedName>
    <definedName name="SHARED_FORMULA_7_29_7_29_0">#REF!+#REF!</definedName>
    <definedName name="SHARED_FORMULA_7_60_7_60_0" localSheetId="0">#REF!+#REF!</definedName>
    <definedName name="SHARED_FORMULA_7_60_7_60_0">#REF!+#REF!</definedName>
    <definedName name="SHARED_FORMULA_7_77_7_77_0" localSheetId="0">#REF!+#REF!+#REF!</definedName>
    <definedName name="SHARED_FORMULA_7_77_7_77_0">#REF!+#REF!+#REF!</definedName>
    <definedName name="SHARED_FORMULA_7_85_7_85_0" localSheetId="0">#REF!-#REF!</definedName>
    <definedName name="SHARED_FORMULA_7_85_7_85_0">#REF!-#REF!</definedName>
    <definedName name="SHARED_FORMULA_7_93_7_93_0" localSheetId="0">#REF!-#REF!</definedName>
    <definedName name="SHARED_FORMULA_7_93_7_93_0">#REF!-#REF!</definedName>
    <definedName name="SHARED_FORMULA_7_95_7_95_0" localSheetId="0">#REF!-#REF!</definedName>
    <definedName name="SHARED_FORMULA_7_95_7_95_0">#REF!-#REF!</definedName>
    <definedName name="SHARED_FORMULA_8_116_8_116_0" localSheetId="0">#REF!+#REF!</definedName>
    <definedName name="SHARED_FORMULA_8_116_8_116_0">#REF!+#REF!</definedName>
    <definedName name="SHARED_FORMULA_8_30_8_30_0" localSheetId="0">#REF!+#REF!</definedName>
    <definedName name="SHARED_FORMULA_8_30_8_30_0">#REF!+#REF!</definedName>
    <definedName name="SHARED_FORMULA_8_60_8_60_0" localSheetId="0">#REF!+#REF!</definedName>
    <definedName name="SHARED_FORMULA_8_60_8_60_0">#REF!+#REF!</definedName>
    <definedName name="всенкснеіукі" localSheetId="0">(#REF!+#REF!)/#REF!</definedName>
    <definedName name="всенкснеіукі">(#REF!+#REF!)/#REF!</definedName>
    <definedName name="г" localSheetId="0">#REF!</definedName>
    <definedName name="г">#REF!</definedName>
    <definedName name="мгнм" localSheetId="0">#REF!+#REF!</definedName>
    <definedName name="мгнм">#REF!+#REF!</definedName>
    <definedName name="ноен" localSheetId="0">#REF!</definedName>
    <definedName name="ноен">#REF!</definedName>
    <definedName name="_xlnm.Print_Area" localSheetId="0">' Тариф ЦВ и ЦВВ'!$A$1:$F$59</definedName>
    <definedName name="п" localSheetId="0">#REF!</definedName>
    <definedName name="п">#REF!</definedName>
    <definedName name="покриття00" localSheetId="0">#REF!</definedName>
    <definedName name="покриття00">#REF!</definedName>
    <definedName name="Поооооооооо" localSheetId="0">#REF!</definedName>
    <definedName name="Поооооооооо">#REF!</definedName>
    <definedName name="псен" localSheetId="0">#REF!+#REF!+#REF!+#REF!</definedName>
    <definedName name="псен">#REF!+#REF!+#REF!+#REF!</definedName>
    <definedName name="рр" localSheetId="0">#REF!</definedName>
    <definedName name="рр">#REF!</definedName>
    <definedName name="упіуп" localSheetId="0">#REF!</definedName>
    <definedName name="упіуп">#REF!</definedName>
    <definedName name="щр" localSheetId="0">#REF!+#REF!</definedName>
    <definedName name="щр">#REF!+#REF!</definedName>
  </definedNames>
  <calcPr calcId="144525"/>
</workbook>
</file>

<file path=xl/calcChain.xml><?xml version="1.0" encoding="utf-8"?>
<calcChain xmlns="http://schemas.openxmlformats.org/spreadsheetml/2006/main">
  <c r="E52" i="13" l="1"/>
  <c r="C52" i="13"/>
  <c r="D49" i="13" s="1"/>
  <c r="F49" i="13"/>
  <c r="F48" i="13"/>
  <c r="F47" i="13"/>
  <c r="F46" i="13"/>
  <c r="F45" i="13"/>
  <c r="F44" i="13"/>
  <c r="F43" i="13"/>
  <c r="F42" i="13"/>
  <c r="F40" i="13"/>
  <c r="F39" i="13"/>
  <c r="F38" i="13"/>
  <c r="F37" i="13"/>
  <c r="F36" i="13"/>
  <c r="F35" i="13"/>
  <c r="F34" i="13"/>
  <c r="E34" i="13"/>
  <c r="C34" i="13"/>
  <c r="F33" i="13"/>
  <c r="F32" i="13"/>
  <c r="F31" i="13"/>
  <c r="F30" i="13"/>
  <c r="F29" i="13"/>
  <c r="F28" i="13"/>
  <c r="E28" i="13"/>
  <c r="C28" i="13"/>
  <c r="F27" i="13"/>
  <c r="F26" i="13"/>
  <c r="F25" i="13"/>
  <c r="F24" i="13"/>
  <c r="F23" i="13"/>
  <c r="F22" i="13"/>
  <c r="E22" i="13"/>
  <c r="C22" i="13"/>
  <c r="F21" i="13"/>
  <c r="F20" i="13"/>
  <c r="F19" i="13"/>
  <c r="F18" i="13"/>
  <c r="F17" i="13"/>
  <c r="E17" i="13"/>
  <c r="C17" i="13"/>
  <c r="C9" i="13" s="1"/>
  <c r="C41" i="13" s="1"/>
  <c r="C50" i="13" s="1"/>
  <c r="C51" i="13" s="1"/>
  <c r="F16" i="13"/>
  <c r="F15" i="13"/>
  <c r="F14" i="13"/>
  <c r="F13" i="13"/>
  <c r="F12" i="13"/>
  <c r="F11" i="13"/>
  <c r="F10" i="13"/>
  <c r="E10" i="13"/>
  <c r="E9" i="13" s="1"/>
  <c r="E41" i="13" s="1"/>
  <c r="E50" i="13" s="1"/>
  <c r="E51" i="13" s="1"/>
  <c r="C10" i="13"/>
  <c r="F9" i="13"/>
  <c r="F41" i="13" s="1"/>
  <c r="D11" i="13" l="1"/>
  <c r="D10" i="13" s="1"/>
  <c r="D12" i="13"/>
  <c r="D13" i="13"/>
  <c r="D14" i="13"/>
  <c r="D15" i="13"/>
  <c r="D16" i="13"/>
  <c r="D18" i="13"/>
  <c r="D19" i="13"/>
  <c r="D20" i="13"/>
  <c r="D21" i="13"/>
  <c r="D23" i="13"/>
  <c r="D24" i="13"/>
  <c r="D25" i="13"/>
  <c r="D26" i="13"/>
  <c r="D27" i="13"/>
  <c r="D29" i="13"/>
  <c r="D30" i="13"/>
  <c r="D31" i="13"/>
  <c r="D32" i="13"/>
  <c r="D33" i="13"/>
  <c r="D35" i="13"/>
  <c r="D34" i="13" s="1"/>
  <c r="D36" i="13"/>
  <c r="D37" i="13"/>
  <c r="D38" i="13"/>
  <c r="D39" i="13"/>
  <c r="D40" i="13"/>
  <c r="D42" i="13"/>
  <c r="D43" i="13"/>
  <c r="D44" i="13"/>
  <c r="D45" i="13"/>
  <c r="D46" i="13"/>
  <c r="D47" i="13"/>
  <c r="D48" i="13"/>
  <c r="D22" i="13" l="1"/>
  <c r="D17" i="13"/>
  <c r="D28" i="13"/>
  <c r="D9" i="13"/>
  <c r="D41" i="13" l="1"/>
</calcChain>
</file>

<file path=xl/sharedStrings.xml><?xml version="1.0" encoding="utf-8"?>
<sst xmlns="http://schemas.openxmlformats.org/spreadsheetml/2006/main" count="101" uniqueCount="88">
  <si>
    <t>Ізюмського комунального виробничого водопровідно-каналізаційного підприємства</t>
  </si>
  <si>
    <t>№
з/п</t>
  </si>
  <si>
    <t>Найменування показників</t>
  </si>
  <si>
    <t>тис. грн на рік</t>
  </si>
  <si>
    <r>
      <t>грн/м</t>
    </r>
    <r>
      <rPr>
        <vertAlign val="superscript"/>
        <sz val="14"/>
        <rFont val="Times New Roman"/>
        <family val="1"/>
        <charset val="204"/>
      </rPr>
      <t>3</t>
    </r>
  </si>
  <si>
    <t>Виробнича собівартість, у тому числі:</t>
  </si>
  <si>
    <t>1.1</t>
  </si>
  <si>
    <t>прямі матеріальні витрати, у тому числі:</t>
  </si>
  <si>
    <t>1.1.1</t>
  </si>
  <si>
    <t>електроенергія</t>
  </si>
  <si>
    <t>1.1.2</t>
  </si>
  <si>
    <t>витрати на придбання води в інших суб’єктів господарювання/ очищення власних стічних вод іншими суб’єктами господарювання</t>
  </si>
  <si>
    <t>1.1.3</t>
  </si>
  <si>
    <t>витрати на реагенти</t>
  </si>
  <si>
    <t>1.1.4</t>
  </si>
  <si>
    <t>матеріали, запасні частини та інші матеріальні ресурси (ремонти)</t>
  </si>
  <si>
    <t>1.2</t>
  </si>
  <si>
    <t>прямі витрати на оплату праці</t>
  </si>
  <si>
    <t>1.3</t>
  </si>
  <si>
    <t>інші прямі витрати, у тому числі:</t>
  </si>
  <si>
    <t>1.3.1</t>
  </si>
  <si>
    <t>відрахування на соціальні заходи</t>
  </si>
  <si>
    <t>1.3.2</t>
  </si>
  <si>
    <t>амортизаційні відрахування</t>
  </si>
  <si>
    <t>1.3.3</t>
  </si>
  <si>
    <t>підкачка води сторонніми організаціями</t>
  </si>
  <si>
    <t>1.3.4</t>
  </si>
  <si>
    <t>інші прямі витрати</t>
  </si>
  <si>
    <t>1.4</t>
  </si>
  <si>
    <t>загальновиробничі витрати, у тому числі:</t>
  </si>
  <si>
    <t>1.4.1</t>
  </si>
  <si>
    <t>витрати на оплату праці</t>
  </si>
  <si>
    <t>1.4.2</t>
  </si>
  <si>
    <t>1.4.3</t>
  </si>
  <si>
    <t>1.4.4</t>
  </si>
  <si>
    <t>витрати пов'язані зі сплатою податків, зборів та інших передбачених законодавством обов'язкових платежів</t>
  </si>
  <si>
    <t>1.4.5</t>
  </si>
  <si>
    <t>інші витрати</t>
  </si>
  <si>
    <t>2</t>
  </si>
  <si>
    <t>Адміністративні витрати, у тому числі:</t>
  </si>
  <si>
    <t>2.1</t>
  </si>
  <si>
    <t>2.2</t>
  </si>
  <si>
    <t>2.3</t>
  </si>
  <si>
    <t>2.4</t>
  </si>
  <si>
    <t>2.5</t>
  </si>
  <si>
    <t>3</t>
  </si>
  <si>
    <t>Витрати на збут, у тому числі:</t>
  </si>
  <si>
    <t>3.1</t>
  </si>
  <si>
    <t>3.2</t>
  </si>
  <si>
    <t>3.3</t>
  </si>
  <si>
    <t>3.4</t>
  </si>
  <si>
    <t>4</t>
  </si>
  <si>
    <t>Інші операційні витрати</t>
  </si>
  <si>
    <t>5</t>
  </si>
  <si>
    <t>Фінансові витрати</t>
  </si>
  <si>
    <t>6</t>
  </si>
  <si>
    <t>7</t>
  </si>
  <si>
    <t>Розрахунковий прибуток, у тому числі:</t>
  </si>
  <si>
    <t>податок на прибуток</t>
  </si>
  <si>
    <t>дивіденди</t>
  </si>
  <si>
    <t>резервний фонд (капітал)</t>
  </si>
  <si>
    <t>на розвиток виробництва (виробничі інвестиції)</t>
  </si>
  <si>
    <t>8</t>
  </si>
  <si>
    <t>9</t>
  </si>
  <si>
    <t>10</t>
  </si>
  <si>
    <t>11</t>
  </si>
  <si>
    <r>
      <t>Обсяг реалізації, тис. м</t>
    </r>
    <r>
      <rPr>
        <b/>
        <vertAlign val="superscript"/>
        <sz val="14"/>
        <rFont val="Times New Roman"/>
        <family val="1"/>
        <charset val="204"/>
      </rPr>
      <t>3</t>
    </r>
  </si>
  <si>
    <t>інші прямі матеріальні витрати</t>
  </si>
  <si>
    <t>1.1.5</t>
  </si>
  <si>
    <t>Директор ІКВВКП</t>
  </si>
  <si>
    <t>Зубко М.А.</t>
  </si>
  <si>
    <t>Усього витрат повної собівартості</t>
  </si>
  <si>
    <t>Витрати на вішкодування витрат</t>
  </si>
  <si>
    <t>8.1</t>
  </si>
  <si>
    <t>8.2</t>
  </si>
  <si>
    <t>8.2.1</t>
  </si>
  <si>
    <t>8.2.2</t>
  </si>
  <si>
    <t>8.2.3</t>
  </si>
  <si>
    <t>8.2.4</t>
  </si>
  <si>
    <t>Вартість централізованого водопостачання/централізованого водовідведення, тис. грн</t>
  </si>
  <si>
    <t xml:space="preserve">Послуга з централізованого водопостачання </t>
  </si>
  <si>
    <t>Послуга з централізованого водовідведення</t>
  </si>
  <si>
    <r>
      <t>Тариф на послуги з централізованого водопостачання/централізованого водовідведення, грн/м</t>
    </r>
    <r>
      <rPr>
        <b/>
        <vertAlign val="superscript"/>
        <sz val="14"/>
        <rFont val="Times New Roman"/>
        <family val="1"/>
        <charset val="204"/>
      </rPr>
      <t>3</t>
    </r>
  </si>
  <si>
    <t>Cтруктура тарифів на послуги з централізованого водопостачання та централізованого водовідведення</t>
  </si>
  <si>
    <t>чистий прибуток, зокрема:</t>
  </si>
  <si>
    <t>(без податку на додану вартість)</t>
  </si>
  <si>
    <t>інше використання прибутку</t>
  </si>
  <si>
    <t>Додаток 1 до рішення виконавчого комітету Оскільської сільської ради №_____                 від "___"_________2020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</si>
</sst>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i/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4" fillId="0" borderId="0"/>
    <xf numFmtId="0" fontId="1" fillId="0" borderId="0"/>
    <xf numFmtId="0" fontId="4" fillId="0" borderId="0"/>
  </cellStyleXfs>
  <cellXfs count="48">
    <xf numFmtId="0" fontId="0" fillId="0" borderId="0" xfId="0"/>
    <xf numFmtId="2" fontId="7" fillId="0" borderId="1" xfId="1" applyNumberFormat="1" applyFont="1" applyFill="1" applyBorder="1" applyAlignment="1">
      <alignment horizontal="center" vertical="center"/>
    </xf>
    <xf numFmtId="2" fontId="6" fillId="0" borderId="1" xfId="1" applyNumberFormat="1" applyFont="1" applyFill="1" applyBorder="1" applyAlignment="1">
      <alignment horizontal="center" vertical="center"/>
    </xf>
    <xf numFmtId="0" fontId="3" fillId="0" borderId="0" xfId="1" applyFont="1" applyFill="1"/>
    <xf numFmtId="0" fontId="3" fillId="0" borderId="0" xfId="1" applyFont="1" applyFill="1" applyAlignment="1">
      <alignment horizontal="left" wrapText="1"/>
    </xf>
    <xf numFmtId="0" fontId="6" fillId="0" borderId="0" xfId="1" applyFont="1" applyFill="1" applyAlignment="1">
      <alignment horizontal="center" vertical="center" wrapText="1"/>
    </xf>
    <xf numFmtId="0" fontId="10" fillId="0" borderId="0" xfId="0" applyFont="1" applyFill="1" applyBorder="1" applyAlignment="1">
      <alignment horizontal="right"/>
    </xf>
    <xf numFmtId="0" fontId="6" fillId="0" borderId="0" xfId="1" applyFont="1" applyFill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/>
    </xf>
    <xf numFmtId="1" fontId="7" fillId="0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left" vertical="center"/>
    </xf>
    <xf numFmtId="49" fontId="7" fillId="0" borderId="1" xfId="1" applyNumberFormat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/>
    </xf>
    <xf numFmtId="0" fontId="6" fillId="0" borderId="0" xfId="1" applyFont="1" applyFill="1"/>
    <xf numFmtId="0" fontId="6" fillId="0" borderId="1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vertical="center"/>
    </xf>
    <xf numFmtId="0" fontId="6" fillId="0" borderId="1" xfId="0" applyFont="1" applyFill="1" applyBorder="1" applyAlignment="1">
      <alignment vertical="top" wrapText="1"/>
    </xf>
    <xf numFmtId="49" fontId="6" fillId="0" borderId="1" xfId="4" applyNumberFormat="1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vertical="center" wrapText="1"/>
    </xf>
    <xf numFmtId="0" fontId="4" fillId="0" borderId="0" xfId="4" applyFont="1" applyFill="1"/>
    <xf numFmtId="49" fontId="6" fillId="0" borderId="1" xfId="0" applyNumberFormat="1" applyFont="1" applyFill="1" applyBorder="1" applyAlignment="1">
      <alignment horizontal="center" vertical="top" wrapText="1"/>
    </xf>
    <xf numFmtId="0" fontId="7" fillId="0" borderId="1" xfId="1" applyFont="1" applyFill="1" applyBorder="1" applyAlignment="1">
      <alignment horizontal="left" vertical="center" wrapText="1"/>
    </xf>
    <xf numFmtId="49" fontId="7" fillId="0" borderId="0" xfId="1" applyNumberFormat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left" vertical="center" wrapText="1"/>
    </xf>
    <xf numFmtId="4" fontId="7" fillId="0" borderId="0" xfId="1" applyNumberFormat="1" applyFont="1" applyFill="1" applyBorder="1" applyAlignment="1">
      <alignment horizontal="center"/>
    </xf>
    <xf numFmtId="0" fontId="7" fillId="0" borderId="0" xfId="1" applyFont="1" applyFill="1" applyBorder="1" applyAlignment="1">
      <alignment vertical="center" wrapText="1"/>
    </xf>
    <xf numFmtId="164" fontId="3" fillId="0" borderId="0" xfId="1" applyNumberFormat="1" applyFont="1" applyFill="1"/>
    <xf numFmtId="4" fontId="7" fillId="0" borderId="0" xfId="1" applyNumberFormat="1" applyFont="1" applyFill="1" applyBorder="1" applyAlignment="1">
      <alignment horizontal="center" vertical="center"/>
    </xf>
    <xf numFmtId="0" fontId="7" fillId="0" borderId="0" xfId="1" applyFont="1" applyFill="1"/>
    <xf numFmtId="0" fontId="11" fillId="0" borderId="0" xfId="1" applyFont="1" applyFill="1" applyAlignment="1">
      <alignment horizontal="left" vertical="top" wrapText="1"/>
    </xf>
    <xf numFmtId="0" fontId="5" fillId="0" borderId="0" xfId="2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left" vertical="top" wrapText="1"/>
    </xf>
    <xf numFmtId="4" fontId="7" fillId="0" borderId="0" xfId="1" applyNumberFormat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right" vertical="top"/>
    </xf>
    <xf numFmtId="4" fontId="7" fillId="0" borderId="2" xfId="1" applyNumberFormat="1" applyFont="1" applyFill="1" applyBorder="1" applyAlignment="1">
      <alignment horizontal="center" vertical="center"/>
    </xf>
    <xf numFmtId="4" fontId="7" fillId="0" borderId="3" xfId="1" applyNumberFormat="1" applyFont="1" applyFill="1" applyBorder="1" applyAlignment="1">
      <alignment horizontal="center" vertical="center"/>
    </xf>
    <xf numFmtId="165" fontId="7" fillId="0" borderId="2" xfId="1" applyNumberFormat="1" applyFont="1" applyFill="1" applyBorder="1" applyAlignment="1">
      <alignment horizontal="center" vertical="center"/>
    </xf>
    <xf numFmtId="165" fontId="7" fillId="0" borderId="3" xfId="1" applyNumberFormat="1" applyFont="1" applyFill="1" applyBorder="1" applyAlignment="1">
      <alignment horizontal="center" vertical="center"/>
    </xf>
    <xf numFmtId="2" fontId="7" fillId="0" borderId="2" xfId="1" applyNumberFormat="1" applyFont="1" applyFill="1" applyBorder="1" applyAlignment="1">
      <alignment horizontal="center" vertical="center"/>
    </xf>
    <xf numFmtId="2" fontId="7" fillId="0" borderId="3" xfId="1" applyNumberFormat="1" applyFont="1" applyFill="1" applyBorder="1" applyAlignment="1">
      <alignment horizontal="center" vertical="center"/>
    </xf>
    <xf numFmtId="4" fontId="7" fillId="0" borderId="4" xfId="1" applyNumberFormat="1" applyFont="1" applyFill="1" applyBorder="1" applyAlignment="1">
      <alignment horizontal="center" vertical="center"/>
    </xf>
    <xf numFmtId="4" fontId="7" fillId="0" borderId="5" xfId="1" applyNumberFormat="1" applyFont="1" applyFill="1" applyBorder="1" applyAlignment="1">
      <alignment horizontal="center" vertical="center"/>
    </xf>
  </cellXfs>
  <cellStyles count="5">
    <cellStyle name="Звичайний 2" xfId="3"/>
    <cellStyle name="Обычный" xfId="0" builtinId="0"/>
    <cellStyle name="Обычный 2 2" xfId="4"/>
    <cellStyle name="Обычный 2 3" xfId="1"/>
    <cellStyle name="Обычный 3 2" xfId="2"/>
  </cellStyles>
  <dxfs count="0"/>
  <tableStyles count="0" defaultTableStyle="TableStyleMedium2" defaultPivotStyle="PivotStyleMedium9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3;&#1050;&#1056;&#1050;&#1055;/&#1060;&#1086;&#1088;&#1084;&#1080;%20&#1076;&#1086;%2025%20&#1095;&#1080;&#1089;&#1083;&#1072;/&#1058;&#1072;&#1088;&#1080;&#1092;&#1080;/&#1055;&#1086;&#1076;&#1072;&#1095;&#1072;%202020/&#1062;&#1042;%20&#1090;&#1072;%20&#1062;&#1042;&#1042;%20&#1030;&#1079;&#1102;&#1084;/11.2020/&#1052;&#1045;&#1053;&#1071;&#1058;&#1068;/&#1044;&#1086;&#1076;&#1072;&#1090;&#1082;&#1080;%203-18%20&#1073;&#1077;&#1079;%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уктура(Проект ріш 0,00)"/>
      <sheetName val="Структура (все знаки)"/>
      <sheetName val="Дод2"/>
      <sheetName val="Дод3"/>
      <sheetName val="Дод4"/>
      <sheetName val="Дод5"/>
      <sheetName val="Дод6"/>
      <sheetName val="Дод7"/>
      <sheetName val="Дод8"/>
      <sheetName val="Дод9"/>
      <sheetName val="Дод10"/>
      <sheetName val="Дод11"/>
      <sheetName val="Дод12"/>
      <sheetName val="Дод13"/>
      <sheetName val="Дод14"/>
      <sheetName val="Дод16"/>
      <sheetName val="Дод17"/>
      <sheetName val="Дод18"/>
    </sheetNames>
    <sheetDataSet>
      <sheetData sheetId="0"/>
      <sheetData sheetId="1">
        <row r="52">
          <cell r="C52">
            <v>1384.39</v>
          </cell>
          <cell r="E52">
            <v>843.44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  <pageSetUpPr fitToPage="1"/>
  </sheetPr>
  <dimension ref="A1:F59"/>
  <sheetViews>
    <sheetView tabSelected="1" zoomScale="75" zoomScaleNormal="75" zoomScaleSheetLayoutView="65" workbookViewId="0">
      <selection activeCell="A3" sqref="A3:XFD3"/>
    </sheetView>
  </sheetViews>
  <sheetFormatPr defaultRowHeight="12.75" x14ac:dyDescent="0.2"/>
  <cols>
    <col min="1" max="1" width="10.7109375" style="3" customWidth="1"/>
    <col min="2" max="2" width="65.140625" style="3" customWidth="1"/>
    <col min="3" max="4" width="21.85546875" style="3" customWidth="1"/>
    <col min="5" max="5" width="21.85546875" style="3" customWidth="1" collapsed="1"/>
    <col min="6" max="6" width="21.85546875" style="3" customWidth="1"/>
    <col min="7" max="16384" width="9.140625" style="3"/>
  </cols>
  <sheetData>
    <row r="1" spans="1:6" x14ac:dyDescent="0.2">
      <c r="D1" s="4"/>
    </row>
    <row r="2" spans="1:6" ht="64.5" customHeight="1" x14ac:dyDescent="0.2">
      <c r="E2" s="31" t="s">
        <v>87</v>
      </c>
      <c r="F2" s="31"/>
    </row>
    <row r="3" spans="1:6" ht="47.25" customHeight="1" x14ac:dyDescent="0.2">
      <c r="A3" s="32" t="s">
        <v>83</v>
      </c>
      <c r="B3" s="32"/>
      <c r="C3" s="32"/>
      <c r="D3" s="32"/>
      <c r="E3" s="32"/>
      <c r="F3" s="32"/>
    </row>
    <row r="4" spans="1:6" ht="22.5" customHeight="1" x14ac:dyDescent="0.2">
      <c r="A4" s="32" t="s">
        <v>0</v>
      </c>
      <c r="B4" s="32"/>
      <c r="C4" s="32"/>
      <c r="D4" s="32"/>
      <c r="E4" s="32"/>
      <c r="F4" s="32"/>
    </row>
    <row r="5" spans="1:6" ht="18.75" x14ac:dyDescent="0.2">
      <c r="A5" s="5"/>
      <c r="B5" s="5"/>
      <c r="C5" s="5"/>
      <c r="F5" s="6" t="s">
        <v>85</v>
      </c>
    </row>
    <row r="6" spans="1:6" s="7" customFormat="1" ht="42" customHeight="1" x14ac:dyDescent="0.25">
      <c r="A6" s="33" t="s">
        <v>1</v>
      </c>
      <c r="B6" s="34" t="s">
        <v>2</v>
      </c>
      <c r="C6" s="35" t="s">
        <v>80</v>
      </c>
      <c r="D6" s="36"/>
      <c r="E6" s="33" t="s">
        <v>81</v>
      </c>
      <c r="F6" s="33"/>
    </row>
    <row r="7" spans="1:6" s="7" customFormat="1" ht="22.5" x14ac:dyDescent="0.25">
      <c r="A7" s="33"/>
      <c r="B7" s="34"/>
      <c r="C7" s="8" t="s">
        <v>3</v>
      </c>
      <c r="D7" s="8" t="s">
        <v>4</v>
      </c>
      <c r="E7" s="8" t="s">
        <v>3</v>
      </c>
      <c r="F7" s="8" t="s">
        <v>4</v>
      </c>
    </row>
    <row r="8" spans="1:6" s="9" customFormat="1" ht="18.75" x14ac:dyDescent="0.3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</row>
    <row r="9" spans="1:6" s="30" customFormat="1" ht="18.75" x14ac:dyDescent="0.3">
      <c r="A9" s="10">
        <v>1</v>
      </c>
      <c r="B9" s="11" t="s">
        <v>5</v>
      </c>
      <c r="C9" s="1">
        <f t="shared" ref="C9:F9" si="0">C10+C16+C17+C22</f>
        <v>28029.86</v>
      </c>
      <c r="D9" s="1">
        <f t="shared" si="0"/>
        <v>20.247083553045023</v>
      </c>
      <c r="E9" s="1">
        <f t="shared" si="0"/>
        <v>14626.260000000002</v>
      </c>
      <c r="F9" s="1">
        <f t="shared" si="0"/>
        <v>17.341197951247274</v>
      </c>
    </row>
    <row r="10" spans="1:6" s="30" customFormat="1" ht="18.75" x14ac:dyDescent="0.3">
      <c r="A10" s="12" t="s">
        <v>6</v>
      </c>
      <c r="B10" s="11" t="s">
        <v>7</v>
      </c>
      <c r="C10" s="1">
        <f t="shared" ref="C10:E10" si="1">SUM(C11:C15)</f>
        <v>8107.3</v>
      </c>
      <c r="D10" s="1">
        <f t="shared" si="1"/>
        <v>5.8562254855929323</v>
      </c>
      <c r="E10" s="1">
        <f t="shared" si="1"/>
        <v>2562.9300000000003</v>
      </c>
      <c r="F10" s="1">
        <f t="shared" ref="F10" si="2">SUM(F11:F15)</f>
        <v>3.038663093996016</v>
      </c>
    </row>
    <row r="11" spans="1:6" s="15" customFormat="1" ht="18.75" x14ac:dyDescent="0.3">
      <c r="A11" s="13" t="s">
        <v>8</v>
      </c>
      <c r="B11" s="14" t="s">
        <v>9</v>
      </c>
      <c r="C11" s="2">
        <v>6436.97</v>
      </c>
      <c r="D11" s="2">
        <f>C11/$C$52</f>
        <v>4.649679642297329</v>
      </c>
      <c r="E11" s="2">
        <v>1985.76</v>
      </c>
      <c r="F11" s="2">
        <f t="shared" ref="F11:F49" si="3">E11/$E$52</f>
        <v>2.3543583420278855</v>
      </c>
    </row>
    <row r="12" spans="1:6" s="15" customFormat="1" ht="61.5" customHeight="1" x14ac:dyDescent="0.3">
      <c r="A12" s="13" t="s">
        <v>10</v>
      </c>
      <c r="B12" s="16" t="s">
        <v>11</v>
      </c>
      <c r="C12" s="2">
        <v>0</v>
      </c>
      <c r="D12" s="2">
        <f t="shared" ref="D12:D49" si="4">C12/$C$52</f>
        <v>0</v>
      </c>
      <c r="E12" s="2">
        <v>0</v>
      </c>
      <c r="F12" s="2">
        <f t="shared" si="3"/>
        <v>0</v>
      </c>
    </row>
    <row r="13" spans="1:6" s="15" customFormat="1" ht="18.75" x14ac:dyDescent="0.3">
      <c r="A13" s="13" t="s">
        <v>12</v>
      </c>
      <c r="B13" s="14" t="s">
        <v>13</v>
      </c>
      <c r="C13" s="2">
        <v>35.75</v>
      </c>
      <c r="D13" s="2">
        <f t="shared" si="4"/>
        <v>2.5823647960473563E-2</v>
      </c>
      <c r="E13" s="2">
        <v>96.22</v>
      </c>
      <c r="F13" s="2">
        <f t="shared" si="3"/>
        <v>0.11408043251446456</v>
      </c>
    </row>
    <row r="14" spans="1:6" s="17" customFormat="1" ht="46.5" customHeight="1" x14ac:dyDescent="0.25">
      <c r="A14" s="13" t="s">
        <v>14</v>
      </c>
      <c r="B14" s="16" t="s">
        <v>15</v>
      </c>
      <c r="C14" s="2">
        <v>1211.8699999999999</v>
      </c>
      <c r="D14" s="2">
        <f t="shared" si="4"/>
        <v>0.87538193717088375</v>
      </c>
      <c r="E14" s="2">
        <v>346.15</v>
      </c>
      <c r="F14" s="2">
        <f t="shared" si="3"/>
        <v>0.41040263682063921</v>
      </c>
    </row>
    <row r="15" spans="1:6" s="17" customFormat="1" ht="24" customHeight="1" x14ac:dyDescent="0.25">
      <c r="A15" s="13" t="s">
        <v>68</v>
      </c>
      <c r="B15" s="18" t="s">
        <v>67</v>
      </c>
      <c r="C15" s="2">
        <v>422.71</v>
      </c>
      <c r="D15" s="2">
        <f t="shared" si="4"/>
        <v>0.30534025816424559</v>
      </c>
      <c r="E15" s="2">
        <v>134.80000000000001</v>
      </c>
      <c r="F15" s="2">
        <f t="shared" si="3"/>
        <v>0.15982168263302665</v>
      </c>
    </row>
    <row r="16" spans="1:6" s="30" customFormat="1" ht="24.75" customHeight="1" x14ac:dyDescent="0.3">
      <c r="A16" s="12" t="s">
        <v>16</v>
      </c>
      <c r="B16" s="11" t="s">
        <v>17</v>
      </c>
      <c r="C16" s="1">
        <v>7088.17</v>
      </c>
      <c r="D16" s="1">
        <f t="shared" si="4"/>
        <v>5.120067322069648</v>
      </c>
      <c r="E16" s="1">
        <v>6183.75</v>
      </c>
      <c r="F16" s="1">
        <f t="shared" si="3"/>
        <v>7.3315825666318881</v>
      </c>
    </row>
    <row r="17" spans="1:6" s="30" customFormat="1" ht="24.75" customHeight="1" x14ac:dyDescent="0.3">
      <c r="A17" s="12" t="s">
        <v>18</v>
      </c>
      <c r="B17" s="11" t="s">
        <v>19</v>
      </c>
      <c r="C17" s="1">
        <f t="shared" ref="C17:F17" si="5">SUM(C18:C21)</f>
        <v>4045.9100000000003</v>
      </c>
      <c r="D17" s="1">
        <f t="shared" si="5"/>
        <v>2.9225218327205487</v>
      </c>
      <c r="E17" s="1">
        <f t="shared" si="5"/>
        <v>1802.03</v>
      </c>
      <c r="F17" s="1">
        <f t="shared" si="5"/>
        <v>2.1365242340889687</v>
      </c>
    </row>
    <row r="18" spans="1:6" s="15" customFormat="1" ht="24.75" customHeight="1" x14ac:dyDescent="0.3">
      <c r="A18" s="13" t="s">
        <v>20</v>
      </c>
      <c r="B18" s="14" t="s">
        <v>21</v>
      </c>
      <c r="C18" s="2">
        <v>1510.9</v>
      </c>
      <c r="D18" s="2">
        <f t="shared" si="4"/>
        <v>1.0913832084889374</v>
      </c>
      <c r="E18" s="2">
        <v>1316.36</v>
      </c>
      <c r="F18" s="2">
        <f t="shared" si="3"/>
        <v>1.5607037845015648</v>
      </c>
    </row>
    <row r="19" spans="1:6" s="15" customFormat="1" ht="24.75" customHeight="1" x14ac:dyDescent="0.3">
      <c r="A19" s="13" t="s">
        <v>22</v>
      </c>
      <c r="B19" s="14" t="s">
        <v>23</v>
      </c>
      <c r="C19" s="2">
        <v>2376.17</v>
      </c>
      <c r="D19" s="2">
        <f t="shared" si="4"/>
        <v>1.7164021699087684</v>
      </c>
      <c r="E19" s="2">
        <v>329.66</v>
      </c>
      <c r="F19" s="2">
        <f t="shared" si="3"/>
        <v>0.39085174997628758</v>
      </c>
    </row>
    <row r="20" spans="1:6" s="21" customFormat="1" ht="24.75" customHeight="1" x14ac:dyDescent="0.2">
      <c r="A20" s="19" t="s">
        <v>24</v>
      </c>
      <c r="B20" s="20" t="s">
        <v>25</v>
      </c>
      <c r="C20" s="2">
        <v>0</v>
      </c>
      <c r="D20" s="2">
        <f t="shared" si="4"/>
        <v>0</v>
      </c>
      <c r="E20" s="2">
        <v>0</v>
      </c>
      <c r="F20" s="2">
        <f t="shared" si="3"/>
        <v>0</v>
      </c>
    </row>
    <row r="21" spans="1:6" s="15" customFormat="1" ht="24.75" customHeight="1" x14ac:dyDescent="0.3">
      <c r="A21" s="13" t="s">
        <v>26</v>
      </c>
      <c r="B21" s="14" t="s">
        <v>27</v>
      </c>
      <c r="C21" s="2">
        <v>158.84</v>
      </c>
      <c r="D21" s="2">
        <f t="shared" si="4"/>
        <v>0.11473645432284255</v>
      </c>
      <c r="E21" s="2">
        <v>156.01</v>
      </c>
      <c r="F21" s="2">
        <f t="shared" si="3"/>
        <v>0.18496869961111637</v>
      </c>
    </row>
    <row r="22" spans="1:6" s="30" customFormat="1" ht="24.75" customHeight="1" x14ac:dyDescent="0.3">
      <c r="A22" s="12" t="s">
        <v>28</v>
      </c>
      <c r="B22" s="11" t="s">
        <v>29</v>
      </c>
      <c r="C22" s="1">
        <f t="shared" ref="C22:F22" si="6">SUM(C23:C27)</f>
        <v>8788.48</v>
      </c>
      <c r="D22" s="1">
        <f t="shared" si="6"/>
        <v>6.3482689126618936</v>
      </c>
      <c r="E22" s="1">
        <f t="shared" si="6"/>
        <v>4077.55</v>
      </c>
      <c r="F22" s="1">
        <f t="shared" si="6"/>
        <v>4.834428056530399</v>
      </c>
    </row>
    <row r="23" spans="1:6" s="15" customFormat="1" ht="24.75" customHeight="1" x14ac:dyDescent="0.3">
      <c r="A23" s="13" t="s">
        <v>30</v>
      </c>
      <c r="B23" s="14" t="s">
        <v>31</v>
      </c>
      <c r="C23" s="2">
        <v>4462.1899999999996</v>
      </c>
      <c r="D23" s="2">
        <f t="shared" si="4"/>
        <v>3.2232174459509237</v>
      </c>
      <c r="E23" s="2">
        <v>2879.63</v>
      </c>
      <c r="F23" s="2">
        <f t="shared" si="3"/>
        <v>3.4141491985203452</v>
      </c>
    </row>
    <row r="24" spans="1:6" s="15" customFormat="1" ht="24.75" customHeight="1" x14ac:dyDescent="0.3">
      <c r="A24" s="13" t="s">
        <v>32</v>
      </c>
      <c r="B24" s="14" t="s">
        <v>21</v>
      </c>
      <c r="C24" s="2">
        <v>981.68</v>
      </c>
      <c r="D24" s="2">
        <f t="shared" si="4"/>
        <v>0.70910653789755773</v>
      </c>
      <c r="E24" s="2">
        <v>633.52</v>
      </c>
      <c r="F24" s="2">
        <f t="shared" si="3"/>
        <v>0.75111448354358334</v>
      </c>
    </row>
    <row r="25" spans="1:6" s="15" customFormat="1" ht="24.75" customHeight="1" x14ac:dyDescent="0.3">
      <c r="A25" s="13" t="s">
        <v>33</v>
      </c>
      <c r="B25" s="14" t="s">
        <v>23</v>
      </c>
      <c r="C25" s="2">
        <v>55.52</v>
      </c>
      <c r="D25" s="2">
        <f t="shared" si="4"/>
        <v>4.010430586756622E-2</v>
      </c>
      <c r="E25" s="2">
        <v>30.44</v>
      </c>
      <c r="F25" s="2">
        <f t="shared" si="3"/>
        <v>3.6090296879446079E-2</v>
      </c>
    </row>
    <row r="26" spans="1:6" s="15" customFormat="1" ht="45.75" customHeight="1" x14ac:dyDescent="0.3">
      <c r="A26" s="13" t="s">
        <v>34</v>
      </c>
      <c r="B26" s="16" t="s">
        <v>35</v>
      </c>
      <c r="C26" s="2">
        <v>2624.5</v>
      </c>
      <c r="D26" s="2">
        <f t="shared" si="4"/>
        <v>1.8957808132101501</v>
      </c>
      <c r="E26" s="2">
        <v>169.69</v>
      </c>
      <c r="F26" s="2">
        <f t="shared" si="3"/>
        <v>0.20118799203262827</v>
      </c>
    </row>
    <row r="27" spans="1:6" s="15" customFormat="1" ht="24.75" customHeight="1" x14ac:dyDescent="0.3">
      <c r="A27" s="13" t="s">
        <v>36</v>
      </c>
      <c r="B27" s="14" t="s">
        <v>37</v>
      </c>
      <c r="C27" s="2">
        <v>664.59</v>
      </c>
      <c r="D27" s="2">
        <f t="shared" si="4"/>
        <v>0.48005980973569584</v>
      </c>
      <c r="E27" s="2">
        <v>364.27</v>
      </c>
      <c r="F27" s="2">
        <f t="shared" si="3"/>
        <v>0.43188608555439623</v>
      </c>
    </row>
    <row r="28" spans="1:6" s="30" customFormat="1" ht="24.75" customHeight="1" x14ac:dyDescent="0.3">
      <c r="A28" s="12" t="s">
        <v>38</v>
      </c>
      <c r="B28" s="11" t="s">
        <v>39</v>
      </c>
      <c r="C28" s="1">
        <f t="shared" ref="C28:F28" si="7">SUM(C29:C33)</f>
        <v>822.09</v>
      </c>
      <c r="D28" s="1">
        <f t="shared" si="7"/>
        <v>0.59382832872239755</v>
      </c>
      <c r="E28" s="1">
        <f t="shared" si="7"/>
        <v>428.98</v>
      </c>
      <c r="F28" s="1">
        <f t="shared" si="7"/>
        <v>0.50860760694299523</v>
      </c>
    </row>
    <row r="29" spans="1:6" s="15" customFormat="1" ht="24.75" customHeight="1" x14ac:dyDescent="0.3">
      <c r="A29" s="13" t="s">
        <v>40</v>
      </c>
      <c r="B29" s="14" t="s">
        <v>31</v>
      </c>
      <c r="C29" s="2">
        <v>519.75</v>
      </c>
      <c r="D29" s="2">
        <f t="shared" si="4"/>
        <v>0.37543611265611565</v>
      </c>
      <c r="E29" s="2">
        <v>271.20999999999998</v>
      </c>
      <c r="F29" s="2">
        <f t="shared" si="3"/>
        <v>0.32155221473963763</v>
      </c>
    </row>
    <row r="30" spans="1:6" s="15" customFormat="1" ht="24.75" customHeight="1" x14ac:dyDescent="0.3">
      <c r="A30" s="13" t="s">
        <v>41</v>
      </c>
      <c r="B30" s="14" t="s">
        <v>21</v>
      </c>
      <c r="C30" s="2">
        <v>114.35</v>
      </c>
      <c r="D30" s="2">
        <f t="shared" si="4"/>
        <v>8.2599556483360898E-2</v>
      </c>
      <c r="E30" s="2">
        <v>59.67</v>
      </c>
      <c r="F30" s="2">
        <f t="shared" si="3"/>
        <v>7.074599260172626E-2</v>
      </c>
    </row>
    <row r="31" spans="1:6" s="15" customFormat="1" ht="18.75" x14ac:dyDescent="0.3">
      <c r="A31" s="13" t="s">
        <v>42</v>
      </c>
      <c r="B31" s="14" t="s">
        <v>23</v>
      </c>
      <c r="C31" s="2">
        <v>23.12</v>
      </c>
      <c r="D31" s="2">
        <f t="shared" si="4"/>
        <v>1.6700496247444723E-2</v>
      </c>
      <c r="E31" s="2">
        <v>12.06</v>
      </c>
      <c r="F31" s="2">
        <f t="shared" si="3"/>
        <v>1.4298586740017072E-2</v>
      </c>
    </row>
    <row r="32" spans="1:6" s="15" customFormat="1" ht="38.25" customHeight="1" x14ac:dyDescent="0.3">
      <c r="A32" s="13" t="s">
        <v>43</v>
      </c>
      <c r="B32" s="16" t="s">
        <v>35</v>
      </c>
      <c r="C32" s="2">
        <v>0</v>
      </c>
      <c r="D32" s="2">
        <f t="shared" si="4"/>
        <v>0</v>
      </c>
      <c r="E32" s="2">
        <v>0</v>
      </c>
      <c r="F32" s="2">
        <f t="shared" si="3"/>
        <v>0</v>
      </c>
    </row>
    <row r="33" spans="1:6" s="15" customFormat="1" ht="18.75" x14ac:dyDescent="0.3">
      <c r="A33" s="13" t="s">
        <v>44</v>
      </c>
      <c r="B33" s="14" t="s">
        <v>37</v>
      </c>
      <c r="C33" s="2">
        <v>164.87</v>
      </c>
      <c r="D33" s="2">
        <f t="shared" si="4"/>
        <v>0.11909216333547627</v>
      </c>
      <c r="E33" s="2">
        <v>86.04</v>
      </c>
      <c r="F33" s="2">
        <f t="shared" si="3"/>
        <v>0.10201081286161434</v>
      </c>
    </row>
    <row r="34" spans="1:6" s="30" customFormat="1" ht="18.75" x14ac:dyDescent="0.3">
      <c r="A34" s="12" t="s">
        <v>45</v>
      </c>
      <c r="B34" s="11" t="s">
        <v>46</v>
      </c>
      <c r="C34" s="1">
        <f t="shared" ref="C34:F34" si="8">SUM(C35:C38)</f>
        <v>2184.31</v>
      </c>
      <c r="D34" s="1">
        <f t="shared" si="8"/>
        <v>1.5778140552878885</v>
      </c>
      <c r="E34" s="1">
        <f t="shared" si="8"/>
        <v>1085.3</v>
      </c>
      <c r="F34" s="1">
        <f t="shared" si="8"/>
        <v>1.2867542445224318</v>
      </c>
    </row>
    <row r="35" spans="1:6" s="15" customFormat="1" ht="18.75" x14ac:dyDescent="0.3">
      <c r="A35" s="13" t="s">
        <v>47</v>
      </c>
      <c r="B35" s="14" t="s">
        <v>31</v>
      </c>
      <c r="C35" s="2">
        <v>1447.22</v>
      </c>
      <c r="D35" s="2">
        <f t="shared" si="4"/>
        <v>1.0453846098281554</v>
      </c>
      <c r="E35" s="2">
        <v>755.17</v>
      </c>
      <c r="F35" s="2">
        <f t="shared" si="3"/>
        <v>0.89534525277435251</v>
      </c>
    </row>
    <row r="36" spans="1:6" s="15" customFormat="1" ht="18.75" x14ac:dyDescent="0.3">
      <c r="A36" s="13" t="s">
        <v>48</v>
      </c>
      <c r="B36" s="14" t="s">
        <v>21</v>
      </c>
      <c r="C36" s="2">
        <v>308.29000000000002</v>
      </c>
      <c r="D36" s="2">
        <f t="shared" si="4"/>
        <v>0.22269013789466841</v>
      </c>
      <c r="E36" s="2">
        <v>160.87</v>
      </c>
      <c r="F36" s="2">
        <f t="shared" si="3"/>
        <v>0.19073081665560088</v>
      </c>
    </row>
    <row r="37" spans="1:6" s="15" customFormat="1" ht="18.75" x14ac:dyDescent="0.3">
      <c r="A37" s="13" t="s">
        <v>49</v>
      </c>
      <c r="B37" s="14" t="s">
        <v>23</v>
      </c>
      <c r="C37" s="2">
        <v>0.77</v>
      </c>
      <c r="D37" s="2">
        <f t="shared" si="4"/>
        <v>5.5620164837943064E-4</v>
      </c>
      <c r="E37" s="2">
        <v>0.4</v>
      </c>
      <c r="F37" s="2">
        <f t="shared" si="3"/>
        <v>4.7424831641847668E-4</v>
      </c>
    </row>
    <row r="38" spans="1:6" s="15" customFormat="1" ht="18.75" x14ac:dyDescent="0.3">
      <c r="A38" s="13" t="s">
        <v>50</v>
      </c>
      <c r="B38" s="14" t="s">
        <v>37</v>
      </c>
      <c r="C38" s="2">
        <v>428.03</v>
      </c>
      <c r="D38" s="2">
        <f t="shared" si="4"/>
        <v>0.3091831059166853</v>
      </c>
      <c r="E38" s="2">
        <v>168.86</v>
      </c>
      <c r="F38" s="2">
        <f t="shared" si="3"/>
        <v>0.20020392677605994</v>
      </c>
    </row>
    <row r="39" spans="1:6" s="30" customFormat="1" ht="18.75" x14ac:dyDescent="0.3">
      <c r="A39" s="12" t="s">
        <v>51</v>
      </c>
      <c r="B39" s="11" t="s">
        <v>52</v>
      </c>
      <c r="C39" s="1">
        <v>0</v>
      </c>
      <c r="D39" s="1">
        <f t="shared" si="4"/>
        <v>0</v>
      </c>
      <c r="E39" s="1">
        <v>0</v>
      </c>
      <c r="F39" s="1">
        <f t="shared" si="3"/>
        <v>0</v>
      </c>
    </row>
    <row r="40" spans="1:6" s="30" customFormat="1" ht="18.75" x14ac:dyDescent="0.3">
      <c r="A40" s="12" t="s">
        <v>53</v>
      </c>
      <c r="B40" s="11" t="s">
        <v>54</v>
      </c>
      <c r="C40" s="1">
        <v>0</v>
      </c>
      <c r="D40" s="1">
        <f t="shared" si="4"/>
        <v>0</v>
      </c>
      <c r="E40" s="1">
        <v>0</v>
      </c>
      <c r="F40" s="1">
        <f t="shared" si="3"/>
        <v>0</v>
      </c>
    </row>
    <row r="41" spans="1:6" s="30" customFormat="1" ht="18.75" x14ac:dyDescent="0.3">
      <c r="A41" s="12" t="s">
        <v>55</v>
      </c>
      <c r="B41" s="11" t="s">
        <v>71</v>
      </c>
      <c r="C41" s="1">
        <f t="shared" ref="C41:F41" si="9">C9+C28+C34+C39+C40</f>
        <v>31036.260000000002</v>
      </c>
      <c r="D41" s="1">
        <f t="shared" si="9"/>
        <v>22.41872593705531</v>
      </c>
      <c r="E41" s="1">
        <f t="shared" si="9"/>
        <v>16140.54</v>
      </c>
      <c r="F41" s="1">
        <f t="shared" si="9"/>
        <v>19.1365598027127</v>
      </c>
    </row>
    <row r="42" spans="1:6" s="30" customFormat="1" ht="18.75" x14ac:dyDescent="0.3">
      <c r="A42" s="12" t="s">
        <v>56</v>
      </c>
      <c r="B42" s="11" t="s">
        <v>72</v>
      </c>
      <c r="C42" s="1">
        <v>0</v>
      </c>
      <c r="D42" s="1">
        <f>C42/$C$52</f>
        <v>0</v>
      </c>
      <c r="E42" s="1">
        <v>0</v>
      </c>
      <c r="F42" s="1">
        <f t="shared" si="3"/>
        <v>0</v>
      </c>
    </row>
    <row r="43" spans="1:6" s="30" customFormat="1" ht="18.75" x14ac:dyDescent="0.3">
      <c r="A43" s="12" t="s">
        <v>62</v>
      </c>
      <c r="B43" s="11" t="s">
        <v>57</v>
      </c>
      <c r="C43" s="1">
        <v>0</v>
      </c>
      <c r="D43" s="1">
        <f t="shared" si="4"/>
        <v>0</v>
      </c>
      <c r="E43" s="1">
        <v>0</v>
      </c>
      <c r="F43" s="1">
        <f t="shared" si="3"/>
        <v>0</v>
      </c>
    </row>
    <row r="44" spans="1:6" s="15" customFormat="1" ht="18.75" x14ac:dyDescent="0.3">
      <c r="A44" s="22" t="s">
        <v>73</v>
      </c>
      <c r="B44" s="18" t="s">
        <v>58</v>
      </c>
      <c r="C44" s="2">
        <v>0</v>
      </c>
      <c r="D44" s="2">
        <f t="shared" si="4"/>
        <v>0</v>
      </c>
      <c r="E44" s="2">
        <v>0</v>
      </c>
      <c r="F44" s="2">
        <f t="shared" si="3"/>
        <v>0</v>
      </c>
    </row>
    <row r="45" spans="1:6" s="15" customFormat="1" ht="18.75" x14ac:dyDescent="0.3">
      <c r="A45" s="22" t="s">
        <v>74</v>
      </c>
      <c r="B45" s="18" t="s">
        <v>84</v>
      </c>
      <c r="C45" s="2">
        <v>0</v>
      </c>
      <c r="D45" s="2">
        <f t="shared" si="4"/>
        <v>0</v>
      </c>
      <c r="E45" s="2">
        <v>0</v>
      </c>
      <c r="F45" s="2">
        <f t="shared" si="3"/>
        <v>0</v>
      </c>
    </row>
    <row r="46" spans="1:6" s="15" customFormat="1" ht="18.75" x14ac:dyDescent="0.3">
      <c r="A46" s="22" t="s">
        <v>75</v>
      </c>
      <c r="B46" s="18" t="s">
        <v>59</v>
      </c>
      <c r="C46" s="2">
        <v>0</v>
      </c>
      <c r="D46" s="2">
        <f t="shared" si="4"/>
        <v>0</v>
      </c>
      <c r="E46" s="2">
        <v>0</v>
      </c>
      <c r="F46" s="2">
        <f t="shared" si="3"/>
        <v>0</v>
      </c>
    </row>
    <row r="47" spans="1:6" s="15" customFormat="1" ht="18.75" x14ac:dyDescent="0.3">
      <c r="A47" s="22" t="s">
        <v>76</v>
      </c>
      <c r="B47" s="18" t="s">
        <v>60</v>
      </c>
      <c r="C47" s="2">
        <v>0</v>
      </c>
      <c r="D47" s="2">
        <f t="shared" si="4"/>
        <v>0</v>
      </c>
      <c r="E47" s="2">
        <v>0</v>
      </c>
      <c r="F47" s="2">
        <f t="shared" si="3"/>
        <v>0</v>
      </c>
    </row>
    <row r="48" spans="1:6" s="15" customFormat="1" ht="18.75" x14ac:dyDescent="0.3">
      <c r="A48" s="22" t="s">
        <v>77</v>
      </c>
      <c r="B48" s="18" t="s">
        <v>61</v>
      </c>
      <c r="C48" s="2">
        <v>0</v>
      </c>
      <c r="D48" s="2">
        <f t="shared" si="4"/>
        <v>0</v>
      </c>
      <c r="E48" s="2">
        <v>0</v>
      </c>
      <c r="F48" s="2">
        <f t="shared" si="3"/>
        <v>0</v>
      </c>
    </row>
    <row r="49" spans="1:6" s="15" customFormat="1" ht="18.75" x14ac:dyDescent="0.3">
      <c r="A49" s="22" t="s">
        <v>78</v>
      </c>
      <c r="B49" s="18" t="s">
        <v>86</v>
      </c>
      <c r="C49" s="2">
        <v>0</v>
      </c>
      <c r="D49" s="2">
        <f t="shared" si="4"/>
        <v>0</v>
      </c>
      <c r="E49" s="2">
        <v>0</v>
      </c>
      <c r="F49" s="2">
        <f t="shared" si="3"/>
        <v>0</v>
      </c>
    </row>
    <row r="50" spans="1:6" ht="56.25" x14ac:dyDescent="0.2">
      <c r="A50" s="12" t="s">
        <v>63</v>
      </c>
      <c r="B50" s="23" t="s">
        <v>79</v>
      </c>
      <c r="C50" s="42">
        <f>C41+C43</f>
        <v>31036.260000000002</v>
      </c>
      <c r="D50" s="43"/>
      <c r="E50" s="44">
        <f>E41+E43</f>
        <v>16140.54</v>
      </c>
      <c r="F50" s="45"/>
    </row>
    <row r="51" spans="1:6" ht="59.25" x14ac:dyDescent="0.2">
      <c r="A51" s="12" t="s">
        <v>64</v>
      </c>
      <c r="B51" s="23" t="s">
        <v>82</v>
      </c>
      <c r="C51" s="40">
        <f>C50/C52</f>
        <v>22.41872593705531</v>
      </c>
      <c r="D51" s="41"/>
      <c r="E51" s="40">
        <f>E50/E52</f>
        <v>19.1365598027127</v>
      </c>
      <c r="F51" s="41"/>
    </row>
    <row r="52" spans="1:6" ht="21.75" x14ac:dyDescent="0.2">
      <c r="A52" s="12" t="s">
        <v>65</v>
      </c>
      <c r="B52" s="23" t="s">
        <v>66</v>
      </c>
      <c r="C52" s="40">
        <f>'[1]Структура (все знаки)'!C52:D52</f>
        <v>1384.39</v>
      </c>
      <c r="D52" s="41"/>
      <c r="E52" s="40">
        <f>'[1]Структура (все знаки)'!E52:F52</f>
        <v>843.44</v>
      </c>
      <c r="F52" s="41"/>
    </row>
    <row r="53" spans="1:6" ht="18.75" x14ac:dyDescent="0.3">
      <c r="A53" s="24"/>
      <c r="B53" s="25"/>
      <c r="C53" s="46"/>
      <c r="D53" s="47"/>
      <c r="E53" s="26"/>
      <c r="F53" s="26"/>
    </row>
    <row r="54" spans="1:6" ht="6.75" customHeight="1" x14ac:dyDescent="0.3">
      <c r="A54" s="24"/>
      <c r="B54" s="25"/>
      <c r="C54" s="29"/>
      <c r="D54" s="29"/>
      <c r="E54" s="26"/>
      <c r="F54" s="26"/>
    </row>
    <row r="55" spans="1:6" ht="18.75" x14ac:dyDescent="0.3">
      <c r="A55" s="24"/>
      <c r="B55" s="27"/>
      <c r="C55" s="29"/>
      <c r="D55" s="29"/>
      <c r="E55" s="15"/>
      <c r="F55" s="15"/>
    </row>
    <row r="56" spans="1:6" ht="18.75" customHeight="1" x14ac:dyDescent="0.2">
      <c r="A56" s="37" t="s">
        <v>69</v>
      </c>
      <c r="B56" s="37"/>
      <c r="C56" s="38"/>
      <c r="D56" s="38"/>
      <c r="E56" s="39" t="s">
        <v>70</v>
      </c>
      <c r="F56" s="39"/>
    </row>
    <row r="57" spans="1:6" ht="18.75" x14ac:dyDescent="0.2">
      <c r="C57" s="17"/>
    </row>
    <row r="59" spans="1:6" x14ac:dyDescent="0.2">
      <c r="C59" s="28"/>
    </row>
  </sheetData>
  <mergeCells count="17">
    <mergeCell ref="C51:D51"/>
    <mergeCell ref="E51:F51"/>
    <mergeCell ref="C50:D50"/>
    <mergeCell ref="E50:F50"/>
    <mergeCell ref="C53:D53"/>
    <mergeCell ref="A56:B56"/>
    <mergeCell ref="C56:D56"/>
    <mergeCell ref="E56:F56"/>
    <mergeCell ref="C52:D52"/>
    <mergeCell ref="E52:F52"/>
    <mergeCell ref="E2:F2"/>
    <mergeCell ref="A3:F3"/>
    <mergeCell ref="A4:F4"/>
    <mergeCell ref="A6:A7"/>
    <mergeCell ref="B6:B7"/>
    <mergeCell ref="C6:D6"/>
    <mergeCell ref="E6:F6"/>
  </mergeCells>
  <pageMargins left="0.70866141732283472" right="0.2" top="0.31" bottom="0.27" header="0.31496062992125984" footer="0.31496062992125984"/>
  <pageSetup paperSize="9" scale="5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Тариф ЦВ и ЦВВ</vt:lpstr>
      <vt:lpstr>' Тариф ЦВ и ЦВВ'!Область_печати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2020-11-09T10:32:37Z</dcterms:modified>
</cp:coreProperties>
</file>