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9485514D-178A-4DBF-9438-775AB426B9C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Лист1!$J$2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7" i="1" l="1"/>
  <c r="I47" i="1"/>
  <c r="J47" i="1"/>
  <c r="G47" i="1"/>
  <c r="J107" i="1" l="1"/>
  <c r="H107" i="1"/>
  <c r="G107" i="1"/>
  <c r="I107" i="1" l="1"/>
  <c r="J51" i="1" l="1"/>
  <c r="I64" i="1"/>
  <c r="G64" i="1" l="1"/>
  <c r="F48" i="1" l="1"/>
  <c r="H85" i="1" l="1"/>
  <c r="I85" i="1"/>
  <c r="J85" i="1"/>
  <c r="G85" i="1"/>
  <c r="F88" i="1"/>
  <c r="H51" i="1" l="1"/>
  <c r="I51" i="1"/>
  <c r="I50" i="1" s="1"/>
  <c r="G51" i="1"/>
  <c r="G50" i="1" s="1"/>
  <c r="G44" i="1" s="1"/>
  <c r="G43" i="1" s="1"/>
  <c r="G120" i="1" s="1"/>
  <c r="H64" i="1"/>
  <c r="J64" i="1"/>
  <c r="J50" i="1" s="1"/>
  <c r="H50" i="1" l="1"/>
  <c r="F50" i="1" s="1"/>
  <c r="I44" i="1"/>
  <c r="I43" i="1" s="1"/>
  <c r="I40" i="1" s="1"/>
  <c r="G121" i="1"/>
  <c r="I121" i="1"/>
  <c r="J121" i="1"/>
  <c r="J44" i="1" s="1"/>
  <c r="J43" i="1" s="1"/>
  <c r="J120" i="1" s="1"/>
  <c r="F102" i="1"/>
  <c r="F103" i="1"/>
  <c r="F104" i="1"/>
  <c r="F105" i="1"/>
  <c r="F106" i="1"/>
  <c r="F107" i="1"/>
  <c r="F108" i="1"/>
  <c r="F109" i="1"/>
  <c r="F110" i="1"/>
  <c r="F111" i="1"/>
  <c r="F96" i="1"/>
  <c r="F97" i="1"/>
  <c r="F98" i="1"/>
  <c r="F99" i="1"/>
  <c r="F100" i="1"/>
  <c r="F101" i="1"/>
  <c r="F95" i="1"/>
  <c r="F93" i="1"/>
  <c r="F92" i="1"/>
  <c r="F90" i="1"/>
  <c r="F86" i="1"/>
  <c r="F87" i="1"/>
  <c r="F89" i="1"/>
  <c r="F75" i="1"/>
  <c r="F76" i="1"/>
  <c r="F77" i="1"/>
  <c r="F78" i="1"/>
  <c r="F79" i="1"/>
  <c r="F80" i="1"/>
  <c r="F81" i="1"/>
  <c r="F82" i="1"/>
  <c r="F83" i="1"/>
  <c r="F84" i="1"/>
  <c r="F74" i="1"/>
  <c r="F72" i="1"/>
  <c r="F70" i="1"/>
  <c r="F69" i="1"/>
  <c r="F67" i="1"/>
  <c r="F63" i="1"/>
  <c r="F65" i="1"/>
  <c r="F66" i="1"/>
  <c r="F49" i="1"/>
  <c r="F51" i="1"/>
  <c r="F52" i="1"/>
  <c r="F53" i="1"/>
  <c r="F54" i="1"/>
  <c r="F55" i="1"/>
  <c r="F56" i="1"/>
  <c r="F57" i="1"/>
  <c r="F58" i="1"/>
  <c r="F59" i="1"/>
  <c r="F60" i="1"/>
  <c r="F61" i="1"/>
  <c r="F62" i="1"/>
  <c r="F47" i="1"/>
  <c r="F41" i="1"/>
  <c r="I120" i="1" l="1"/>
  <c r="F64" i="1"/>
  <c r="J40" i="1"/>
  <c r="G40" i="1"/>
  <c r="F85" i="1"/>
  <c r="H121" i="1"/>
  <c r="H44" i="1" s="1"/>
  <c r="F44" i="1" l="1"/>
  <c r="H43" i="1"/>
  <c r="H40" i="1" s="1"/>
  <c r="F121" i="1"/>
  <c r="F43" i="1" l="1"/>
  <c r="H120" i="1"/>
  <c r="F120" i="1" s="1"/>
  <c r="F40" i="1"/>
</calcChain>
</file>

<file path=xl/sharedStrings.xml><?xml version="1.0" encoding="utf-8"?>
<sst xmlns="http://schemas.openxmlformats.org/spreadsheetml/2006/main" count="213" uniqueCount="140">
  <si>
    <t xml:space="preserve">Фінансовий план поточного року </t>
  </si>
  <si>
    <t>У тому числі за кварталами</t>
  </si>
  <si>
    <t>Найменування показника</t>
  </si>
  <si>
    <t>Код рядка</t>
  </si>
  <si>
    <t>План</t>
  </si>
  <si>
    <t>І</t>
  </si>
  <si>
    <t>ІІ</t>
  </si>
  <si>
    <t>ІІІ</t>
  </si>
  <si>
    <t>ІV</t>
  </si>
  <si>
    <t>I. Фінансові результати</t>
  </si>
  <si>
    <t>Всього надходжень:</t>
  </si>
  <si>
    <t xml:space="preserve">Надходження коштів за договором про  медичне обслуговування населення за ПРОГРАМОЮ МЕДИЧНИХ ГАРАНТІЙ </t>
  </si>
  <si>
    <t>-</t>
  </si>
  <si>
    <t>Дохід з місцевого бюджету за цільовими програмами, у тому числі:</t>
  </si>
  <si>
    <t>Програма фінансової підтримки розвитку Комунального некомерційного підприємства «Центр первинної медико-санітарної допомоги» Новопокровської селищної ради Чугуївського району Харківської області</t>
  </si>
  <si>
    <t>ПОТОЧНІ ВИДАТКИ НА ПРИДБАННЯ МАТЕРІАЛІВ І ПРЕДМЕТІВ, ОПЛАТУ ПОСЛУГ, КАПІТАЛЬНІ ВИДАТКИ</t>
  </si>
  <si>
    <t>II. Поточні видатки</t>
  </si>
  <si>
    <t>Витрати на оплату праці і нарахування на заробітну плату</t>
  </si>
  <si>
    <t>Заробітна плата</t>
  </si>
  <si>
    <t>Відрахування на оплату праці</t>
  </si>
  <si>
    <t>Витрати на товари, роботи і послуги</t>
  </si>
  <si>
    <t>Витрати на предмети, матеріали, обладнання та інвентар в т.ч.:</t>
  </si>
  <si>
    <t>витрати на придбання   меблів та обладнання за Табелем оснащення  для амбулаторій та ФАПів</t>
  </si>
  <si>
    <t>витрати на канцтовари, офісне приладдя та устаткування</t>
  </si>
  <si>
    <t>витрати на господарчі товари та інвентар</t>
  </si>
  <si>
    <t>витрати на друковані журнали для ведення документації</t>
  </si>
  <si>
    <t>витрати на паливо-мастильні матеріали</t>
  </si>
  <si>
    <t>витрати на комплектуючі матеріали та ззапчастини до оргтехніки (БФП, ноутбуки, системні блоки, монітори,  інше комп'ютерне устаткування)</t>
  </si>
  <si>
    <t>витрати на запасні частини до транспортних засобів</t>
  </si>
  <si>
    <t>витрати на засоби індивідуального захисту</t>
  </si>
  <si>
    <t>витрати на придбання вогнегасників вуглекислотних ВК-2</t>
  </si>
  <si>
    <t>витрати на підписку газет та журналів (в т.ч. електронних)</t>
  </si>
  <si>
    <t>деззасоби</t>
  </si>
  <si>
    <t>Медикаменти та перев'язувальні матеріали</t>
  </si>
  <si>
    <t>Витрати на послуги (крім комунальних) в т.ч.:</t>
  </si>
  <si>
    <t>витрати на вивіз побутових відходів</t>
  </si>
  <si>
    <t xml:space="preserve">витрати на послуги інтернету </t>
  </si>
  <si>
    <t>витрати на послуги з пожежної безпеки (встановлення та обслуговування сигналізації,</t>
  </si>
  <si>
    <t xml:space="preserve">витрати на придбання та супровід програмного забезпечення </t>
  </si>
  <si>
    <t>витрати, що здійснюються для підтримання об'єкта в робочому стані (технічного</t>
  </si>
  <si>
    <t>огляду, нагляду, проведення поточного ремонту, обслуговування, та інше)</t>
  </si>
  <si>
    <t xml:space="preserve">витрати на юридичні, нотаріальні, страхові, </t>
  </si>
  <si>
    <t>банківські послуги</t>
  </si>
  <si>
    <t>витрати на охорону праці та навчання працівників</t>
  </si>
  <si>
    <t>витрати на послуги друкарні</t>
  </si>
  <si>
    <r>
      <t>витрати на послуги з охорони об</t>
    </r>
    <r>
      <rPr>
        <sz val="11.5"/>
        <color rgb="FF000000"/>
        <rFont val="Times New Roman"/>
        <family val="1"/>
        <charset val="204"/>
      </rPr>
      <t>‘єкту</t>
    </r>
  </si>
  <si>
    <t>витрати на обслуговування оргтехніки</t>
  </si>
  <si>
    <t>витрати на обслуговування автомашин (т/о, поточний ремонт)</t>
  </si>
  <si>
    <t>витрати з технічного догляду та випробувань вимірювальної техніки</t>
  </si>
  <si>
    <t>витрати на послуги Нової пошти та листування</t>
  </si>
  <si>
    <t>витрати на послуги лабораторних досліджень</t>
  </si>
  <si>
    <t>витрати з проведення випробування заземлюючих пристроїв електроустаткування та електричних приладів</t>
  </si>
  <si>
    <t>витрати, на інформаційно-консультативні послуги сторонніх організацій</t>
  </si>
  <si>
    <t>Витрати на відрядження</t>
  </si>
  <si>
    <t>Витрати на комунальні послуги та енергоносіїв, в т.ч.:</t>
  </si>
  <si>
    <t>Витрати на теплопостачання</t>
  </si>
  <si>
    <t>Витрати на водопостачання та водовідведення</t>
  </si>
  <si>
    <t>Витрати на електроенергію</t>
  </si>
  <si>
    <t>Витрати на природний газ</t>
  </si>
  <si>
    <t>Дослідження і розробки, окремі заходи по реалізації державних (регіональних)</t>
  </si>
  <si>
    <t>програм</t>
  </si>
  <si>
    <t>Дослідження і розробки, окремі заходи розвитку по реалізації державних (регіональних) програм</t>
  </si>
  <si>
    <t>Окремі заходи по реалізації державних (регіональних) програм, не віднесені до заходів</t>
  </si>
  <si>
    <t>розвитку</t>
  </si>
  <si>
    <t>Обслуговування боргових зобов'язань</t>
  </si>
  <si>
    <t>Обслуговування внутрішніх боргових зобов'язань</t>
  </si>
  <si>
    <t>Обслуговування зовнішніх боргових зобов'язань</t>
  </si>
  <si>
    <t>Поточні трансферти</t>
  </si>
  <si>
    <t>Субсидії та поточні трансферти підприємствам (установам, організаціям)</t>
  </si>
  <si>
    <t>Поточні трансферти органам державного управління інших рівнів</t>
  </si>
  <si>
    <t>Поточні трансферти урядам іноземних держав та міжнародним організаціям</t>
  </si>
  <si>
    <t>Соціальне забезпечення</t>
  </si>
  <si>
    <t>Виплата пенсій і допомоги</t>
  </si>
  <si>
    <t>Інші виплати населенню</t>
  </si>
  <si>
    <t>Інші поточні витрати</t>
  </si>
  <si>
    <t>III. Капітальні витрати</t>
  </si>
  <si>
    <t>Придбання основного капіталу</t>
  </si>
  <si>
    <t>Витрати на придбання обладнання і предметів довгострокового користування</t>
  </si>
  <si>
    <t>Витрати на капітальне будівництво (придбання)</t>
  </si>
  <si>
    <t>Капітальний ремонт</t>
  </si>
  <si>
    <t>Капітальні трансферти</t>
  </si>
  <si>
    <t>Капітальні трансферти підприємствам (установам, організаціям)</t>
  </si>
  <si>
    <t>IV. Фінансова діяльність</t>
  </si>
  <si>
    <t>Витрати від фінансової діяльності за зобов'язаннями, у т.ч.:</t>
  </si>
  <si>
    <t>кредити</t>
  </si>
  <si>
    <t>позики</t>
  </si>
  <si>
    <t>депозити</t>
  </si>
  <si>
    <t>інші витрати</t>
  </si>
  <si>
    <t>АМОРТИЗАЦІЯ</t>
  </si>
  <si>
    <t>Усього доходів</t>
  </si>
  <si>
    <t>Усього витрат</t>
  </si>
  <si>
    <t>НЕРОЗПОДІЛЕНІ ДОХОДИ</t>
  </si>
  <si>
    <t>IV. Додаткова інформація</t>
  </si>
  <si>
    <t>Штатна чисельність працівників</t>
  </si>
  <si>
    <t>Первісна вартість основних засобів</t>
  </si>
  <si>
    <t>Податкова заборгованість</t>
  </si>
  <si>
    <t>Заборгованість перед працівниками за заробітною платою</t>
  </si>
  <si>
    <t>Дебіторська заборгованість</t>
  </si>
  <si>
    <t>Кредиторська заборгованість</t>
  </si>
  <si>
    <t>Додаток 1</t>
  </si>
  <si>
    <t xml:space="preserve">Порядку складання, затвердження та контролю </t>
  </si>
  <si>
    <t xml:space="preserve">виконання фінансового плану </t>
  </si>
  <si>
    <t xml:space="preserve">Комунального некомерційного підприємства </t>
  </si>
  <si>
    <t xml:space="preserve"> «Центр первинної медико-санітарної допомоги» </t>
  </si>
  <si>
    <t xml:space="preserve">Новопокровської селищної ради </t>
  </si>
  <si>
    <t>Чугуївського району Харківської області</t>
  </si>
  <si>
    <t>ПОГОДЖУЮ  </t>
  </si>
  <si>
    <t>Начальник фінансового  відділу   Новопокровської селищної ради</t>
  </si>
  <si>
    <t>___________Ганна РУСАНОВА</t>
  </si>
  <si>
    <t>м.п.</t>
  </si>
  <si>
    <t>ЗАТВЕРДЖУЮ</t>
  </si>
  <si>
    <t>Голова Новопокровської селищної ради</t>
  </si>
  <si>
    <t>_____________ Олена СЛАБІНСЬКА</t>
  </si>
  <si>
    <t>Рік</t>
  </si>
  <si>
    <r>
      <t xml:space="preserve">Підприємство </t>
    </r>
    <r>
      <rPr>
        <b/>
        <sz val="12"/>
        <color theme="1"/>
        <rFont val="Times New Roman"/>
        <family val="1"/>
        <charset val="204"/>
      </rPr>
      <t>Комунальне некомерційне підприємство «Центр первинної медико-санітарної  допомоги» Новопокровської селищної ради Чугуївського району Харківської області</t>
    </r>
  </si>
  <si>
    <t xml:space="preserve">за ЄДРПОУ </t>
  </si>
  <si>
    <r>
      <t xml:space="preserve">Організаційно-правова форма </t>
    </r>
    <r>
      <rPr>
        <b/>
        <sz val="12"/>
        <color theme="1"/>
        <rFont val="Times New Roman"/>
        <family val="1"/>
        <charset val="204"/>
      </rPr>
      <t>Комунальне підприємство</t>
    </r>
  </si>
  <si>
    <t>за КОПФГ</t>
  </si>
  <si>
    <r>
      <t xml:space="preserve">Територія </t>
    </r>
    <r>
      <rPr>
        <b/>
        <sz val="12"/>
        <color theme="1"/>
        <rFont val="Times New Roman"/>
        <family val="1"/>
        <charset val="204"/>
      </rPr>
      <t>63521, Харківська область, Чугуївський район, с. Тернова, вул. Центральна, 16</t>
    </r>
  </si>
  <si>
    <t>за КОАТУУ</t>
  </si>
  <si>
    <r>
      <t xml:space="preserve">Суб'єкт управління </t>
    </r>
    <r>
      <rPr>
        <b/>
        <sz val="12"/>
        <color theme="1"/>
        <rFont val="Times New Roman"/>
        <family val="1"/>
        <charset val="204"/>
      </rPr>
      <t>Міністерство охорони здоров’я України</t>
    </r>
    <r>
      <rPr>
        <sz val="12"/>
        <color theme="1"/>
        <rFont val="Times New Roman"/>
        <family val="1"/>
        <charset val="204"/>
      </rPr>
      <t xml:space="preserve"> </t>
    </r>
  </si>
  <si>
    <t>за СПОДУ</t>
  </si>
  <si>
    <r>
      <t xml:space="preserve">Галузь </t>
    </r>
    <r>
      <rPr>
        <b/>
        <sz val="12"/>
        <color theme="1"/>
        <rFont val="Times New Roman"/>
        <family val="1"/>
        <charset val="204"/>
      </rPr>
      <t>Орган з питань охорони здоров’я</t>
    </r>
    <r>
      <rPr>
        <sz val="12"/>
        <color theme="1"/>
        <rFont val="Times New Roman"/>
        <family val="1"/>
        <charset val="204"/>
      </rPr>
      <t xml:space="preserve"> </t>
    </r>
  </si>
  <si>
    <t>за ЗКГНГ</t>
  </si>
  <si>
    <r>
      <t xml:space="preserve">Вид економічної діяльності </t>
    </r>
    <r>
      <rPr>
        <b/>
        <sz val="12"/>
        <color theme="1"/>
        <rFont val="Times New Roman"/>
        <family val="1"/>
        <charset val="204"/>
      </rPr>
      <t>Загальна медична практика</t>
    </r>
  </si>
  <si>
    <t xml:space="preserve">за КВЕД </t>
  </si>
  <si>
    <r>
      <t>Середньооблікова кількість штатних працівників</t>
    </r>
    <r>
      <rPr>
        <b/>
        <sz val="12"/>
        <color theme="1"/>
        <rFont val="Times New Roman"/>
        <family val="1"/>
        <charset val="204"/>
      </rPr>
      <t xml:space="preserve"> (46,5 – планова)</t>
    </r>
  </si>
  <si>
    <r>
      <t xml:space="preserve">Місцезнаходження </t>
    </r>
    <r>
      <rPr>
        <b/>
        <sz val="12"/>
        <color theme="1"/>
        <rFont val="Times New Roman"/>
        <family val="1"/>
        <charset val="204"/>
      </rPr>
      <t>63521, Харківська область, Чугуївський район, с. Тернова, вул. Центральна, 16</t>
    </r>
  </si>
  <si>
    <t>Телефон 095 – 165-30-27</t>
  </si>
  <si>
    <r>
      <t xml:space="preserve">Прізвище та ініціали керівника </t>
    </r>
    <r>
      <rPr>
        <b/>
        <sz val="12"/>
        <color theme="1"/>
        <rFont val="Times New Roman"/>
        <family val="1"/>
        <charset val="204"/>
      </rPr>
      <t>Ємець Людмила Володимирівна</t>
    </r>
    <r>
      <rPr>
        <sz val="12"/>
        <color theme="1"/>
        <rFont val="Times New Roman"/>
        <family val="1"/>
        <charset val="204"/>
      </rPr>
      <t xml:space="preserve"> </t>
    </r>
  </si>
  <si>
    <t>Одиниця виміру,  грн                                                                                                                                                Стандарти звітності П(с)БОУ</t>
  </si>
  <si>
    <t>Форма власності   - комунальна                                                                                                                                           Стандарти звітності МСФЗ</t>
  </si>
  <si>
    <t>Директор</t>
  </si>
  <si>
    <t xml:space="preserve">Головний бухгалтер </t>
  </si>
  <si>
    <t>Людмила ЄМЕЦЬ</t>
  </si>
  <si>
    <t>Карина ТАРУСІНА</t>
  </si>
  <si>
    <t xml:space="preserve"> </t>
  </si>
  <si>
    <t>ФІНАНСОВИЙ ПЛАН ПІДПРИЄМСТВА НА 2022 рік</t>
  </si>
  <si>
    <t xml:space="preserve">«___» грудня 2021р </t>
  </si>
  <si>
    <t>«__» грудня 2021р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</si>
</sst>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i/>
      <sz val="11.5"/>
      <color rgb="FF000000"/>
      <name val="Times New Roman"/>
      <family val="1"/>
      <charset val="204"/>
    </font>
    <font>
      <sz val="11.5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.5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2" borderId="0" xfId="0" applyFill="1"/>
    <xf numFmtId="0" fontId="6" fillId="2" borderId="16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3" fontId="5" fillId="2" borderId="8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3" fontId="2" fillId="2" borderId="8" xfId="0" applyNumberFormat="1" applyFont="1" applyFill="1" applyBorder="1" applyAlignment="1">
      <alignment horizontal="center" vertical="center" wrapText="1"/>
    </xf>
    <xf numFmtId="3" fontId="3" fillId="2" borderId="8" xfId="0" applyNumberFormat="1" applyFont="1" applyFill="1" applyBorder="1" applyAlignment="1">
      <alignment horizontal="center" vertical="center" wrapText="1"/>
    </xf>
    <xf numFmtId="3" fontId="11" fillId="2" borderId="8" xfId="0" applyNumberFormat="1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 wrapText="1"/>
    </xf>
    <xf numFmtId="0" fontId="17" fillId="2" borderId="0" xfId="0" applyFont="1" applyFill="1" applyAlignment="1">
      <alignment horizontal="center" vertical="center"/>
    </xf>
    <xf numFmtId="0" fontId="6" fillId="2" borderId="16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 indent="1"/>
    </xf>
    <xf numFmtId="0" fontId="3" fillId="2" borderId="0" xfId="0" applyFont="1" applyFill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horizontal="center" vertical="center" wrapText="1"/>
    </xf>
    <xf numFmtId="3" fontId="9" fillId="2" borderId="8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vertical="center" wrapText="1"/>
    </xf>
    <xf numFmtId="0" fontId="19" fillId="0" borderId="0" xfId="0" applyFont="1"/>
    <xf numFmtId="0" fontId="20" fillId="2" borderId="0" xfId="0" applyFont="1" applyFill="1" applyBorder="1" applyAlignment="1">
      <alignment vertical="center" wrapText="1"/>
    </xf>
    <xf numFmtId="3" fontId="21" fillId="2" borderId="8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0" fontId="7" fillId="2" borderId="20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horizontal="center" vertical="center" wrapText="1"/>
    </xf>
    <xf numFmtId="3" fontId="5" fillId="2" borderId="21" xfId="0" applyNumberFormat="1" applyFont="1" applyFill="1" applyBorder="1" applyAlignment="1">
      <alignment horizontal="center" vertical="center" wrapText="1"/>
    </xf>
    <xf numFmtId="3" fontId="6" fillId="2" borderId="21" xfId="0" applyNumberFormat="1" applyFont="1" applyFill="1" applyBorder="1" applyAlignment="1">
      <alignment horizontal="center" vertical="center" wrapText="1"/>
    </xf>
    <xf numFmtId="3" fontId="6" fillId="2" borderId="22" xfId="0" applyNumberFormat="1" applyFont="1" applyFill="1" applyBorder="1" applyAlignment="1">
      <alignment horizontal="center" vertical="center" wrapText="1"/>
    </xf>
    <xf numFmtId="0" fontId="22" fillId="2" borderId="0" xfId="0" applyFont="1" applyFill="1"/>
    <xf numFmtId="0" fontId="13" fillId="2" borderId="1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 indent="8"/>
    </xf>
    <xf numFmtId="0" fontId="3" fillId="2" borderId="11" xfId="0" applyFont="1" applyFill="1" applyBorder="1" applyAlignment="1">
      <alignment horizontal="left" vertical="center" wrapText="1" indent="8"/>
    </xf>
    <xf numFmtId="0" fontId="3" fillId="2" borderId="12" xfId="0" applyFont="1" applyFill="1" applyBorder="1" applyAlignment="1">
      <alignment horizontal="left" vertical="center" wrapText="1" indent="8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6" fillId="2" borderId="17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top" wrapText="1"/>
    </xf>
    <xf numFmtId="0" fontId="1" fillId="2" borderId="18" xfId="0" applyFont="1" applyFill="1" applyBorder="1" applyAlignment="1">
      <alignment horizontal="center" vertical="top" wrapText="1"/>
    </xf>
    <xf numFmtId="0" fontId="1" fillId="2" borderId="19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38"/>
  <sheetViews>
    <sheetView tabSelected="1" zoomScale="87" zoomScaleNormal="87" workbookViewId="0">
      <selection activeCell="T18" sqref="T18"/>
    </sheetView>
  </sheetViews>
  <sheetFormatPr defaultRowHeight="15" x14ac:dyDescent="0.25"/>
  <cols>
    <col min="1" max="1" width="5.5703125" customWidth="1"/>
    <col min="2" max="2" width="9.140625" hidden="1" customWidth="1"/>
    <col min="3" max="3" width="35.7109375" customWidth="1"/>
    <col min="5" max="5" width="16.85546875" customWidth="1"/>
    <col min="6" max="6" width="20.42578125" customWidth="1"/>
    <col min="7" max="7" width="13.85546875" customWidth="1"/>
    <col min="8" max="8" width="15.140625" customWidth="1"/>
    <col min="9" max="9" width="14.7109375" style="1" customWidth="1"/>
    <col min="10" max="10" width="19.42578125" customWidth="1"/>
  </cols>
  <sheetData>
    <row r="1" spans="3:10" s="1" customFormat="1" x14ac:dyDescent="0.25"/>
    <row r="2" spans="3:10" s="1" customFormat="1" ht="15.75" x14ac:dyDescent="0.25">
      <c r="J2" s="12" t="s">
        <v>99</v>
      </c>
    </row>
    <row r="3" spans="3:10" s="1" customFormat="1" ht="15.75" x14ac:dyDescent="0.25">
      <c r="J3" s="13" t="s">
        <v>100</v>
      </c>
    </row>
    <row r="4" spans="3:10" s="1" customFormat="1" ht="15.75" x14ac:dyDescent="0.25">
      <c r="J4" s="13" t="s">
        <v>101</v>
      </c>
    </row>
    <row r="5" spans="3:10" s="1" customFormat="1" ht="15.75" x14ac:dyDescent="0.25">
      <c r="J5" s="13" t="s">
        <v>102</v>
      </c>
    </row>
    <row r="6" spans="3:10" s="1" customFormat="1" ht="15.75" x14ac:dyDescent="0.25">
      <c r="J6" s="13" t="s">
        <v>103</v>
      </c>
    </row>
    <row r="7" spans="3:10" s="1" customFormat="1" ht="15.75" x14ac:dyDescent="0.25">
      <c r="C7" s="60" t="s">
        <v>136</v>
      </c>
      <c r="J7" s="13" t="s">
        <v>104</v>
      </c>
    </row>
    <row r="8" spans="3:10" s="1" customFormat="1" ht="15.75" x14ac:dyDescent="0.25">
      <c r="J8" s="13" t="s">
        <v>105</v>
      </c>
    </row>
    <row r="9" spans="3:10" s="1" customFormat="1" ht="15.75" x14ac:dyDescent="0.25">
      <c r="J9" s="13"/>
    </row>
    <row r="10" spans="3:10" s="1" customFormat="1" ht="15.75" x14ac:dyDescent="0.25">
      <c r="C10" s="14" t="s">
        <v>106</v>
      </c>
      <c r="J10" s="14" t="s">
        <v>110</v>
      </c>
    </row>
    <row r="11" spans="3:10" s="1" customFormat="1" ht="31.5" customHeight="1" x14ac:dyDescent="0.25">
      <c r="C11" s="83" t="s">
        <v>107</v>
      </c>
      <c r="D11" s="83"/>
      <c r="H11" s="82" t="s">
        <v>111</v>
      </c>
      <c r="I11" s="82"/>
      <c r="J11" s="82"/>
    </row>
    <row r="12" spans="3:10" s="1" customFormat="1" ht="15.75" x14ac:dyDescent="0.25">
      <c r="C12" s="14" t="s">
        <v>108</v>
      </c>
      <c r="H12" s="82" t="s">
        <v>112</v>
      </c>
      <c r="I12" s="82"/>
      <c r="J12" s="82"/>
    </row>
    <row r="13" spans="3:10" s="1" customFormat="1" ht="15.75" x14ac:dyDescent="0.25">
      <c r="C13" s="14" t="s">
        <v>138</v>
      </c>
      <c r="J13" s="14" t="s">
        <v>139</v>
      </c>
    </row>
    <row r="14" spans="3:10" s="1" customFormat="1" ht="15.75" x14ac:dyDescent="0.25">
      <c r="C14" s="14"/>
      <c r="J14" s="14"/>
    </row>
    <row r="15" spans="3:10" s="1" customFormat="1" ht="15.75" x14ac:dyDescent="0.25">
      <c r="C15" s="14" t="s">
        <v>109</v>
      </c>
      <c r="H15" s="14" t="s">
        <v>109</v>
      </c>
    </row>
    <row r="16" spans="3:10" s="1" customFormat="1" ht="17.25" x14ac:dyDescent="0.25">
      <c r="C16" s="15"/>
    </row>
    <row r="17" spans="3:10" s="1" customFormat="1" ht="15.75" x14ac:dyDescent="0.25">
      <c r="C17" s="92"/>
      <c r="D17" s="93"/>
      <c r="E17" s="93"/>
      <c r="F17" s="93"/>
      <c r="G17" s="93"/>
      <c r="H17" s="94"/>
      <c r="I17" s="2" t="s">
        <v>113</v>
      </c>
      <c r="J17" s="16">
        <v>2022</v>
      </c>
    </row>
    <row r="18" spans="3:10" s="1" customFormat="1" ht="43.5" customHeight="1" x14ac:dyDescent="0.25">
      <c r="C18" s="84" t="s">
        <v>114</v>
      </c>
      <c r="D18" s="84"/>
      <c r="E18" s="84"/>
      <c r="F18" s="84"/>
      <c r="G18" s="84"/>
      <c r="H18" s="84"/>
      <c r="I18" s="2" t="s">
        <v>115</v>
      </c>
      <c r="J18" s="17">
        <v>43995872</v>
      </c>
    </row>
    <row r="19" spans="3:10" s="1" customFormat="1" ht="19.5" customHeight="1" x14ac:dyDescent="0.25">
      <c r="C19" s="84" t="s">
        <v>116</v>
      </c>
      <c r="D19" s="84"/>
      <c r="E19" s="84"/>
      <c r="F19" s="84"/>
      <c r="G19" s="84"/>
      <c r="H19" s="84"/>
      <c r="I19" s="2" t="s">
        <v>117</v>
      </c>
      <c r="J19" s="17">
        <v>150</v>
      </c>
    </row>
    <row r="20" spans="3:10" s="1" customFormat="1" ht="18.75" customHeight="1" x14ac:dyDescent="0.25">
      <c r="C20" s="84" t="s">
        <v>118</v>
      </c>
      <c r="D20" s="84"/>
      <c r="E20" s="84"/>
      <c r="F20" s="84"/>
      <c r="G20" s="84"/>
      <c r="H20" s="84"/>
      <c r="I20" s="2" t="s">
        <v>119</v>
      </c>
      <c r="J20" s="17">
        <v>6325455304</v>
      </c>
    </row>
    <row r="21" spans="3:10" s="1" customFormat="1" ht="14.25" customHeight="1" x14ac:dyDescent="0.25">
      <c r="C21" s="84" t="s">
        <v>120</v>
      </c>
      <c r="D21" s="84"/>
      <c r="E21" s="84"/>
      <c r="F21" s="84"/>
      <c r="G21" s="84"/>
      <c r="H21" s="84"/>
      <c r="I21" s="2" t="s">
        <v>121</v>
      </c>
      <c r="J21" s="17">
        <v>17184</v>
      </c>
    </row>
    <row r="22" spans="3:10" s="1" customFormat="1" ht="19.5" customHeight="1" x14ac:dyDescent="0.25">
      <c r="C22" s="84" t="s">
        <v>122</v>
      </c>
      <c r="D22" s="84"/>
      <c r="E22" s="84"/>
      <c r="F22" s="84"/>
      <c r="G22" s="84"/>
      <c r="H22" s="84"/>
      <c r="I22" s="2" t="s">
        <v>123</v>
      </c>
      <c r="J22" s="17">
        <v>7</v>
      </c>
    </row>
    <row r="23" spans="3:10" s="1" customFormat="1" ht="19.5" customHeight="1" x14ac:dyDescent="0.25">
      <c r="C23" s="84" t="s">
        <v>124</v>
      </c>
      <c r="D23" s="84"/>
      <c r="E23" s="84"/>
      <c r="F23" s="84"/>
      <c r="G23" s="84"/>
      <c r="H23" s="84"/>
      <c r="I23" s="2" t="s">
        <v>125</v>
      </c>
      <c r="J23" s="17">
        <v>86.21</v>
      </c>
    </row>
    <row r="24" spans="3:10" s="1" customFormat="1" ht="16.5" customHeight="1" x14ac:dyDescent="0.25">
      <c r="C24" s="85" t="s">
        <v>130</v>
      </c>
      <c r="D24" s="86"/>
      <c r="E24" s="86"/>
      <c r="F24" s="86"/>
      <c r="G24" s="86"/>
      <c r="H24" s="86"/>
      <c r="I24" s="86"/>
      <c r="J24" s="87"/>
    </row>
    <row r="25" spans="3:10" s="1" customFormat="1" ht="16.5" customHeight="1" x14ac:dyDescent="0.25">
      <c r="C25" s="88" t="s">
        <v>131</v>
      </c>
      <c r="D25" s="88"/>
      <c r="E25" s="88"/>
      <c r="F25" s="88"/>
      <c r="G25" s="88"/>
      <c r="H25" s="88"/>
      <c r="I25" s="88"/>
      <c r="J25" s="88"/>
    </row>
    <row r="26" spans="3:10" s="1" customFormat="1" ht="16.5" customHeight="1" x14ac:dyDescent="0.25">
      <c r="C26" s="84" t="s">
        <v>126</v>
      </c>
      <c r="D26" s="84"/>
      <c r="E26" s="84"/>
      <c r="F26" s="84"/>
      <c r="G26" s="84"/>
      <c r="H26" s="84"/>
      <c r="I26" s="84"/>
      <c r="J26" s="84"/>
    </row>
    <row r="27" spans="3:10" s="1" customFormat="1" ht="16.5" customHeight="1" x14ac:dyDescent="0.25">
      <c r="C27" s="84" t="s">
        <v>127</v>
      </c>
      <c r="D27" s="84"/>
      <c r="E27" s="84"/>
      <c r="F27" s="84"/>
      <c r="G27" s="84"/>
      <c r="H27" s="84"/>
      <c r="I27" s="84"/>
      <c r="J27" s="84"/>
    </row>
    <row r="28" spans="3:10" s="1" customFormat="1" ht="15.75" x14ac:dyDescent="0.25">
      <c r="C28" s="84" t="s">
        <v>128</v>
      </c>
      <c r="D28" s="84"/>
      <c r="E28" s="84"/>
      <c r="F28" s="84"/>
      <c r="G28" s="84"/>
      <c r="H28" s="84"/>
      <c r="I28" s="84"/>
      <c r="J28" s="84"/>
    </row>
    <row r="29" spans="3:10" s="1" customFormat="1" ht="16.5" customHeight="1" x14ac:dyDescent="0.25">
      <c r="C29" s="84" t="s">
        <v>129</v>
      </c>
      <c r="D29" s="84"/>
      <c r="E29" s="84"/>
      <c r="F29" s="84"/>
      <c r="G29" s="84"/>
      <c r="H29" s="84"/>
      <c r="I29" s="84"/>
      <c r="J29" s="84"/>
    </row>
    <row r="30" spans="3:10" s="1" customFormat="1" ht="16.5" customHeight="1" x14ac:dyDescent="0.25">
      <c r="C30" s="3"/>
      <c r="D30" s="3"/>
      <c r="E30" s="3"/>
      <c r="F30" s="3"/>
      <c r="G30" s="3"/>
      <c r="H30" s="3"/>
      <c r="I30" s="3"/>
      <c r="J30" s="3"/>
    </row>
    <row r="31" spans="3:10" s="1" customFormat="1" ht="16.5" customHeight="1" x14ac:dyDescent="0.25">
      <c r="C31" s="3"/>
      <c r="D31" s="3"/>
      <c r="E31" s="3"/>
      <c r="F31" s="3"/>
      <c r="G31" s="3"/>
      <c r="H31" s="3"/>
      <c r="I31" s="3"/>
      <c r="J31" s="3"/>
    </row>
    <row r="32" spans="3:10" s="1" customFormat="1" ht="15" customHeight="1" x14ac:dyDescent="0.25">
      <c r="C32" s="89" t="s">
        <v>137</v>
      </c>
      <c r="D32" s="89"/>
      <c r="E32" s="89"/>
      <c r="F32" s="89"/>
      <c r="G32" s="89"/>
      <c r="H32" s="89"/>
      <c r="I32" s="89"/>
      <c r="J32" s="89"/>
    </row>
    <row r="33" spans="3:14" s="1" customFormat="1" ht="15" customHeight="1" x14ac:dyDescent="0.25">
      <c r="C33" s="18"/>
      <c r="D33" s="18"/>
      <c r="E33" s="18"/>
      <c r="F33" s="18"/>
      <c r="G33" s="18"/>
      <c r="H33" s="18"/>
      <c r="I33" s="18"/>
      <c r="J33" s="18"/>
    </row>
    <row r="34" spans="3:14" s="1" customFormat="1" ht="15.75" thickBot="1" x14ac:dyDescent="0.3">
      <c r="C34" s="90"/>
      <c r="D34" s="90"/>
      <c r="E34" s="90"/>
      <c r="F34" s="90"/>
      <c r="G34" s="90"/>
      <c r="H34" s="90"/>
      <c r="I34" s="90"/>
      <c r="J34" s="90"/>
    </row>
    <row r="35" spans="3:14" s="1" customFormat="1" ht="16.5" thickBot="1" x14ac:dyDescent="0.3">
      <c r="C35" s="19"/>
      <c r="D35" s="20"/>
      <c r="E35" s="63" t="s">
        <v>0</v>
      </c>
      <c r="F35" s="20"/>
      <c r="G35" s="65" t="s">
        <v>1</v>
      </c>
      <c r="H35" s="66"/>
      <c r="I35" s="66"/>
      <c r="J35" s="67"/>
    </row>
    <row r="36" spans="3:14" s="1" customFormat="1" ht="31.5" x14ac:dyDescent="0.25">
      <c r="C36" s="21" t="s">
        <v>2</v>
      </c>
      <c r="D36" s="22" t="s">
        <v>3</v>
      </c>
      <c r="E36" s="64"/>
      <c r="F36" s="23" t="s">
        <v>4</v>
      </c>
      <c r="G36" s="68" t="s">
        <v>5</v>
      </c>
      <c r="H36" s="68" t="s">
        <v>6</v>
      </c>
      <c r="I36" s="68" t="s">
        <v>7</v>
      </c>
      <c r="J36" s="68" t="s">
        <v>8</v>
      </c>
    </row>
    <row r="37" spans="3:14" s="1" customFormat="1" ht="15.75" thickBot="1" x14ac:dyDescent="0.3">
      <c r="C37" s="24"/>
      <c r="D37" s="25"/>
      <c r="E37" s="64"/>
      <c r="F37" s="26"/>
      <c r="G37" s="69"/>
      <c r="H37" s="69"/>
      <c r="I37" s="69"/>
      <c r="J37" s="69"/>
    </row>
    <row r="38" spans="3:14" s="1" customFormat="1" ht="16.5" thickBot="1" x14ac:dyDescent="0.3">
      <c r="C38" s="27">
        <v>1</v>
      </c>
      <c r="D38" s="4">
        <v>2</v>
      </c>
      <c r="E38" s="4">
        <v>3</v>
      </c>
      <c r="F38" s="4">
        <v>5</v>
      </c>
      <c r="G38" s="4">
        <v>6</v>
      </c>
      <c r="H38" s="4">
        <v>7</v>
      </c>
      <c r="I38" s="4">
        <v>8</v>
      </c>
      <c r="J38" s="4">
        <v>9</v>
      </c>
    </row>
    <row r="39" spans="3:14" s="1" customFormat="1" ht="16.5" thickBot="1" x14ac:dyDescent="0.3">
      <c r="C39" s="70" t="s">
        <v>9</v>
      </c>
      <c r="D39" s="71"/>
      <c r="E39" s="71"/>
      <c r="F39" s="71"/>
      <c r="G39" s="71"/>
      <c r="H39" s="71"/>
      <c r="I39" s="71"/>
      <c r="J39" s="72"/>
    </row>
    <row r="40" spans="3:14" s="1" customFormat="1" ht="16.5" thickBot="1" x14ac:dyDescent="0.3">
      <c r="C40" s="28" t="s">
        <v>10</v>
      </c>
      <c r="D40" s="29"/>
      <c r="E40" s="30"/>
      <c r="F40" s="5">
        <f>SUM(G40:J40)</f>
        <v>11047499.75</v>
      </c>
      <c r="G40" s="5">
        <f>G41+G43</f>
        <v>3547499.75</v>
      </c>
      <c r="H40" s="5">
        <f>H41+H43</f>
        <v>2450000</v>
      </c>
      <c r="I40" s="5">
        <f>I41+I43</f>
        <v>2400000</v>
      </c>
      <c r="J40" s="5">
        <f t="shared" ref="J40" si="0">J41+J43</f>
        <v>2650000</v>
      </c>
    </row>
    <row r="41" spans="3:14" s="1" customFormat="1" ht="79.5" thickBot="1" x14ac:dyDescent="0.3">
      <c r="C41" s="31" t="s">
        <v>11</v>
      </c>
      <c r="D41" s="6">
        <v>1010</v>
      </c>
      <c r="E41" s="6" t="s">
        <v>12</v>
      </c>
      <c r="F41" s="5">
        <f>G41+H41+I41+J41</f>
        <v>9600000</v>
      </c>
      <c r="G41" s="6">
        <v>2400000</v>
      </c>
      <c r="H41" s="6">
        <v>2400000</v>
      </c>
      <c r="I41" s="6">
        <v>2400000</v>
      </c>
      <c r="J41" s="6">
        <v>2400000</v>
      </c>
    </row>
    <row r="42" spans="3:14" s="1" customFormat="1" ht="48" thickBot="1" x14ac:dyDescent="0.3">
      <c r="C42" s="54" t="s">
        <v>13</v>
      </c>
      <c r="D42" s="48"/>
      <c r="E42" s="48"/>
      <c r="F42" s="49"/>
      <c r="G42" s="48"/>
      <c r="H42" s="48"/>
      <c r="I42" s="48"/>
      <c r="J42" s="48"/>
    </row>
    <row r="43" spans="3:14" s="1" customFormat="1" ht="126.75" thickBot="1" x14ac:dyDescent="0.3">
      <c r="C43" s="55" t="s">
        <v>14</v>
      </c>
      <c r="D43" s="56">
        <v>1020</v>
      </c>
      <c r="E43" s="56" t="s">
        <v>12</v>
      </c>
      <c r="F43" s="57">
        <f>G43+H43+I43+J43</f>
        <v>1447499.75</v>
      </c>
      <c r="G43" s="58">
        <f>G44-G41</f>
        <v>1147499.75</v>
      </c>
      <c r="H43" s="58">
        <f>H44-H41</f>
        <v>50000</v>
      </c>
      <c r="I43" s="58">
        <f>I44-I41</f>
        <v>0</v>
      </c>
      <c r="J43" s="59">
        <f>J44-J41</f>
        <v>250000</v>
      </c>
      <c r="N43" s="1" t="s">
        <v>136</v>
      </c>
    </row>
    <row r="44" spans="3:14" s="1" customFormat="1" ht="267.75" customHeight="1" x14ac:dyDescent="0.25">
      <c r="C44" s="73" t="s">
        <v>15</v>
      </c>
      <c r="D44" s="64"/>
      <c r="E44" s="64"/>
      <c r="F44" s="76">
        <f>G44+H44+I44+J44</f>
        <v>11047499.75</v>
      </c>
      <c r="G44" s="76">
        <f>G47+G50+G63+G85+G102+G105+G107</f>
        <v>3547499.75</v>
      </c>
      <c r="H44" s="76">
        <f t="shared" ref="H44:J44" si="1">H121</f>
        <v>2450000</v>
      </c>
      <c r="I44" s="76">
        <f>I47+I50+I85+I107+I102+I105</f>
        <v>2400000</v>
      </c>
      <c r="J44" s="76">
        <f t="shared" si="1"/>
        <v>2650000</v>
      </c>
    </row>
    <row r="45" spans="3:14" s="1" customFormat="1" ht="15.75" customHeight="1" thickBot="1" x14ac:dyDescent="0.3">
      <c r="C45" s="74"/>
      <c r="D45" s="75"/>
      <c r="E45" s="75"/>
      <c r="F45" s="77"/>
      <c r="G45" s="77"/>
      <c r="H45" s="77"/>
      <c r="I45" s="77"/>
      <c r="J45" s="77"/>
    </row>
    <row r="46" spans="3:14" s="1" customFormat="1" ht="16.5" thickBot="1" x14ac:dyDescent="0.3">
      <c r="C46" s="32" t="s">
        <v>16</v>
      </c>
      <c r="D46" s="7">
        <v>2000</v>
      </c>
      <c r="E46" s="7"/>
      <c r="F46" s="7"/>
      <c r="G46" s="7"/>
      <c r="H46" s="7"/>
      <c r="I46" s="7"/>
      <c r="J46" s="7"/>
    </row>
    <row r="47" spans="3:14" s="1" customFormat="1" ht="32.25" thickBot="1" x14ac:dyDescent="0.3">
      <c r="C47" s="33" t="s">
        <v>17</v>
      </c>
      <c r="D47" s="7">
        <v>2110</v>
      </c>
      <c r="E47" s="7" t="s">
        <v>12</v>
      </c>
      <c r="F47" s="8">
        <f>G47+H47+I47+J47</f>
        <v>9899999.75</v>
      </c>
      <c r="G47" s="8">
        <f>G48+G49</f>
        <v>2699999.75</v>
      </c>
      <c r="H47" s="8">
        <f t="shared" ref="H47:J47" si="2">H48+H49</f>
        <v>2400000</v>
      </c>
      <c r="I47" s="8">
        <f t="shared" si="2"/>
        <v>2400000</v>
      </c>
      <c r="J47" s="8">
        <f t="shared" si="2"/>
        <v>2400000</v>
      </c>
    </row>
    <row r="48" spans="3:14" s="1" customFormat="1" ht="16.5" thickBot="1" x14ac:dyDescent="0.3">
      <c r="C48" s="34" t="s">
        <v>18</v>
      </c>
      <c r="D48" s="35">
        <v>2111</v>
      </c>
      <c r="E48" s="7" t="s">
        <v>12</v>
      </c>
      <c r="F48" s="9">
        <f>G48+H48+I48+J48</f>
        <v>8114753.75</v>
      </c>
      <c r="G48" s="36">
        <v>2213114.75</v>
      </c>
      <c r="H48" s="36">
        <v>1967213</v>
      </c>
      <c r="I48" s="36">
        <v>1967213</v>
      </c>
      <c r="J48" s="36">
        <v>1967213</v>
      </c>
    </row>
    <row r="49" spans="3:10" s="1" customFormat="1" ht="16.5" thickBot="1" x14ac:dyDescent="0.3">
      <c r="C49" s="34" t="s">
        <v>19</v>
      </c>
      <c r="D49" s="35">
        <v>2120</v>
      </c>
      <c r="E49" s="35" t="s">
        <v>12</v>
      </c>
      <c r="F49" s="9">
        <f t="shared" ref="F49:F66" si="3">G49+H49+I49+J49</f>
        <v>1785246</v>
      </c>
      <c r="G49" s="9">
        <v>486885</v>
      </c>
      <c r="H49" s="9">
        <v>432787</v>
      </c>
      <c r="I49" s="9">
        <v>432787</v>
      </c>
      <c r="J49" s="9">
        <v>432787</v>
      </c>
    </row>
    <row r="50" spans="3:10" s="1" customFormat="1" ht="32.25" thickBot="1" x14ac:dyDescent="0.3">
      <c r="C50" s="33" t="s">
        <v>20</v>
      </c>
      <c r="D50" s="7">
        <v>2200</v>
      </c>
      <c r="E50" s="35" t="s">
        <v>12</v>
      </c>
      <c r="F50" s="8">
        <f t="shared" si="3"/>
        <v>252500</v>
      </c>
      <c r="G50" s="10">
        <f>G51+G64</f>
        <v>252500</v>
      </c>
      <c r="H50" s="10">
        <f>H51+H64</f>
        <v>0</v>
      </c>
      <c r="I50" s="10">
        <f>I51+I63+I64+I84</f>
        <v>0</v>
      </c>
      <c r="J50" s="10">
        <f>J51+J63+J64+J84</f>
        <v>0</v>
      </c>
    </row>
    <row r="51" spans="3:10" s="1" customFormat="1" ht="48" thickBot="1" x14ac:dyDescent="0.3">
      <c r="C51" s="33" t="s">
        <v>21</v>
      </c>
      <c r="D51" s="7">
        <v>2201</v>
      </c>
      <c r="E51" s="7" t="s">
        <v>12</v>
      </c>
      <c r="F51" s="8">
        <f t="shared" si="3"/>
        <v>45000</v>
      </c>
      <c r="G51" s="8">
        <f>SUM(G52:G62)</f>
        <v>45000</v>
      </c>
      <c r="H51" s="8">
        <f t="shared" ref="H51:J51" si="4">SUM(H52:H62)</f>
        <v>0</v>
      </c>
      <c r="I51" s="8">
        <f t="shared" si="4"/>
        <v>0</v>
      </c>
      <c r="J51" s="8">
        <f t="shared" si="4"/>
        <v>0</v>
      </c>
    </row>
    <row r="52" spans="3:10" s="1" customFormat="1" ht="48" thickBot="1" x14ac:dyDescent="0.3">
      <c r="C52" s="37" t="s">
        <v>22</v>
      </c>
      <c r="D52" s="4">
        <v>2202</v>
      </c>
      <c r="E52" s="4" t="s">
        <v>12</v>
      </c>
      <c r="F52" s="9">
        <f t="shared" si="3"/>
        <v>0</v>
      </c>
      <c r="G52" s="4">
        <v>0</v>
      </c>
      <c r="H52" s="9">
        <v>0</v>
      </c>
      <c r="I52" s="9">
        <v>0</v>
      </c>
      <c r="J52" s="9">
        <v>0</v>
      </c>
    </row>
    <row r="53" spans="3:10" s="1" customFormat="1" ht="32.25" thickBot="1" x14ac:dyDescent="0.3">
      <c r="C53" s="34" t="s">
        <v>23</v>
      </c>
      <c r="D53" s="4">
        <v>2203</v>
      </c>
      <c r="E53" s="4" t="s">
        <v>12</v>
      </c>
      <c r="F53" s="9">
        <f t="shared" si="3"/>
        <v>20000</v>
      </c>
      <c r="G53" s="9">
        <v>20000</v>
      </c>
      <c r="H53" s="9">
        <v>0</v>
      </c>
      <c r="I53" s="9">
        <v>0</v>
      </c>
      <c r="J53" s="9">
        <v>0</v>
      </c>
    </row>
    <row r="54" spans="3:10" s="1" customFormat="1" ht="32.25" thickBot="1" x14ac:dyDescent="0.3">
      <c r="C54" s="34" t="s">
        <v>24</v>
      </c>
      <c r="D54" s="4">
        <v>2204</v>
      </c>
      <c r="E54" s="4" t="s">
        <v>12</v>
      </c>
      <c r="F54" s="9">
        <f t="shared" si="3"/>
        <v>0</v>
      </c>
      <c r="G54" s="4">
        <v>0</v>
      </c>
      <c r="H54" s="4">
        <v>0</v>
      </c>
      <c r="I54" s="4">
        <v>0</v>
      </c>
      <c r="J54" s="4">
        <v>0</v>
      </c>
    </row>
    <row r="55" spans="3:10" s="1" customFormat="1" ht="32.25" thickBot="1" x14ac:dyDescent="0.3">
      <c r="C55" s="34" t="s">
        <v>25</v>
      </c>
      <c r="D55" s="4">
        <v>2205</v>
      </c>
      <c r="E55" s="4" t="s">
        <v>12</v>
      </c>
      <c r="F55" s="9">
        <f t="shared" si="3"/>
        <v>0</v>
      </c>
      <c r="G55" s="4">
        <v>0</v>
      </c>
      <c r="H55" s="9">
        <v>0</v>
      </c>
      <c r="I55" s="4">
        <v>0</v>
      </c>
      <c r="J55" s="4">
        <v>0</v>
      </c>
    </row>
    <row r="56" spans="3:10" s="1" customFormat="1" ht="32.25" thickBot="1" x14ac:dyDescent="0.3">
      <c r="C56" s="34" t="s">
        <v>26</v>
      </c>
      <c r="D56" s="4">
        <v>2206</v>
      </c>
      <c r="E56" s="4" t="s">
        <v>12</v>
      </c>
      <c r="F56" s="9">
        <f t="shared" si="3"/>
        <v>25000</v>
      </c>
      <c r="G56" s="4">
        <v>25000</v>
      </c>
      <c r="H56" s="9">
        <v>0</v>
      </c>
      <c r="I56" s="9">
        <v>0</v>
      </c>
      <c r="J56" s="9">
        <v>0</v>
      </c>
    </row>
    <row r="57" spans="3:10" s="1" customFormat="1" ht="86.25" customHeight="1" thickBot="1" x14ac:dyDescent="0.3">
      <c r="C57" s="34" t="s">
        <v>27</v>
      </c>
      <c r="D57" s="4">
        <v>2207</v>
      </c>
      <c r="E57" s="4" t="s">
        <v>12</v>
      </c>
      <c r="F57" s="9">
        <f t="shared" si="3"/>
        <v>0</v>
      </c>
      <c r="G57" s="4">
        <v>0</v>
      </c>
      <c r="H57" s="4">
        <v>0</v>
      </c>
      <c r="I57" s="4">
        <v>0</v>
      </c>
      <c r="J57" s="4">
        <v>0</v>
      </c>
    </row>
    <row r="58" spans="3:10" s="1" customFormat="1" ht="32.25" thickBot="1" x14ac:dyDescent="0.3">
      <c r="C58" s="34" t="s">
        <v>28</v>
      </c>
      <c r="D58" s="4">
        <v>2208</v>
      </c>
      <c r="E58" s="4" t="s">
        <v>12</v>
      </c>
      <c r="F58" s="9">
        <f t="shared" si="3"/>
        <v>0</v>
      </c>
      <c r="G58" s="4">
        <v>0</v>
      </c>
      <c r="H58" s="4">
        <v>0</v>
      </c>
      <c r="I58" s="4">
        <v>0</v>
      </c>
      <c r="J58" s="4">
        <v>0</v>
      </c>
    </row>
    <row r="59" spans="3:10" s="1" customFormat="1" ht="32.25" thickBot="1" x14ac:dyDescent="0.3">
      <c r="C59" s="34" t="s">
        <v>29</v>
      </c>
      <c r="D59" s="4">
        <v>2209</v>
      </c>
      <c r="E59" s="4" t="s">
        <v>12</v>
      </c>
      <c r="F59" s="9">
        <f t="shared" si="3"/>
        <v>0</v>
      </c>
      <c r="G59" s="4"/>
      <c r="H59" s="9"/>
      <c r="I59" s="9"/>
      <c r="J59" s="9"/>
    </row>
    <row r="60" spans="3:10" s="1" customFormat="1" ht="48" thickBot="1" x14ac:dyDescent="0.3">
      <c r="C60" s="34" t="s">
        <v>30</v>
      </c>
      <c r="D60" s="4">
        <v>2210</v>
      </c>
      <c r="E60" s="4" t="s">
        <v>12</v>
      </c>
      <c r="F60" s="9">
        <f t="shared" si="3"/>
        <v>0</v>
      </c>
      <c r="G60" s="4">
        <v>0</v>
      </c>
      <c r="H60" s="9"/>
      <c r="I60" s="4">
        <v>0</v>
      </c>
      <c r="J60" s="4">
        <v>0</v>
      </c>
    </row>
    <row r="61" spans="3:10" s="1" customFormat="1" ht="32.25" thickBot="1" x14ac:dyDescent="0.3">
      <c r="C61" s="34" t="s">
        <v>31</v>
      </c>
      <c r="D61" s="4">
        <v>2211</v>
      </c>
      <c r="E61" s="4" t="s">
        <v>12</v>
      </c>
      <c r="F61" s="9">
        <f t="shared" si="3"/>
        <v>0</v>
      </c>
      <c r="G61" s="4">
        <v>0</v>
      </c>
      <c r="H61" s="4">
        <v>0</v>
      </c>
      <c r="I61" s="4">
        <v>0</v>
      </c>
      <c r="J61" s="4">
        <v>0</v>
      </c>
    </row>
    <row r="62" spans="3:10" s="1" customFormat="1" ht="16.5" thickBot="1" x14ac:dyDescent="0.3">
      <c r="C62" s="34" t="s">
        <v>32</v>
      </c>
      <c r="D62" s="4">
        <v>2212</v>
      </c>
      <c r="E62" s="4" t="s">
        <v>12</v>
      </c>
      <c r="F62" s="9">
        <f t="shared" si="3"/>
        <v>0</v>
      </c>
      <c r="G62" s="4"/>
      <c r="H62" s="9">
        <v>0</v>
      </c>
      <c r="I62" s="9">
        <v>0</v>
      </c>
      <c r="J62" s="9">
        <v>0</v>
      </c>
    </row>
    <row r="63" spans="3:10" s="1" customFormat="1" ht="29.25" thickBot="1" x14ac:dyDescent="0.3">
      <c r="C63" s="38" t="s">
        <v>33</v>
      </c>
      <c r="D63" s="39">
        <v>2220</v>
      </c>
      <c r="E63" s="4" t="s">
        <v>12</v>
      </c>
      <c r="F63" s="8">
        <f>G63+H63+I63+J63</f>
        <v>35000</v>
      </c>
      <c r="G63" s="7">
        <v>35000</v>
      </c>
      <c r="H63" s="8">
        <v>0</v>
      </c>
      <c r="I63" s="7">
        <v>0</v>
      </c>
      <c r="J63" s="7">
        <v>0</v>
      </c>
    </row>
    <row r="64" spans="3:10" s="1" customFormat="1" ht="29.25" thickBot="1" x14ac:dyDescent="0.3">
      <c r="C64" s="38" t="s">
        <v>34</v>
      </c>
      <c r="D64" s="39">
        <v>2240</v>
      </c>
      <c r="E64" s="4" t="s">
        <v>12</v>
      </c>
      <c r="F64" s="8">
        <f>SUM(F65:F83)</f>
        <v>207500</v>
      </c>
      <c r="G64" s="8">
        <f>SUM(G65:G83)</f>
        <v>207500</v>
      </c>
      <c r="H64" s="8">
        <f t="shared" ref="H64:J64" si="5">SUM(H65:H83)</f>
        <v>0</v>
      </c>
      <c r="I64" s="8">
        <f>I65+I66+I67+I69+I70+I74+I72+I75+I76+I77+I78+I79+I80+I81+I82+I83</f>
        <v>0</v>
      </c>
      <c r="J64" s="8">
        <f t="shared" si="5"/>
        <v>0</v>
      </c>
    </row>
    <row r="65" spans="3:10" s="1" customFormat="1" ht="30.75" thickBot="1" x14ac:dyDescent="0.3">
      <c r="C65" s="40" t="s">
        <v>35</v>
      </c>
      <c r="D65" s="41">
        <v>2241</v>
      </c>
      <c r="E65" s="4" t="s">
        <v>12</v>
      </c>
      <c r="F65" s="9">
        <f t="shared" si="3"/>
        <v>2500</v>
      </c>
      <c r="G65" s="9">
        <v>2500</v>
      </c>
      <c r="H65" s="9">
        <v>0</v>
      </c>
      <c r="I65" s="9">
        <v>0</v>
      </c>
      <c r="J65" s="9">
        <v>0</v>
      </c>
    </row>
    <row r="66" spans="3:10" s="1" customFormat="1" ht="16.5" thickBot="1" x14ac:dyDescent="0.3">
      <c r="C66" s="40" t="s">
        <v>36</v>
      </c>
      <c r="D66" s="41">
        <v>2242</v>
      </c>
      <c r="E66" s="4" t="s">
        <v>12</v>
      </c>
      <c r="F66" s="9">
        <f t="shared" si="3"/>
        <v>1800</v>
      </c>
      <c r="G66" s="9">
        <v>1800</v>
      </c>
      <c r="H66" s="9">
        <v>0</v>
      </c>
      <c r="I66" s="9">
        <v>0</v>
      </c>
      <c r="J66" s="9">
        <v>0</v>
      </c>
    </row>
    <row r="67" spans="3:10" s="1" customFormat="1" ht="45" customHeight="1" x14ac:dyDescent="0.25">
      <c r="C67" s="61" t="s">
        <v>37</v>
      </c>
      <c r="D67" s="80">
        <v>2243</v>
      </c>
      <c r="E67" s="63" t="s">
        <v>12</v>
      </c>
      <c r="F67" s="78">
        <f>G67+H67+I67+J67</f>
        <v>0</v>
      </c>
      <c r="G67" s="63">
        <v>0</v>
      </c>
      <c r="H67" s="78">
        <v>0</v>
      </c>
      <c r="I67" s="78">
        <v>0</v>
      </c>
      <c r="J67" s="78">
        <v>0</v>
      </c>
    </row>
    <row r="68" spans="3:10" s="1" customFormat="1" ht="15.75" thickBot="1" x14ac:dyDescent="0.3">
      <c r="C68" s="62"/>
      <c r="D68" s="81"/>
      <c r="E68" s="75"/>
      <c r="F68" s="79"/>
      <c r="G68" s="75"/>
      <c r="H68" s="79"/>
      <c r="I68" s="79"/>
      <c r="J68" s="79"/>
    </row>
    <row r="69" spans="3:10" s="1" customFormat="1" ht="45.75" thickBot="1" x14ac:dyDescent="0.3">
      <c r="C69" s="40" t="s">
        <v>38</v>
      </c>
      <c r="D69" s="41">
        <v>2244</v>
      </c>
      <c r="E69" s="4" t="s">
        <v>12</v>
      </c>
      <c r="F69" s="9">
        <f>G69+H69+I69+J69</f>
        <v>25000</v>
      </c>
      <c r="G69" s="9">
        <v>25000</v>
      </c>
      <c r="H69" s="4">
        <v>0</v>
      </c>
      <c r="I69" s="4">
        <v>0</v>
      </c>
      <c r="J69" s="4">
        <v>0</v>
      </c>
    </row>
    <row r="70" spans="3:10" s="1" customFormat="1" ht="45" x14ac:dyDescent="0.25">
      <c r="C70" s="42" t="s">
        <v>39</v>
      </c>
      <c r="D70" s="80">
        <v>2245</v>
      </c>
      <c r="E70" s="63" t="s">
        <v>12</v>
      </c>
      <c r="F70" s="63">
        <f>G70+H70+I70+J70</f>
        <v>30000</v>
      </c>
      <c r="G70" s="63">
        <v>30000</v>
      </c>
      <c r="H70" s="63">
        <v>0</v>
      </c>
      <c r="I70" s="63">
        <v>0</v>
      </c>
      <c r="J70" s="63">
        <v>0</v>
      </c>
    </row>
    <row r="71" spans="3:10" s="1" customFormat="1" ht="45.75" thickBot="1" x14ac:dyDescent="0.3">
      <c r="C71" s="40" t="s">
        <v>40</v>
      </c>
      <c r="D71" s="81"/>
      <c r="E71" s="75"/>
      <c r="F71" s="75"/>
      <c r="G71" s="75"/>
      <c r="H71" s="75"/>
      <c r="I71" s="75"/>
      <c r="J71" s="75"/>
    </row>
    <row r="72" spans="3:10" s="1" customFormat="1" ht="30" x14ac:dyDescent="0.25">
      <c r="C72" s="42" t="s">
        <v>41</v>
      </c>
      <c r="D72" s="80">
        <v>2246</v>
      </c>
      <c r="E72" s="63" t="s">
        <v>12</v>
      </c>
      <c r="F72" s="78">
        <f>G72+H72+I72+J72</f>
        <v>39200</v>
      </c>
      <c r="G72" s="78">
        <v>39200</v>
      </c>
      <c r="H72" s="78">
        <v>0</v>
      </c>
      <c r="I72" s="78">
        <v>0</v>
      </c>
      <c r="J72" s="78">
        <v>0</v>
      </c>
    </row>
    <row r="73" spans="3:10" s="1" customFormat="1" ht="15.75" thickBot="1" x14ac:dyDescent="0.3">
      <c r="C73" s="40" t="s">
        <v>42</v>
      </c>
      <c r="D73" s="81"/>
      <c r="E73" s="75"/>
      <c r="F73" s="79"/>
      <c r="G73" s="79"/>
      <c r="H73" s="79"/>
      <c r="I73" s="79"/>
      <c r="J73" s="79"/>
    </row>
    <row r="74" spans="3:10" s="1" customFormat="1" ht="30.75" thickBot="1" x14ac:dyDescent="0.3">
      <c r="C74" s="40" t="s">
        <v>43</v>
      </c>
      <c r="D74" s="41">
        <v>2247</v>
      </c>
      <c r="E74" s="4" t="s">
        <v>12</v>
      </c>
      <c r="F74" s="9">
        <f>G74+H74+I74+J74</f>
        <v>10000</v>
      </c>
      <c r="G74" s="9">
        <v>10000</v>
      </c>
      <c r="H74" s="9">
        <v>0</v>
      </c>
      <c r="I74" s="9">
        <v>0</v>
      </c>
      <c r="J74" s="9">
        <v>0</v>
      </c>
    </row>
    <row r="75" spans="3:10" s="1" customFormat="1" ht="16.5" thickBot="1" x14ac:dyDescent="0.3">
      <c r="C75" s="40" t="s">
        <v>44</v>
      </c>
      <c r="D75" s="41">
        <v>2248</v>
      </c>
      <c r="E75" s="4" t="s">
        <v>12</v>
      </c>
      <c r="F75" s="9">
        <f t="shared" ref="F75:F89" si="6">G75+H75+I75+J75</f>
        <v>15000</v>
      </c>
      <c r="G75" s="9">
        <v>15000</v>
      </c>
      <c r="H75" s="9">
        <v>0</v>
      </c>
      <c r="I75" s="9">
        <v>0</v>
      </c>
      <c r="J75" s="9">
        <v>0</v>
      </c>
    </row>
    <row r="76" spans="3:10" s="1" customFormat="1" ht="30.75" thickBot="1" x14ac:dyDescent="0.3">
      <c r="C76" s="40" t="s">
        <v>45</v>
      </c>
      <c r="D76" s="41">
        <v>2249</v>
      </c>
      <c r="E76" s="4" t="s">
        <v>12</v>
      </c>
      <c r="F76" s="9">
        <f t="shared" si="6"/>
        <v>20000</v>
      </c>
      <c r="G76" s="9">
        <v>20000</v>
      </c>
      <c r="H76" s="9">
        <v>0</v>
      </c>
      <c r="I76" s="9">
        <v>0</v>
      </c>
      <c r="J76" s="9">
        <v>0</v>
      </c>
    </row>
    <row r="77" spans="3:10" s="1" customFormat="1" ht="30.75" thickBot="1" x14ac:dyDescent="0.3">
      <c r="C77" s="40" t="s">
        <v>46</v>
      </c>
      <c r="D77" s="41">
        <v>2250</v>
      </c>
      <c r="E77" s="4" t="s">
        <v>12</v>
      </c>
      <c r="F77" s="9">
        <f t="shared" si="6"/>
        <v>4000</v>
      </c>
      <c r="G77" s="9">
        <v>4000</v>
      </c>
      <c r="H77" s="9">
        <v>0</v>
      </c>
      <c r="I77" s="9">
        <v>0</v>
      </c>
      <c r="J77" s="9">
        <v>0</v>
      </c>
    </row>
    <row r="78" spans="3:10" s="1" customFormat="1" ht="45.75" thickBot="1" x14ac:dyDescent="0.3">
      <c r="C78" s="40" t="s">
        <v>47</v>
      </c>
      <c r="D78" s="41">
        <v>2251</v>
      </c>
      <c r="E78" s="4" t="s">
        <v>12</v>
      </c>
      <c r="F78" s="9">
        <f t="shared" si="6"/>
        <v>0</v>
      </c>
      <c r="G78" s="4">
        <v>0</v>
      </c>
      <c r="H78" s="4">
        <v>0</v>
      </c>
      <c r="I78" s="4">
        <v>0</v>
      </c>
      <c r="J78" s="4">
        <v>0</v>
      </c>
    </row>
    <row r="79" spans="3:10" s="1" customFormat="1" ht="45.75" thickBot="1" x14ac:dyDescent="0.3">
      <c r="C79" s="40" t="s">
        <v>48</v>
      </c>
      <c r="D79" s="41">
        <v>2252</v>
      </c>
      <c r="E79" s="4" t="s">
        <v>12</v>
      </c>
      <c r="F79" s="9">
        <f t="shared" si="6"/>
        <v>0</v>
      </c>
      <c r="G79" s="4"/>
      <c r="H79" s="9">
        <v>0</v>
      </c>
      <c r="I79" s="9">
        <v>0</v>
      </c>
      <c r="J79" s="9">
        <v>0</v>
      </c>
    </row>
    <row r="80" spans="3:10" s="1" customFormat="1" ht="30.75" thickBot="1" x14ac:dyDescent="0.3">
      <c r="C80" s="40" t="s">
        <v>49</v>
      </c>
      <c r="D80" s="41">
        <v>2253</v>
      </c>
      <c r="E80" s="4" t="s">
        <v>12</v>
      </c>
      <c r="F80" s="9">
        <f t="shared" si="6"/>
        <v>0</v>
      </c>
      <c r="G80" s="4">
        <v>0</v>
      </c>
      <c r="H80" s="9">
        <v>0</v>
      </c>
      <c r="I80" s="4">
        <v>0</v>
      </c>
      <c r="J80" s="4">
        <v>0</v>
      </c>
    </row>
    <row r="81" spans="3:10" s="1" customFormat="1" ht="30.75" thickBot="1" x14ac:dyDescent="0.3">
      <c r="C81" s="40" t="s">
        <v>50</v>
      </c>
      <c r="D81" s="41">
        <v>2254</v>
      </c>
      <c r="E81" s="4" t="s">
        <v>12</v>
      </c>
      <c r="F81" s="9">
        <f t="shared" si="6"/>
        <v>50000</v>
      </c>
      <c r="G81" s="4">
        <v>50000</v>
      </c>
      <c r="H81" s="9">
        <v>0</v>
      </c>
      <c r="I81" s="9">
        <v>0</v>
      </c>
      <c r="J81" s="9">
        <v>0</v>
      </c>
    </row>
    <row r="82" spans="3:10" s="1" customFormat="1" ht="60.75" thickBot="1" x14ac:dyDescent="0.3">
      <c r="C82" s="40" t="s">
        <v>51</v>
      </c>
      <c r="D82" s="41">
        <v>2255</v>
      </c>
      <c r="E82" s="4" t="s">
        <v>12</v>
      </c>
      <c r="F82" s="9">
        <f t="shared" si="6"/>
        <v>0</v>
      </c>
      <c r="G82" s="4">
        <v>0</v>
      </c>
      <c r="H82" s="9">
        <v>0</v>
      </c>
      <c r="I82" s="4">
        <v>0</v>
      </c>
      <c r="J82" s="4">
        <v>0</v>
      </c>
    </row>
    <row r="83" spans="3:10" s="1" customFormat="1" ht="45.75" thickBot="1" x14ac:dyDescent="0.3">
      <c r="C83" s="40" t="s">
        <v>52</v>
      </c>
      <c r="D83" s="41">
        <v>2256</v>
      </c>
      <c r="E83" s="4" t="s">
        <v>12</v>
      </c>
      <c r="F83" s="9">
        <f t="shared" si="6"/>
        <v>10000</v>
      </c>
      <c r="G83" s="9">
        <v>10000</v>
      </c>
      <c r="H83" s="4">
        <v>0</v>
      </c>
      <c r="I83" s="4">
        <v>0</v>
      </c>
      <c r="J83" s="4">
        <v>0</v>
      </c>
    </row>
    <row r="84" spans="3:10" s="1" customFormat="1" ht="16.5" thickBot="1" x14ac:dyDescent="0.3">
      <c r="C84" s="38" t="s">
        <v>53</v>
      </c>
      <c r="D84" s="39">
        <v>2260</v>
      </c>
      <c r="E84" s="4" t="s">
        <v>12</v>
      </c>
      <c r="F84" s="8">
        <f t="shared" si="6"/>
        <v>0</v>
      </c>
      <c r="G84" s="7">
        <v>0</v>
      </c>
      <c r="H84" s="7">
        <v>0</v>
      </c>
      <c r="I84" s="7">
        <v>0</v>
      </c>
      <c r="J84" s="7">
        <v>0</v>
      </c>
    </row>
    <row r="85" spans="3:10" s="1" customFormat="1" ht="29.25" thickBot="1" x14ac:dyDescent="0.3">
      <c r="C85" s="38" t="s">
        <v>54</v>
      </c>
      <c r="D85" s="39">
        <v>2270</v>
      </c>
      <c r="E85" s="4" t="s">
        <v>12</v>
      </c>
      <c r="F85" s="8">
        <f t="shared" si="6"/>
        <v>850000</v>
      </c>
      <c r="G85" s="8">
        <f>SUM(G86:G89)</f>
        <v>550000</v>
      </c>
      <c r="H85" s="8">
        <f t="shared" ref="H85:J85" si="7">SUM(H86:H89)</f>
        <v>50000</v>
      </c>
      <c r="I85" s="8">
        <f t="shared" si="7"/>
        <v>0</v>
      </c>
      <c r="J85" s="8">
        <f t="shared" si="7"/>
        <v>250000</v>
      </c>
    </row>
    <row r="86" spans="3:10" s="1" customFormat="1" ht="16.5" thickBot="1" x14ac:dyDescent="0.3">
      <c r="C86" s="40" t="s">
        <v>55</v>
      </c>
      <c r="D86" s="43">
        <v>2271</v>
      </c>
      <c r="E86" s="4" t="s">
        <v>12</v>
      </c>
      <c r="F86" s="9">
        <f t="shared" si="6"/>
        <v>70000</v>
      </c>
      <c r="G86" s="9">
        <v>70000</v>
      </c>
      <c r="H86" s="9">
        <v>0</v>
      </c>
      <c r="I86" s="4">
        <v>0</v>
      </c>
      <c r="J86" s="9">
        <v>0</v>
      </c>
    </row>
    <row r="87" spans="3:10" s="1" customFormat="1" ht="30.75" thickBot="1" x14ac:dyDescent="0.3">
      <c r="C87" s="40" t="s">
        <v>56</v>
      </c>
      <c r="D87" s="43">
        <v>2272</v>
      </c>
      <c r="E87" s="4" t="s">
        <v>12</v>
      </c>
      <c r="F87" s="9">
        <f t="shared" si="6"/>
        <v>10000</v>
      </c>
      <c r="G87" s="9">
        <v>10000</v>
      </c>
      <c r="H87" s="9">
        <v>0</v>
      </c>
      <c r="I87" s="9">
        <v>0</v>
      </c>
      <c r="J87" s="9">
        <v>0</v>
      </c>
    </row>
    <row r="88" spans="3:10" s="1" customFormat="1" ht="16.5" thickBot="1" x14ac:dyDescent="0.3">
      <c r="C88" s="40" t="s">
        <v>57</v>
      </c>
      <c r="D88" s="43">
        <v>2273</v>
      </c>
      <c r="E88" s="4" t="s">
        <v>12</v>
      </c>
      <c r="F88" s="9">
        <f>G88+H88+I88+J88</f>
        <v>150000</v>
      </c>
      <c r="G88" s="9">
        <v>150000</v>
      </c>
      <c r="H88" s="9">
        <v>0</v>
      </c>
      <c r="I88" s="9">
        <v>0</v>
      </c>
      <c r="J88" s="9">
        <v>0</v>
      </c>
    </row>
    <row r="89" spans="3:10" s="1" customFormat="1" ht="16.5" thickBot="1" x14ac:dyDescent="0.3">
      <c r="C89" s="40" t="s">
        <v>58</v>
      </c>
      <c r="D89" s="43">
        <v>2274</v>
      </c>
      <c r="E89" s="4" t="s">
        <v>12</v>
      </c>
      <c r="F89" s="9">
        <f t="shared" si="6"/>
        <v>620000</v>
      </c>
      <c r="G89" s="9">
        <v>320000</v>
      </c>
      <c r="H89" s="9">
        <v>50000</v>
      </c>
      <c r="I89" s="4">
        <v>0</v>
      </c>
      <c r="J89" s="9">
        <v>250000</v>
      </c>
    </row>
    <row r="90" spans="3:10" s="1" customFormat="1" ht="42.75" x14ac:dyDescent="0.25">
      <c r="C90" s="44" t="s">
        <v>59</v>
      </c>
      <c r="D90" s="97">
        <v>2280</v>
      </c>
      <c r="E90" s="63" t="s">
        <v>12</v>
      </c>
      <c r="F90" s="63">
        <f>G90+H90+I90+J90</f>
        <v>0</v>
      </c>
      <c r="G90" s="63">
        <v>0</v>
      </c>
      <c r="H90" s="63">
        <v>0</v>
      </c>
      <c r="I90" s="63">
        <v>0</v>
      </c>
      <c r="J90" s="63">
        <v>0</v>
      </c>
    </row>
    <row r="91" spans="3:10" s="1" customFormat="1" ht="15.75" thickBot="1" x14ac:dyDescent="0.3">
      <c r="C91" s="38" t="s">
        <v>60</v>
      </c>
      <c r="D91" s="98"/>
      <c r="E91" s="75"/>
      <c r="F91" s="75"/>
      <c r="G91" s="75"/>
      <c r="H91" s="75"/>
      <c r="I91" s="75"/>
      <c r="J91" s="75"/>
    </row>
    <row r="92" spans="3:10" s="1" customFormat="1" ht="45.75" thickBot="1" x14ac:dyDescent="0.3">
      <c r="C92" s="40" t="s">
        <v>61</v>
      </c>
      <c r="D92" s="43">
        <v>2281</v>
      </c>
      <c r="E92" s="4" t="s">
        <v>12</v>
      </c>
      <c r="F92" s="4">
        <f>G92+H92+I92+J92</f>
        <v>0</v>
      </c>
      <c r="G92" s="4">
        <v>0</v>
      </c>
      <c r="H92" s="4">
        <v>0</v>
      </c>
      <c r="I92" s="4">
        <v>0</v>
      </c>
      <c r="J92" s="4">
        <v>0</v>
      </c>
    </row>
    <row r="93" spans="3:10" s="1" customFormat="1" ht="45" x14ac:dyDescent="0.25">
      <c r="C93" s="42" t="s">
        <v>62</v>
      </c>
      <c r="D93" s="95">
        <v>2282</v>
      </c>
      <c r="E93" s="63" t="s">
        <v>12</v>
      </c>
      <c r="F93" s="63">
        <f>G93+H93+I93+J93</f>
        <v>0</v>
      </c>
      <c r="G93" s="63">
        <v>0</v>
      </c>
      <c r="H93" s="63">
        <v>0</v>
      </c>
      <c r="I93" s="63">
        <v>0</v>
      </c>
      <c r="J93" s="63">
        <v>0</v>
      </c>
    </row>
    <row r="94" spans="3:10" s="1" customFormat="1" ht="15.75" thickBot="1" x14ac:dyDescent="0.3">
      <c r="C94" s="40" t="s">
        <v>63</v>
      </c>
      <c r="D94" s="96"/>
      <c r="E94" s="75"/>
      <c r="F94" s="75"/>
      <c r="G94" s="75"/>
      <c r="H94" s="75"/>
      <c r="I94" s="75"/>
      <c r="J94" s="75"/>
    </row>
    <row r="95" spans="3:10" s="1" customFormat="1" ht="29.25" thickBot="1" x14ac:dyDescent="0.3">
      <c r="C95" s="38" t="s">
        <v>64</v>
      </c>
      <c r="D95" s="39">
        <v>2400</v>
      </c>
      <c r="E95" s="4" t="s">
        <v>12</v>
      </c>
      <c r="F95" s="4">
        <f>G95+H95+I95+J95</f>
        <v>0</v>
      </c>
      <c r="G95" s="4">
        <v>0</v>
      </c>
      <c r="H95" s="4">
        <v>0</v>
      </c>
      <c r="I95" s="4">
        <v>0</v>
      </c>
      <c r="J95" s="4">
        <v>0</v>
      </c>
    </row>
    <row r="96" spans="3:10" s="1" customFormat="1" ht="30.75" thickBot="1" x14ac:dyDescent="0.3">
      <c r="C96" s="40" t="s">
        <v>65</v>
      </c>
      <c r="D96" s="43">
        <v>2410</v>
      </c>
      <c r="E96" s="4" t="s">
        <v>12</v>
      </c>
      <c r="F96" s="4">
        <f t="shared" ref="F96:F111" si="8">G96+H96+I96+J96</f>
        <v>0</v>
      </c>
      <c r="G96" s="4">
        <v>0</v>
      </c>
      <c r="H96" s="4">
        <v>0</v>
      </c>
      <c r="I96" s="4">
        <v>0</v>
      </c>
      <c r="J96" s="4">
        <v>0</v>
      </c>
    </row>
    <row r="97" spans="3:10" s="1" customFormat="1" ht="30.75" thickBot="1" x14ac:dyDescent="0.3">
      <c r="C97" s="40" t="s">
        <v>66</v>
      </c>
      <c r="D97" s="43">
        <v>2420</v>
      </c>
      <c r="E97" s="4" t="s">
        <v>12</v>
      </c>
      <c r="F97" s="4">
        <f t="shared" si="8"/>
        <v>0</v>
      </c>
      <c r="G97" s="4">
        <v>0</v>
      </c>
      <c r="H97" s="4">
        <v>0</v>
      </c>
      <c r="I97" s="4">
        <v>0</v>
      </c>
      <c r="J97" s="4">
        <v>0</v>
      </c>
    </row>
    <row r="98" spans="3:10" s="1" customFormat="1" ht="16.5" thickBot="1" x14ac:dyDescent="0.3">
      <c r="C98" s="38" t="s">
        <v>67</v>
      </c>
      <c r="D98" s="39">
        <v>2600</v>
      </c>
      <c r="E98" s="4" t="s">
        <v>12</v>
      </c>
      <c r="F98" s="4">
        <f t="shared" si="8"/>
        <v>0</v>
      </c>
      <c r="G98" s="4">
        <v>0</v>
      </c>
      <c r="H98" s="4">
        <v>0</v>
      </c>
      <c r="I98" s="4">
        <v>0</v>
      </c>
      <c r="J98" s="4">
        <v>0</v>
      </c>
    </row>
    <row r="99" spans="3:10" s="1" customFormat="1" ht="45.75" thickBot="1" x14ac:dyDescent="0.3">
      <c r="C99" s="40" t="s">
        <v>68</v>
      </c>
      <c r="D99" s="43">
        <v>2610</v>
      </c>
      <c r="E99" s="4" t="s">
        <v>12</v>
      </c>
      <c r="F99" s="4">
        <f t="shared" si="8"/>
        <v>0</v>
      </c>
      <c r="G99" s="4">
        <v>0</v>
      </c>
      <c r="H99" s="4">
        <v>0</v>
      </c>
      <c r="I99" s="4">
        <v>0</v>
      </c>
      <c r="J99" s="4">
        <v>0</v>
      </c>
    </row>
    <row r="100" spans="3:10" s="1" customFormat="1" ht="45.75" thickBot="1" x14ac:dyDescent="0.3">
      <c r="C100" s="40" t="s">
        <v>69</v>
      </c>
      <c r="D100" s="43">
        <v>2620</v>
      </c>
      <c r="E100" s="4" t="s">
        <v>12</v>
      </c>
      <c r="F100" s="4">
        <f t="shared" si="8"/>
        <v>0</v>
      </c>
      <c r="G100" s="4">
        <v>0</v>
      </c>
      <c r="H100" s="4">
        <v>0</v>
      </c>
      <c r="I100" s="4">
        <v>0</v>
      </c>
      <c r="J100" s="4">
        <v>0</v>
      </c>
    </row>
    <row r="101" spans="3:10" s="1" customFormat="1" ht="45.75" thickBot="1" x14ac:dyDescent="0.3">
      <c r="C101" s="40" t="s">
        <v>70</v>
      </c>
      <c r="D101" s="43">
        <v>2630</v>
      </c>
      <c r="E101" s="4" t="s">
        <v>12</v>
      </c>
      <c r="F101" s="7">
        <f t="shared" si="8"/>
        <v>0</v>
      </c>
      <c r="G101" s="4">
        <v>0</v>
      </c>
      <c r="H101" s="4">
        <v>0</v>
      </c>
      <c r="I101" s="4">
        <v>0</v>
      </c>
      <c r="J101" s="4">
        <v>0</v>
      </c>
    </row>
    <row r="102" spans="3:10" s="1" customFormat="1" ht="16.5" thickBot="1" x14ac:dyDescent="0.3">
      <c r="C102" s="38" t="s">
        <v>71</v>
      </c>
      <c r="D102" s="39">
        <v>2700</v>
      </c>
      <c r="E102" s="7" t="s">
        <v>12</v>
      </c>
      <c r="F102" s="7">
        <f t="shared" si="8"/>
        <v>5000</v>
      </c>
      <c r="G102" s="7">
        <v>5000</v>
      </c>
      <c r="H102" s="8">
        <v>0</v>
      </c>
      <c r="I102" s="8">
        <v>0</v>
      </c>
      <c r="J102" s="8">
        <v>0</v>
      </c>
    </row>
    <row r="103" spans="3:10" s="1" customFormat="1" ht="16.5" thickBot="1" x14ac:dyDescent="0.3">
      <c r="C103" s="40" t="s">
        <v>72</v>
      </c>
      <c r="D103" s="43">
        <v>2710</v>
      </c>
      <c r="E103" s="4" t="s">
        <v>12</v>
      </c>
      <c r="F103" s="7">
        <f t="shared" si="8"/>
        <v>0</v>
      </c>
      <c r="G103" s="4">
        <v>0</v>
      </c>
      <c r="H103" s="4">
        <v>0</v>
      </c>
      <c r="I103" s="4">
        <v>0</v>
      </c>
      <c r="J103" s="4">
        <v>0</v>
      </c>
    </row>
    <row r="104" spans="3:10" s="1" customFormat="1" ht="16.5" thickBot="1" x14ac:dyDescent="0.3">
      <c r="C104" s="40" t="s">
        <v>73</v>
      </c>
      <c r="D104" s="43">
        <v>2730</v>
      </c>
      <c r="E104" s="4" t="s">
        <v>12</v>
      </c>
      <c r="F104" s="7">
        <f t="shared" si="8"/>
        <v>0</v>
      </c>
      <c r="G104" s="4">
        <v>0</v>
      </c>
      <c r="H104" s="9">
        <v>0</v>
      </c>
      <c r="I104" s="9">
        <v>0</v>
      </c>
      <c r="J104" s="9">
        <v>0</v>
      </c>
    </row>
    <row r="105" spans="3:10" s="1" customFormat="1" ht="16.5" thickBot="1" x14ac:dyDescent="0.3">
      <c r="C105" s="38" t="s">
        <v>74</v>
      </c>
      <c r="D105" s="39">
        <v>2800</v>
      </c>
      <c r="E105" s="4" t="s">
        <v>12</v>
      </c>
      <c r="F105" s="7">
        <f t="shared" si="8"/>
        <v>5000</v>
      </c>
      <c r="G105" s="8">
        <v>5000</v>
      </c>
      <c r="H105" s="8">
        <v>0</v>
      </c>
      <c r="I105" s="8">
        <v>0</v>
      </c>
      <c r="J105" s="7">
        <v>0</v>
      </c>
    </row>
    <row r="106" spans="3:10" s="1" customFormat="1" ht="16.5" thickBot="1" x14ac:dyDescent="0.3">
      <c r="C106" s="38" t="s">
        <v>75</v>
      </c>
      <c r="D106" s="39">
        <v>3000</v>
      </c>
      <c r="E106" s="4" t="s">
        <v>12</v>
      </c>
      <c r="F106" s="7">
        <f t="shared" si="8"/>
        <v>0</v>
      </c>
      <c r="G106" s="7">
        <v>0</v>
      </c>
      <c r="H106" s="7">
        <v>0</v>
      </c>
      <c r="I106" s="7">
        <v>0</v>
      </c>
      <c r="J106" s="7">
        <v>0</v>
      </c>
    </row>
    <row r="107" spans="3:10" s="1" customFormat="1" ht="16.5" thickBot="1" x14ac:dyDescent="0.3">
      <c r="C107" s="38" t="s">
        <v>76</v>
      </c>
      <c r="D107" s="39">
        <v>3100</v>
      </c>
      <c r="E107" s="4" t="s">
        <v>12</v>
      </c>
      <c r="F107" s="7">
        <f t="shared" si="8"/>
        <v>0</v>
      </c>
      <c r="G107" s="8">
        <f>G108+G109+G110</f>
        <v>0</v>
      </c>
      <c r="H107" s="8">
        <f>H108+H109+H110</f>
        <v>0</v>
      </c>
      <c r="I107" s="8">
        <f>I108+I109+I110</f>
        <v>0</v>
      </c>
      <c r="J107" s="8">
        <f>J108+J109+J11</f>
        <v>0</v>
      </c>
    </row>
    <row r="108" spans="3:10" s="1" customFormat="1" ht="45.75" thickBot="1" x14ac:dyDescent="0.3">
      <c r="C108" s="40" t="s">
        <v>77</v>
      </c>
      <c r="D108" s="43">
        <v>3110</v>
      </c>
      <c r="E108" s="4" t="s">
        <v>12</v>
      </c>
      <c r="F108" s="4">
        <f t="shared" si="8"/>
        <v>0</v>
      </c>
      <c r="G108" s="9"/>
      <c r="H108" s="4">
        <v>0</v>
      </c>
      <c r="I108" s="9">
        <v>0</v>
      </c>
      <c r="J108" s="9">
        <v>0</v>
      </c>
    </row>
    <row r="109" spans="3:10" s="1" customFormat="1" ht="30.75" thickBot="1" x14ac:dyDescent="0.3">
      <c r="C109" s="40" t="s">
        <v>78</v>
      </c>
      <c r="D109" s="43">
        <v>3120</v>
      </c>
      <c r="E109" s="4" t="s">
        <v>12</v>
      </c>
      <c r="F109" s="4">
        <f t="shared" si="8"/>
        <v>0</v>
      </c>
      <c r="G109" s="4">
        <v>0</v>
      </c>
      <c r="H109" s="9">
        <v>0</v>
      </c>
      <c r="I109" s="4">
        <v>0</v>
      </c>
      <c r="J109" s="4">
        <v>0</v>
      </c>
    </row>
    <row r="110" spans="3:10" s="1" customFormat="1" ht="16.5" thickBot="1" x14ac:dyDescent="0.3">
      <c r="C110" s="40" t="s">
        <v>79</v>
      </c>
      <c r="D110" s="45">
        <v>3130</v>
      </c>
      <c r="E110" s="4" t="s">
        <v>12</v>
      </c>
      <c r="F110" s="7">
        <f t="shared" si="8"/>
        <v>0</v>
      </c>
      <c r="G110" s="4">
        <v>0</v>
      </c>
      <c r="H110" s="4">
        <v>0</v>
      </c>
      <c r="I110" s="4">
        <v>0</v>
      </c>
      <c r="J110" s="4">
        <v>0</v>
      </c>
    </row>
    <row r="111" spans="3:10" s="1" customFormat="1" ht="16.5" thickBot="1" x14ac:dyDescent="0.3">
      <c r="C111" s="46" t="s">
        <v>80</v>
      </c>
      <c r="D111" s="39">
        <v>3200</v>
      </c>
      <c r="E111" s="4" t="s">
        <v>12</v>
      </c>
      <c r="F111" s="7">
        <f t="shared" si="8"/>
        <v>0</v>
      </c>
      <c r="G111" s="11">
        <v>0</v>
      </c>
      <c r="H111" s="11">
        <v>0</v>
      </c>
      <c r="I111" s="11">
        <v>0</v>
      </c>
      <c r="J111" s="11">
        <v>0</v>
      </c>
    </row>
    <row r="112" spans="3:10" s="1" customFormat="1" ht="45.75" thickBot="1" x14ac:dyDescent="0.3">
      <c r="C112" s="40" t="s">
        <v>81</v>
      </c>
      <c r="D112" s="43">
        <v>3210</v>
      </c>
      <c r="E112" s="4" t="s">
        <v>12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</row>
    <row r="113" spans="3:10" s="1" customFormat="1" ht="16.5" thickBot="1" x14ac:dyDescent="0.3">
      <c r="C113" s="38" t="s">
        <v>82</v>
      </c>
      <c r="D113" s="4"/>
      <c r="E113" s="4" t="s">
        <v>12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</row>
    <row r="114" spans="3:10" s="1" customFormat="1" ht="30.75" thickBot="1" x14ac:dyDescent="0.3">
      <c r="C114" s="40" t="s">
        <v>83</v>
      </c>
      <c r="D114" s="4"/>
      <c r="E114" s="4" t="s">
        <v>12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</row>
    <row r="115" spans="3:10" s="1" customFormat="1" ht="16.5" thickBot="1" x14ac:dyDescent="0.3">
      <c r="C115" s="40" t="s">
        <v>84</v>
      </c>
      <c r="D115" s="4"/>
      <c r="E115" s="4" t="s">
        <v>12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</row>
    <row r="116" spans="3:10" s="1" customFormat="1" ht="16.5" thickBot="1" x14ac:dyDescent="0.3">
      <c r="C116" s="40" t="s">
        <v>85</v>
      </c>
      <c r="D116" s="4"/>
      <c r="E116" s="4" t="s">
        <v>12</v>
      </c>
      <c r="F116" s="11">
        <v>0</v>
      </c>
      <c r="G116" s="11">
        <v>0</v>
      </c>
      <c r="H116" s="11">
        <v>0</v>
      </c>
      <c r="I116" s="11">
        <v>0</v>
      </c>
      <c r="J116" s="11">
        <v>0</v>
      </c>
    </row>
    <row r="117" spans="3:10" s="1" customFormat="1" ht="16.5" thickBot="1" x14ac:dyDescent="0.3">
      <c r="C117" s="40" t="s">
        <v>86</v>
      </c>
      <c r="D117" s="4"/>
      <c r="E117" s="4" t="s">
        <v>12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</row>
    <row r="118" spans="3:10" s="1" customFormat="1" ht="16.5" thickBot="1" x14ac:dyDescent="0.3">
      <c r="C118" s="47" t="s">
        <v>87</v>
      </c>
      <c r="D118" s="4"/>
      <c r="E118" s="4" t="s">
        <v>12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</row>
    <row r="119" spans="3:10" s="1" customFormat="1" ht="16.5" thickBot="1" x14ac:dyDescent="0.3">
      <c r="C119" s="38" t="s">
        <v>88</v>
      </c>
      <c r="D119" s="4"/>
      <c r="E119" s="4" t="s">
        <v>12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</row>
    <row r="120" spans="3:10" s="1" customFormat="1" ht="16.5" thickBot="1" x14ac:dyDescent="0.3">
      <c r="C120" s="38" t="s">
        <v>89</v>
      </c>
      <c r="D120" s="4"/>
      <c r="E120" s="4" t="s">
        <v>12</v>
      </c>
      <c r="F120" s="53">
        <f>G120+H120+I120+J120</f>
        <v>11047499.75</v>
      </c>
      <c r="G120" s="53">
        <f>G41+G43</f>
        <v>3547499.75</v>
      </c>
      <c r="H120" s="53">
        <f>H41+H43</f>
        <v>2450000</v>
      </c>
      <c r="I120" s="53">
        <f>I41+I43</f>
        <v>2400000</v>
      </c>
      <c r="J120" s="53">
        <f>J41+J43</f>
        <v>2650000</v>
      </c>
    </row>
    <row r="121" spans="3:10" s="1" customFormat="1" ht="16.5" thickBot="1" x14ac:dyDescent="0.3">
      <c r="C121" s="38" t="s">
        <v>90</v>
      </c>
      <c r="D121" s="4"/>
      <c r="E121" s="4" t="s">
        <v>12</v>
      </c>
      <c r="F121" s="8">
        <f>F107+F105+F102+F85+F64+F63+F51+F47</f>
        <v>11047499.75</v>
      </c>
      <c r="G121" s="8">
        <f t="shared" ref="G121:J121" si="9">G107+G105+G102+G85+G64+G63+G51+G47</f>
        <v>3547499.75</v>
      </c>
      <c r="H121" s="8">
        <f t="shared" si="9"/>
        <v>2450000</v>
      </c>
      <c r="I121" s="8">
        <f t="shared" si="9"/>
        <v>2400000</v>
      </c>
      <c r="J121" s="8">
        <f t="shared" si="9"/>
        <v>2650000</v>
      </c>
    </row>
    <row r="122" spans="3:10" s="1" customFormat="1" ht="16.5" thickBot="1" x14ac:dyDescent="0.3">
      <c r="C122" s="38" t="s">
        <v>91</v>
      </c>
      <c r="D122" s="4"/>
      <c r="E122" s="4"/>
      <c r="F122" s="4">
        <v>0</v>
      </c>
      <c r="G122" s="4">
        <v>0</v>
      </c>
      <c r="H122" s="4">
        <v>0</v>
      </c>
      <c r="I122" s="4">
        <v>0</v>
      </c>
      <c r="J122" s="4">
        <v>0</v>
      </c>
    </row>
    <row r="123" spans="3:10" s="1" customFormat="1" ht="16.5" thickBot="1" x14ac:dyDescent="0.3">
      <c r="C123" s="38" t="s">
        <v>92</v>
      </c>
      <c r="D123" s="4"/>
      <c r="E123" s="4"/>
      <c r="F123" s="4">
        <v>0</v>
      </c>
      <c r="G123" s="4">
        <v>0</v>
      </c>
      <c r="H123" s="4">
        <v>0</v>
      </c>
      <c r="I123" s="4">
        <v>0</v>
      </c>
      <c r="J123" s="4">
        <v>0</v>
      </c>
    </row>
    <row r="124" spans="3:10" s="1" customFormat="1" ht="16.5" thickBot="1" x14ac:dyDescent="0.3">
      <c r="C124" s="47" t="s">
        <v>93</v>
      </c>
      <c r="D124" s="4"/>
      <c r="E124" s="4"/>
      <c r="F124" s="4">
        <v>45.5</v>
      </c>
      <c r="G124" s="4">
        <v>45.5</v>
      </c>
      <c r="H124" s="4">
        <v>45.5</v>
      </c>
      <c r="I124" s="4">
        <v>45.5</v>
      </c>
      <c r="J124" s="4">
        <v>45.5</v>
      </c>
    </row>
    <row r="125" spans="3:10" s="1" customFormat="1" ht="16.5" thickBot="1" x14ac:dyDescent="0.3">
      <c r="C125" s="47" t="s">
        <v>94</v>
      </c>
      <c r="D125" s="4"/>
      <c r="E125" s="4"/>
      <c r="F125" s="4">
        <v>0</v>
      </c>
      <c r="G125" s="4">
        <v>0</v>
      </c>
      <c r="H125" s="4">
        <v>0</v>
      </c>
      <c r="I125" s="4">
        <v>0</v>
      </c>
      <c r="J125" s="4">
        <v>0</v>
      </c>
    </row>
    <row r="126" spans="3:10" s="1" customFormat="1" ht="16.5" thickBot="1" x14ac:dyDescent="0.3">
      <c r="C126" s="47" t="s">
        <v>95</v>
      </c>
      <c r="D126" s="4"/>
      <c r="E126" s="4"/>
      <c r="F126" s="4">
        <v>0</v>
      </c>
      <c r="G126" s="4">
        <v>0</v>
      </c>
      <c r="H126" s="4">
        <v>0</v>
      </c>
      <c r="I126" s="4">
        <v>0</v>
      </c>
      <c r="J126" s="4">
        <v>0</v>
      </c>
    </row>
    <row r="127" spans="3:10" s="1" customFormat="1" ht="30.75" thickBot="1" x14ac:dyDescent="0.3">
      <c r="C127" s="47" t="s">
        <v>96</v>
      </c>
      <c r="D127" s="4"/>
      <c r="E127" s="4"/>
      <c r="F127" s="4">
        <v>0</v>
      </c>
      <c r="G127" s="4">
        <v>0</v>
      </c>
      <c r="H127" s="4">
        <v>0</v>
      </c>
      <c r="I127" s="4">
        <v>0</v>
      </c>
      <c r="J127" s="4">
        <v>0</v>
      </c>
    </row>
    <row r="128" spans="3:10" s="1" customFormat="1" ht="16.5" thickBot="1" x14ac:dyDescent="0.3">
      <c r="C128" s="47" t="s">
        <v>97</v>
      </c>
      <c r="D128" s="4"/>
      <c r="E128" s="4"/>
      <c r="F128" s="4">
        <v>0</v>
      </c>
      <c r="G128" s="4">
        <v>0</v>
      </c>
      <c r="H128" s="4">
        <v>0</v>
      </c>
      <c r="I128" s="4">
        <v>0</v>
      </c>
      <c r="J128" s="4">
        <v>0</v>
      </c>
    </row>
    <row r="129" spans="3:10" s="1" customFormat="1" ht="16.5" thickBot="1" x14ac:dyDescent="0.3">
      <c r="C129" s="47" t="s">
        <v>98</v>
      </c>
      <c r="D129" s="4"/>
      <c r="E129" s="4"/>
      <c r="F129" s="4">
        <v>0</v>
      </c>
      <c r="G129" s="4">
        <v>0</v>
      </c>
      <c r="H129" s="4">
        <v>0</v>
      </c>
      <c r="I129" s="4">
        <v>0</v>
      </c>
      <c r="J129" s="4">
        <v>0</v>
      </c>
    </row>
    <row r="130" spans="3:10" s="1" customFormat="1" x14ac:dyDescent="0.25"/>
    <row r="131" spans="3:10" s="1" customFormat="1" x14ac:dyDescent="0.25"/>
    <row r="132" spans="3:10" s="1" customFormat="1" x14ac:dyDescent="0.25"/>
    <row r="133" spans="3:10" s="51" customFormat="1" ht="18.75" x14ac:dyDescent="0.3">
      <c r="C133" s="52" t="s">
        <v>132</v>
      </c>
      <c r="D133" s="52"/>
      <c r="E133" s="52"/>
      <c r="F133" s="52"/>
      <c r="G133" s="52"/>
      <c r="H133" s="52"/>
      <c r="I133" s="91" t="s">
        <v>134</v>
      </c>
      <c r="J133" s="91"/>
    </row>
    <row r="134" spans="3:10" s="51" customFormat="1" ht="18.75" x14ac:dyDescent="0.3">
      <c r="C134" s="52"/>
      <c r="D134" s="52"/>
      <c r="E134" s="52"/>
      <c r="F134" s="52"/>
      <c r="G134" s="52"/>
      <c r="H134" s="52"/>
      <c r="I134" s="52"/>
      <c r="J134" s="52"/>
    </row>
    <row r="135" spans="3:10" s="51" customFormat="1" ht="18.75" x14ac:dyDescent="0.3">
      <c r="C135" s="52" t="s">
        <v>133</v>
      </c>
      <c r="D135" s="52"/>
      <c r="E135" s="52"/>
      <c r="F135" s="52"/>
      <c r="G135" s="52"/>
      <c r="H135" s="52"/>
      <c r="I135" s="91" t="s">
        <v>135</v>
      </c>
      <c r="J135" s="91"/>
    </row>
    <row r="136" spans="3:10" x14ac:dyDescent="0.25">
      <c r="C136" s="50"/>
      <c r="D136" s="50"/>
      <c r="E136" s="50"/>
      <c r="F136" s="50"/>
      <c r="G136" s="50"/>
      <c r="H136" s="50"/>
      <c r="I136" s="50"/>
      <c r="J136" s="50"/>
    </row>
    <row r="137" spans="3:10" x14ac:dyDescent="0.25">
      <c r="C137" s="50"/>
      <c r="D137" s="50"/>
      <c r="E137" s="50"/>
      <c r="F137" s="50"/>
      <c r="G137" s="50"/>
      <c r="H137" s="50"/>
      <c r="I137" s="50"/>
      <c r="J137" s="50"/>
    </row>
    <row r="138" spans="3:10" x14ac:dyDescent="0.25">
      <c r="C138" s="50"/>
      <c r="D138" s="50"/>
      <c r="E138" s="50"/>
      <c r="F138" s="50"/>
      <c r="G138" s="50"/>
      <c r="H138" s="50"/>
      <c r="I138" s="50"/>
      <c r="J138" s="50"/>
    </row>
  </sheetData>
  <mergeCells count="71">
    <mergeCell ref="C32:J32"/>
    <mergeCell ref="C34:J34"/>
    <mergeCell ref="I133:J133"/>
    <mergeCell ref="I135:J135"/>
    <mergeCell ref="C17:H17"/>
    <mergeCell ref="C28:J28"/>
    <mergeCell ref="C29:J29"/>
    <mergeCell ref="J93:J94"/>
    <mergeCell ref="D93:D94"/>
    <mergeCell ref="E93:E94"/>
    <mergeCell ref="F93:F94"/>
    <mergeCell ref="G93:G94"/>
    <mergeCell ref="H93:H94"/>
    <mergeCell ref="I93:I94"/>
    <mergeCell ref="J72:J73"/>
    <mergeCell ref="D90:D91"/>
    <mergeCell ref="H11:J11"/>
    <mergeCell ref="C11:D11"/>
    <mergeCell ref="H12:J12"/>
    <mergeCell ref="C26:J26"/>
    <mergeCell ref="C27:J27"/>
    <mergeCell ref="C18:H18"/>
    <mergeCell ref="C19:H19"/>
    <mergeCell ref="C20:H20"/>
    <mergeCell ref="C21:H21"/>
    <mergeCell ref="C22:H22"/>
    <mergeCell ref="C23:H23"/>
    <mergeCell ref="C24:J24"/>
    <mergeCell ref="C25:J25"/>
    <mergeCell ref="J90:J91"/>
    <mergeCell ref="D72:D73"/>
    <mergeCell ref="E72:E73"/>
    <mergeCell ref="F72:F73"/>
    <mergeCell ref="G72:G73"/>
    <mergeCell ref="H72:H73"/>
    <mergeCell ref="I72:I73"/>
    <mergeCell ref="E90:E91"/>
    <mergeCell ref="F90:F91"/>
    <mergeCell ref="G90:G91"/>
    <mergeCell ref="H90:H91"/>
    <mergeCell ref="I90:I91"/>
    <mergeCell ref="J67:J68"/>
    <mergeCell ref="D70:D71"/>
    <mergeCell ref="E70:E71"/>
    <mergeCell ref="F70:F71"/>
    <mergeCell ref="G70:G71"/>
    <mergeCell ref="H70:H71"/>
    <mergeCell ref="I70:I71"/>
    <mergeCell ref="J70:J71"/>
    <mergeCell ref="D67:D68"/>
    <mergeCell ref="E67:E68"/>
    <mergeCell ref="F67:F68"/>
    <mergeCell ref="G67:G68"/>
    <mergeCell ref="H67:H68"/>
    <mergeCell ref="I67:I68"/>
    <mergeCell ref="C67:C68"/>
    <mergeCell ref="E35:E37"/>
    <mergeCell ref="G35:J35"/>
    <mergeCell ref="G36:G37"/>
    <mergeCell ref="H36:H37"/>
    <mergeCell ref="I36:I37"/>
    <mergeCell ref="J36:J37"/>
    <mergeCell ref="C39:J39"/>
    <mergeCell ref="C44:C45"/>
    <mergeCell ref="D44:D45"/>
    <mergeCell ref="E44:E45"/>
    <mergeCell ref="F44:F45"/>
    <mergeCell ref="G44:G45"/>
    <mergeCell ref="H44:H45"/>
    <mergeCell ref="I44:I45"/>
    <mergeCell ref="J44:J45"/>
  </mergeCells>
  <pageMargins left="0.70866141732283472" right="0.70866141732283472" top="0.74803149606299213" bottom="0.74803149606299213" header="0.31496062992125984" footer="0.31496062992125984"/>
  <pageSetup paperSize="9" scale="69" fitToHeight="1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2021-12-20T11:27:56Z</dcterms:modified>
</cp:coreProperties>
</file>