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звіт\"/>
    </mc:Choice>
  </mc:AlternateContent>
  <bookViews>
    <workbookView xWindow="0" yWindow="0" windowWidth="25200" windowHeight="1189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72" i="1" l="1"/>
  <c r="U72" i="1"/>
  <c r="AC71" i="1"/>
  <c r="AC72" i="1" s="1"/>
  <c r="Y71" i="1"/>
  <c r="Y72" i="1" s="1"/>
  <c r="W70" i="1"/>
  <c r="O70" i="1"/>
  <c r="O69" i="1" s="1"/>
  <c r="O71" i="1" s="1"/>
  <c r="O72" i="1" s="1"/>
  <c r="L70" i="1"/>
  <c r="I70" i="1"/>
  <c r="F70" i="1"/>
  <c r="E70" i="1"/>
  <c r="E69" i="1" s="1"/>
  <c r="D70" i="1"/>
  <c r="D69" i="1" s="1"/>
  <c r="Y69" i="1"/>
  <c r="X69" i="1"/>
  <c r="W69" i="1"/>
  <c r="V69" i="1"/>
  <c r="T69" i="1"/>
  <c r="Q69" i="1"/>
  <c r="Q71" i="1" s="1"/>
  <c r="Q72" i="1" s="1"/>
  <c r="P69" i="1"/>
  <c r="P71" i="1" s="1"/>
  <c r="P72" i="1" s="1"/>
  <c r="N69" i="1"/>
  <c r="N71" i="1" s="1"/>
  <c r="N72" i="1" s="1"/>
  <c r="M69" i="1"/>
  <c r="M71" i="1" s="1"/>
  <c r="M72" i="1" s="1"/>
  <c r="L69" i="1"/>
  <c r="L71" i="1" s="1"/>
  <c r="L72" i="1" s="1"/>
  <c r="K69" i="1"/>
  <c r="K71" i="1" s="1"/>
  <c r="K72" i="1" s="1"/>
  <c r="J69" i="1"/>
  <c r="J71" i="1" s="1"/>
  <c r="J72" i="1" s="1"/>
  <c r="I69" i="1"/>
  <c r="I71" i="1" s="1"/>
  <c r="I72" i="1" s="1"/>
  <c r="G69" i="1"/>
  <c r="F69" i="1"/>
  <c r="F71" i="1" s="1"/>
  <c r="F72" i="1" s="1"/>
  <c r="C68" i="1"/>
  <c r="Z67" i="1"/>
  <c r="C67" i="1"/>
  <c r="W66" i="1"/>
  <c r="W65" i="1" s="1"/>
  <c r="W64" i="1" s="1"/>
  <c r="X65" i="1"/>
  <c r="Z64" i="1"/>
  <c r="X64" i="1"/>
  <c r="C63" i="1"/>
  <c r="AA62" i="1"/>
  <c r="C62" i="1"/>
  <c r="AA61" i="1"/>
  <c r="AA60" i="1" s="1"/>
  <c r="AA57" i="1" s="1"/>
  <c r="AA71" i="1" s="1"/>
  <c r="AA72" i="1" s="1"/>
  <c r="AB60" i="1"/>
  <c r="C59" i="1"/>
  <c r="Z58" i="1"/>
  <c r="C58" i="1"/>
  <c r="AB57" i="1"/>
  <c r="Z57" i="1"/>
  <c r="D56" i="1"/>
  <c r="C56" i="1" s="1"/>
  <c r="D55" i="1"/>
  <c r="C55" i="1"/>
  <c r="D54" i="1"/>
  <c r="C54" i="1" s="1"/>
  <c r="D53" i="1"/>
  <c r="C53" i="1"/>
  <c r="T52" i="1"/>
  <c r="T40" i="1" s="1"/>
  <c r="T35" i="1" s="1"/>
  <c r="D52" i="1"/>
  <c r="C52" i="1" s="1"/>
  <c r="T51" i="1"/>
  <c r="C51" i="1"/>
  <c r="T50" i="1"/>
  <c r="C50" i="1" s="1"/>
  <c r="D49" i="1"/>
  <c r="C49" i="1"/>
  <c r="D48" i="1"/>
  <c r="C48" i="1" s="1"/>
  <c r="T47" i="1"/>
  <c r="C47" i="1"/>
  <c r="T46" i="1"/>
  <c r="C46" i="1" s="1"/>
  <c r="T45" i="1"/>
  <c r="C45" i="1"/>
  <c r="T44" i="1"/>
  <c r="C44" i="1" s="1"/>
  <c r="D43" i="1"/>
  <c r="C43" i="1"/>
  <c r="D42" i="1"/>
  <c r="C42" i="1" s="1"/>
  <c r="D41" i="1"/>
  <c r="D40" i="1" s="1"/>
  <c r="D35" i="1" s="1"/>
  <c r="C41" i="1"/>
  <c r="V40" i="1"/>
  <c r="U40" i="1"/>
  <c r="E40" i="1"/>
  <c r="E35" i="1" s="1"/>
  <c r="T39" i="1"/>
  <c r="T36" i="1" s="1"/>
  <c r="C39" i="1"/>
  <c r="D38" i="1"/>
  <c r="C38" i="1" s="1"/>
  <c r="W37" i="1"/>
  <c r="F37" i="1"/>
  <c r="F36" i="1" s="1"/>
  <c r="F35" i="1" s="1"/>
  <c r="D37" i="1"/>
  <c r="C37" i="1" s="1"/>
  <c r="X36" i="1"/>
  <c r="X35" i="1" s="1"/>
  <c r="W36" i="1"/>
  <c r="W35" i="1" s="1"/>
  <c r="V36" i="1"/>
  <c r="K36" i="1"/>
  <c r="K35" i="1" s="1"/>
  <c r="G36" i="1"/>
  <c r="G35" i="1" s="1"/>
  <c r="E36" i="1"/>
  <c r="D36" i="1"/>
  <c r="V35" i="1"/>
  <c r="T34" i="1"/>
  <c r="C34" i="1"/>
  <c r="T33" i="1"/>
  <c r="C33" i="1" s="1"/>
  <c r="T32" i="1"/>
  <c r="C32" i="1"/>
  <c r="AA31" i="1"/>
  <c r="C31" i="1" s="1"/>
  <c r="C30" i="1"/>
  <c r="T29" i="1"/>
  <c r="C29" i="1" s="1"/>
  <c r="T28" i="1"/>
  <c r="C28" i="1"/>
  <c r="T27" i="1"/>
  <c r="C27" i="1" s="1"/>
  <c r="T26" i="1"/>
  <c r="C26" i="1"/>
  <c r="T25" i="1"/>
  <c r="C25" i="1" s="1"/>
  <c r="T24" i="1"/>
  <c r="C24" i="1"/>
  <c r="T23" i="1"/>
  <c r="C23" i="1" s="1"/>
  <c r="T22" i="1"/>
  <c r="C22" i="1"/>
  <c r="T21" i="1"/>
  <c r="C21" i="1" s="1"/>
  <c r="T20" i="1"/>
  <c r="C20" i="1"/>
  <c r="T19" i="1"/>
  <c r="C19" i="1" s="1"/>
  <c r="T18" i="1"/>
  <c r="C18" i="1"/>
  <c r="AB17" i="1"/>
  <c r="AB11" i="1" s="1"/>
  <c r="AA17" i="1"/>
  <c r="Z17" i="1"/>
  <c r="V17" i="1"/>
  <c r="V11" i="1" s="1"/>
  <c r="T17" i="1"/>
  <c r="T11" i="1" s="1"/>
  <c r="F16" i="1"/>
  <c r="D16" i="1"/>
  <c r="C16" i="1"/>
  <c r="F15" i="1"/>
  <c r="D15" i="1"/>
  <c r="C15" i="1"/>
  <c r="S14" i="1"/>
  <c r="R14" i="1" s="1"/>
  <c r="R11" i="1" s="1"/>
  <c r="R71" i="1" s="1"/>
  <c r="R72" i="1" s="1"/>
  <c r="H14" i="1"/>
  <c r="F14" i="1"/>
  <c r="E14" i="1"/>
  <c r="D14" i="1" s="1"/>
  <c r="H13" i="1"/>
  <c r="H11" i="1" s="1"/>
  <c r="H71" i="1" s="1"/>
  <c r="H72" i="1" s="1"/>
  <c r="F13" i="1"/>
  <c r="E13" i="1"/>
  <c r="D13" i="1" s="1"/>
  <c r="C13" i="1" s="1"/>
  <c r="D12" i="1"/>
  <c r="C12" i="1" s="1"/>
  <c r="AC11" i="1"/>
  <c r="AA11" i="1"/>
  <c r="Z11" i="1"/>
  <c r="Z71" i="1" s="1"/>
  <c r="Z72" i="1" s="1"/>
  <c r="S11" i="1"/>
  <c r="S71" i="1" s="1"/>
  <c r="S72" i="1" s="1"/>
  <c r="G11" i="1"/>
  <c r="F11" i="1"/>
  <c r="AD9" i="1"/>
  <c r="AD72" i="1" s="1"/>
  <c r="AA9" i="1"/>
  <c r="W9" i="1"/>
  <c r="T9" i="1"/>
  <c r="R9" i="1"/>
  <c r="C9" i="1" s="1"/>
  <c r="F9" i="1"/>
  <c r="D9" i="1"/>
  <c r="C40" i="1" l="1"/>
  <c r="C17" i="1"/>
  <c r="T71" i="1"/>
  <c r="T72" i="1" s="1"/>
  <c r="AB71" i="1"/>
  <c r="AB72" i="1" s="1"/>
  <c r="W71" i="1"/>
  <c r="W72" i="1" s="1"/>
  <c r="C14" i="1"/>
  <c r="C11" i="1" s="1"/>
  <c r="V71" i="1"/>
  <c r="V72" i="1" s="1"/>
  <c r="C36" i="1"/>
  <c r="G71" i="1"/>
  <c r="G72" i="1" s="1"/>
  <c r="X71" i="1"/>
  <c r="X72" i="1" s="1"/>
  <c r="D11" i="1"/>
  <c r="D71" i="1" s="1"/>
  <c r="D72" i="1" s="1"/>
  <c r="E11" i="1"/>
  <c r="E71" i="1" s="1"/>
  <c r="E72" i="1" s="1"/>
  <c r="C61" i="1"/>
  <c r="C60" i="1" s="1"/>
  <c r="C57" i="1" s="1"/>
  <c r="C66" i="1"/>
  <c r="C65" i="1" s="1"/>
  <c r="C64" i="1" s="1"/>
  <c r="C70" i="1"/>
  <c r="C69" i="1" s="1"/>
  <c r="C35" i="1" l="1"/>
  <c r="C71" i="1" s="1"/>
  <c r="C72" i="1" s="1"/>
</calcChain>
</file>

<file path=xl/sharedStrings.xml><?xml version="1.0" encoding="utf-8"?>
<sst xmlns="http://schemas.openxmlformats.org/spreadsheetml/2006/main" count="173" uniqueCount="135">
  <si>
    <t>Експлікація земель</t>
  </si>
  <si>
    <t xml:space="preserve"> в межах села Бармаки Шпанівської сільської ради Рівненського району </t>
  </si>
  <si>
    <t>Номер контура</t>
  </si>
  <si>
    <t>Власники землі, землекористувачі та землі державної власності, не надані у власність або користування</t>
  </si>
  <si>
    <t>Загальна площа земель всього, га</t>
  </si>
  <si>
    <t>Код згідно КВЗУ</t>
  </si>
  <si>
    <t>група 001</t>
  </si>
  <si>
    <t>група 002</t>
  </si>
  <si>
    <t>група 003</t>
  </si>
  <si>
    <t>група 004</t>
  </si>
  <si>
    <t>група 005</t>
  </si>
  <si>
    <t>група 006</t>
  </si>
  <si>
    <t>група 007</t>
  </si>
  <si>
    <t>група 008</t>
  </si>
  <si>
    <t>група 009</t>
  </si>
  <si>
    <t>група 010</t>
  </si>
  <si>
    <t>група 011</t>
  </si>
  <si>
    <t>група 014</t>
  </si>
  <si>
    <t>група 015</t>
  </si>
  <si>
    <t>підгрупи</t>
  </si>
  <si>
    <t>підгрупа</t>
  </si>
  <si>
    <t>00</t>
  </si>
  <si>
    <t>01</t>
  </si>
  <si>
    <t>02</t>
  </si>
  <si>
    <t>03</t>
  </si>
  <si>
    <t>04</t>
  </si>
  <si>
    <t>Рілля</t>
  </si>
  <si>
    <t xml:space="preserve">Рослинний покрив земель і ґрунти </t>
  </si>
  <si>
    <t xml:space="preserve">Пасовища </t>
  </si>
  <si>
    <t xml:space="preserve">Багаторічні насадження </t>
  </si>
  <si>
    <t xml:space="preserve">Землі без рослинного покриву або з незначним рослинним покривом </t>
  </si>
  <si>
    <t xml:space="preserve">Болота </t>
  </si>
  <si>
    <t xml:space="preserve">Чагарникова рослинність природного походження </t>
  </si>
  <si>
    <t>Ліси та інші лісовкриті землі</t>
  </si>
  <si>
    <t xml:space="preserve">Земельні лісові ділянки, вкриті лісовою рослинністю  </t>
  </si>
  <si>
    <t>Інші лісовкриті площі</t>
  </si>
  <si>
    <t xml:space="preserve">Води </t>
  </si>
  <si>
    <t>Штучні водотоки (канали, колетори, канави)</t>
  </si>
  <si>
    <t>ставки</t>
  </si>
  <si>
    <t xml:space="preserve">Землі під житловою забудовою </t>
  </si>
  <si>
    <t xml:space="preserve">Малоповерхова забудова </t>
  </si>
  <si>
    <t xml:space="preserve">Землі під громадською забудовою </t>
  </si>
  <si>
    <t xml:space="preserve">Вулиці та бульвари (включаючи тротуари), набережні, площі </t>
  </si>
  <si>
    <t xml:space="preserve">Землі під соціально-культурними об'єктами </t>
  </si>
  <si>
    <t xml:space="preserve">Землі, які використовуються для транспорту </t>
  </si>
  <si>
    <t xml:space="preserve">Землі під дорогами, зокрема під ґрунтовими </t>
  </si>
  <si>
    <t>Землі під будівлями та спорудами транспорту</t>
  </si>
  <si>
    <t>Землі, які використовуються для технічної інфраструктури</t>
  </si>
  <si>
    <t xml:space="preserve">Землі під промисловою забудовою </t>
  </si>
  <si>
    <t>Землі під будівлями та спорудами промислових підприємств</t>
  </si>
  <si>
    <t>Землі, які використовуються для відпочинку та оздоровлення</t>
  </si>
  <si>
    <t xml:space="preserve">Землі під об'єктами та спорудами спеціального призначення </t>
  </si>
  <si>
    <t>Землі під кладовищами, крематоріями, меморіальними комплексами та пам'ятниками, скотомогильниками</t>
  </si>
  <si>
    <t>Всього земель в існуючих межах с. Бармаки</t>
  </si>
  <si>
    <t>Землі, що включені в межі села Бармаки за проектом</t>
  </si>
  <si>
    <t>2</t>
  </si>
  <si>
    <t xml:space="preserve">Громадяни, яким надані землі у власність і користування </t>
  </si>
  <si>
    <t>2.2</t>
  </si>
  <si>
    <t>Ділянки для ведення товарного сільскогосподарського виробництва</t>
  </si>
  <si>
    <t>2.3</t>
  </si>
  <si>
    <t>Особисті селянські господарства</t>
  </si>
  <si>
    <t>2.4</t>
  </si>
  <si>
    <t>Ділянки для будівництва та обслуговування житлового будинку і господарських будівель (присадибні ділянки)</t>
  </si>
  <si>
    <t>2.5</t>
  </si>
  <si>
    <t>Ділянки для садівництва</t>
  </si>
  <si>
    <t>2.5.2</t>
  </si>
  <si>
    <t>індивідуальне садівництво</t>
  </si>
  <si>
    <t>2.9</t>
  </si>
  <si>
    <t>Ділянки для здійснення несільськогоспо-дарської підприємницької діяльності</t>
  </si>
  <si>
    <t>Діжурко Катерина Володимирівна</t>
  </si>
  <si>
    <t>Сухляк Алла Олегівна</t>
  </si>
  <si>
    <t>Чижов Юрій Миколайович</t>
  </si>
  <si>
    <t>Ботвінко Жанна Костянтинівна</t>
  </si>
  <si>
    <t>Лукомський Володимир Іванович</t>
  </si>
  <si>
    <t>Тарасюк Петро Миколайович</t>
  </si>
  <si>
    <t>Чижевський Володимир Володимирович</t>
  </si>
  <si>
    <t>Семенюк Людмила Володимирівна</t>
  </si>
  <si>
    <t>Джавадов Ягуб Ягуб Огли</t>
  </si>
  <si>
    <t>Джавадов Ягуб Ягуб Огли, Рамазанов Азер Мурсалович</t>
  </si>
  <si>
    <t>Кулакевич Юлія Сергіївна</t>
  </si>
  <si>
    <t>Сільковський Іван Миколайович</t>
  </si>
  <si>
    <t xml:space="preserve">Ковальчук Віталій Петрович </t>
  </si>
  <si>
    <t>Червонюк Олег Казимирович</t>
  </si>
  <si>
    <t>Федорчук Василь Петрович</t>
  </si>
  <si>
    <t>Верещук Світлана Петрівна</t>
  </si>
  <si>
    <t>Білецький Василь Васильович</t>
  </si>
  <si>
    <t>3</t>
  </si>
  <si>
    <t xml:space="preserve">Заклади, установи, організації </t>
  </si>
  <si>
    <t>3.1</t>
  </si>
  <si>
    <t>Органи державної влади та місцевого самоврядування</t>
  </si>
  <si>
    <t>Територіальна громада в особі Шпанівської сільської ради</t>
  </si>
  <si>
    <t>Головне управління Держгеокадастру у Рівненській області</t>
  </si>
  <si>
    <t>Рівненська районна державна адміністрація</t>
  </si>
  <si>
    <t>3.17</t>
  </si>
  <si>
    <t>Інші заклади, установи, організації</t>
  </si>
  <si>
    <t>Товариство з обмеженою відповідальністю "Агенство нерухомості "Лендгруп"</t>
  </si>
  <si>
    <t>Товариство з обмеженою відповідальністю “Рівне Зем Буд”</t>
  </si>
  <si>
    <t>Товариство з обмеженою відповідальністю "РІВНЕКАПІТАЛБУД"</t>
  </si>
  <si>
    <t>ТзОВ "Оласінвест"</t>
  </si>
  <si>
    <t>ТзОВ "Комерційний проект"</t>
  </si>
  <si>
    <t>Приватне підприємство "Сюрприз"</t>
  </si>
  <si>
    <t>Відкрите акціонерне товариство "Укрнафта"</t>
  </si>
  <si>
    <t>Обслуговуючий кооператив "Житлово-будівельний кооператив "Бармаки"</t>
  </si>
  <si>
    <t>ТзОВ "Рівне-Альянс 2018"</t>
  </si>
  <si>
    <t>ТзОВ ''Вест Ойл Груп''</t>
  </si>
  <si>
    <t>ТзОВ "АТБ-Маркет"</t>
  </si>
  <si>
    <t>КОМЕРЦІЙНО-ВИРОБНИЧЕ ТОВАРИСТВО З ОБМЕЖЕНОЮ ВІДПОВІДАЛЬНІСТЮ "С.КАЗКА"</t>
  </si>
  <si>
    <t>ПРИВАТНЕ ПІДПРИЄМСТВО "СОФТ ДРІМ"</t>
  </si>
  <si>
    <t>ПП "ВАЙТ ХАУЗ"</t>
  </si>
  <si>
    <t>ТзОВ "ВЕСТ ХІЛ"</t>
  </si>
  <si>
    <t>ПП  "ФІРМА УКРЕКОПЛАСТ"</t>
  </si>
  <si>
    <t>4</t>
  </si>
  <si>
    <t xml:space="preserve">Промислові та інші підприємства </t>
  </si>
  <si>
    <t>4.3</t>
  </si>
  <si>
    <t>Підприємства з виробництва та розподілу електроенергії</t>
  </si>
  <si>
    <t>ПрАТ "Рівнеобленерго"</t>
  </si>
  <si>
    <t>4.6</t>
  </si>
  <si>
    <t>Підприємства інших галузей промисловості</t>
  </si>
  <si>
    <t>ПАТ "Рівненська фабрика нетканих метеріалів"</t>
  </si>
  <si>
    <t>ПП "Авто-Оскар"</t>
  </si>
  <si>
    <t>ВАТ "Рівнельон"</t>
  </si>
  <si>
    <t>5</t>
  </si>
  <si>
    <t xml:space="preserve">Підприємства та організації транспорту, зв`язку </t>
  </si>
  <si>
    <t>5.2</t>
  </si>
  <si>
    <t>Автомобільного транспорту</t>
  </si>
  <si>
    <t>Рівненське районне ДРБУ</t>
  </si>
  <si>
    <t>5.3</t>
  </si>
  <si>
    <t>Трубопровідного транспорту</t>
  </si>
  <si>
    <t>Дочірнє підприємство "УКРАВТОГАЗ" НАЦІОНАЛЬНОЇ АКЦІОНЕРНОЇ КОМПАНІЇ "НАФТОГАЗ УКРАЇНИ"</t>
  </si>
  <si>
    <t>12</t>
  </si>
  <si>
    <t xml:space="preserve">Землі запасу та землі, не надані у власність та постійне користування в межах населених пунктів (які не надані у тимчасове користування) </t>
  </si>
  <si>
    <t>12.1</t>
  </si>
  <si>
    <t>Землі запасу</t>
  </si>
  <si>
    <t>Всього земель, що включаються в межі с. Бармаки</t>
  </si>
  <si>
    <t>РАЗОМ В ПРОЕКТНИХ МЕЖАХ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</si>
</sst>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5" fillId="0" borderId="0">
      <alignment horizontal="right" vertical="top" wrapText="1"/>
    </xf>
    <xf numFmtId="0" fontId="1" fillId="0" borderId="0"/>
  </cellStyleXfs>
  <cellXfs count="52">
    <xf numFmtId="0" fontId="0" fillId="0" borderId="0" xfId="0"/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textRotation="90" wrapText="1"/>
    </xf>
    <xf numFmtId="1" fontId="4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top"/>
    </xf>
    <xf numFmtId="164" fontId="6" fillId="0" borderId="4" xfId="0" applyNumberFormat="1" applyFont="1" applyFill="1" applyBorder="1" applyAlignment="1">
      <alignment horizontal="center" vertical="top"/>
    </xf>
    <xf numFmtId="164" fontId="6" fillId="0" borderId="5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left"/>
    </xf>
    <xf numFmtId="49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top"/>
    </xf>
    <xf numFmtId="49" fontId="9" fillId="0" borderId="7" xfId="0" applyNumberFormat="1" applyFont="1" applyFill="1" applyBorder="1" applyAlignment="1">
      <alignment horizontal="center" vertical="top"/>
    </xf>
    <xf numFmtId="49" fontId="9" fillId="0" borderId="8" xfId="0" applyNumberFormat="1" applyFont="1" applyFill="1" applyBorder="1" applyAlignment="1">
      <alignment horizontal="center" vertical="top"/>
    </xf>
    <xf numFmtId="164" fontId="8" fillId="0" borderId="0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left" vertical="center" wrapText="1"/>
    </xf>
    <xf numFmtId="164" fontId="15" fillId="2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 vertical="center" wrapText="1"/>
    </xf>
    <xf numFmtId="0" fontId="16" fillId="0" borderId="0" xfId="2" applyFont="1" applyFill="1" applyBorder="1"/>
    <xf numFmtId="0" fontId="16" fillId="0" borderId="0" xfId="2" applyFont="1" applyFill="1" applyBorder="1" applyAlignment="1">
      <alignment vertical="center"/>
    </xf>
    <xf numFmtId="164" fontId="17" fillId="0" borderId="0" xfId="0" applyNumberFormat="1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vertical="center"/>
    </xf>
    <xf numFmtId="0" fontId="18" fillId="0" borderId="0" xfId="2" applyFont="1" applyFill="1" applyBorder="1"/>
    <xf numFmtId="0" fontId="18" fillId="0" borderId="0" xfId="2" applyFont="1" applyFill="1" applyBorder="1" applyAlignment="1">
      <alignment vertical="center" wrapText="1"/>
    </xf>
    <xf numFmtId="0" fontId="19" fillId="0" borderId="0" xfId="2" applyFont="1" applyFill="1" applyBorder="1" applyAlignment="1">
      <alignment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2"/>
  <sheetViews>
    <sheetView tabSelected="1" workbookViewId="0">
      <selection sqref="A1:XFD1048576"/>
    </sheetView>
  </sheetViews>
  <sheetFormatPr defaultRowHeight="12.75" x14ac:dyDescent="0.25"/>
  <cols>
    <col min="1" max="1" width="13.140625" style="44" customWidth="1"/>
    <col min="2" max="2" width="39.140625" style="44" customWidth="1"/>
    <col min="3" max="3" width="12.7109375" style="4" customWidth="1"/>
    <col min="4" max="4" width="12.28515625" style="4" customWidth="1"/>
    <col min="5" max="5" width="13.140625" style="4" customWidth="1"/>
    <col min="6" max="6" width="12.85546875" style="4" customWidth="1"/>
    <col min="7" max="7" width="9.85546875" style="4" bestFit="1" customWidth="1"/>
    <col min="8" max="8" width="12.140625" style="4" customWidth="1"/>
    <col min="9" max="9" width="11.42578125" style="4" customWidth="1"/>
    <col min="10" max="10" width="12.140625" style="4" customWidth="1"/>
    <col min="11" max="11" width="10.85546875" style="4" customWidth="1"/>
    <col min="12" max="12" width="8.7109375" style="4" bestFit="1" customWidth="1"/>
    <col min="13" max="14" width="9.140625" style="4"/>
    <col min="15" max="15" width="9.28515625" style="4" customWidth="1"/>
    <col min="16" max="17" width="9.140625" style="4"/>
    <col min="18" max="18" width="13.85546875" style="4" customWidth="1"/>
    <col min="19" max="19" width="11.7109375" style="4" customWidth="1"/>
    <col min="20" max="21" width="10.85546875" style="4" customWidth="1"/>
    <col min="22" max="25" width="10.28515625" style="4" customWidth="1"/>
    <col min="26" max="26" width="12.85546875" style="4" customWidth="1"/>
    <col min="27" max="27" width="11.28515625" style="4" customWidth="1"/>
    <col min="28" max="28" width="11.42578125" style="4" customWidth="1"/>
    <col min="29" max="31" width="15.85546875" style="4" customWidth="1"/>
    <col min="32" max="256" width="9.140625" style="4"/>
    <col min="257" max="257" width="13.140625" style="4" customWidth="1"/>
    <col min="258" max="258" width="39.140625" style="4" customWidth="1"/>
    <col min="259" max="259" width="12.7109375" style="4" customWidth="1"/>
    <col min="260" max="260" width="12.28515625" style="4" customWidth="1"/>
    <col min="261" max="261" width="13.140625" style="4" customWidth="1"/>
    <col min="262" max="262" width="12.85546875" style="4" customWidth="1"/>
    <col min="263" max="263" width="9.85546875" style="4" bestFit="1" customWidth="1"/>
    <col min="264" max="264" width="12.140625" style="4" customWidth="1"/>
    <col min="265" max="265" width="11.42578125" style="4" customWidth="1"/>
    <col min="266" max="266" width="12.140625" style="4" customWidth="1"/>
    <col min="267" max="267" width="10.85546875" style="4" customWidth="1"/>
    <col min="268" max="268" width="8.7109375" style="4" bestFit="1" customWidth="1"/>
    <col min="269" max="270" width="9.140625" style="4"/>
    <col min="271" max="271" width="9.28515625" style="4" customWidth="1"/>
    <col min="272" max="273" width="9.140625" style="4"/>
    <col min="274" max="274" width="13.85546875" style="4" customWidth="1"/>
    <col min="275" max="275" width="11.7109375" style="4" customWidth="1"/>
    <col min="276" max="277" width="10.85546875" style="4" customWidth="1"/>
    <col min="278" max="281" width="10.28515625" style="4" customWidth="1"/>
    <col min="282" max="282" width="12.85546875" style="4" customWidth="1"/>
    <col min="283" max="283" width="11.28515625" style="4" customWidth="1"/>
    <col min="284" max="284" width="11.42578125" style="4" customWidth="1"/>
    <col min="285" max="287" width="15.85546875" style="4" customWidth="1"/>
    <col min="288" max="512" width="9.140625" style="4"/>
    <col min="513" max="513" width="13.140625" style="4" customWidth="1"/>
    <col min="514" max="514" width="39.140625" style="4" customWidth="1"/>
    <col min="515" max="515" width="12.7109375" style="4" customWidth="1"/>
    <col min="516" max="516" width="12.28515625" style="4" customWidth="1"/>
    <col min="517" max="517" width="13.140625" style="4" customWidth="1"/>
    <col min="518" max="518" width="12.85546875" style="4" customWidth="1"/>
    <col min="519" max="519" width="9.85546875" style="4" bestFit="1" customWidth="1"/>
    <col min="520" max="520" width="12.140625" style="4" customWidth="1"/>
    <col min="521" max="521" width="11.42578125" style="4" customWidth="1"/>
    <col min="522" max="522" width="12.140625" style="4" customWidth="1"/>
    <col min="523" max="523" width="10.85546875" style="4" customWidth="1"/>
    <col min="524" max="524" width="8.7109375" style="4" bestFit="1" customWidth="1"/>
    <col min="525" max="526" width="9.140625" style="4"/>
    <col min="527" max="527" width="9.28515625" style="4" customWidth="1"/>
    <col min="528" max="529" width="9.140625" style="4"/>
    <col min="530" max="530" width="13.85546875" style="4" customWidth="1"/>
    <col min="531" max="531" width="11.7109375" style="4" customWidth="1"/>
    <col min="532" max="533" width="10.85546875" style="4" customWidth="1"/>
    <col min="534" max="537" width="10.28515625" style="4" customWidth="1"/>
    <col min="538" max="538" width="12.85546875" style="4" customWidth="1"/>
    <col min="539" max="539" width="11.28515625" style="4" customWidth="1"/>
    <col min="540" max="540" width="11.42578125" style="4" customWidth="1"/>
    <col min="541" max="543" width="15.85546875" style="4" customWidth="1"/>
    <col min="544" max="768" width="9.140625" style="4"/>
    <col min="769" max="769" width="13.140625" style="4" customWidth="1"/>
    <col min="770" max="770" width="39.140625" style="4" customWidth="1"/>
    <col min="771" max="771" width="12.7109375" style="4" customWidth="1"/>
    <col min="772" max="772" width="12.28515625" style="4" customWidth="1"/>
    <col min="773" max="773" width="13.140625" style="4" customWidth="1"/>
    <col min="774" max="774" width="12.85546875" style="4" customWidth="1"/>
    <col min="775" max="775" width="9.85546875" style="4" bestFit="1" customWidth="1"/>
    <col min="776" max="776" width="12.140625" style="4" customWidth="1"/>
    <col min="777" max="777" width="11.42578125" style="4" customWidth="1"/>
    <col min="778" max="778" width="12.140625" style="4" customWidth="1"/>
    <col min="779" max="779" width="10.85546875" style="4" customWidth="1"/>
    <col min="780" max="780" width="8.7109375" style="4" bestFit="1" customWidth="1"/>
    <col min="781" max="782" width="9.140625" style="4"/>
    <col min="783" max="783" width="9.28515625" style="4" customWidth="1"/>
    <col min="784" max="785" width="9.140625" style="4"/>
    <col min="786" max="786" width="13.85546875" style="4" customWidth="1"/>
    <col min="787" max="787" width="11.7109375" style="4" customWidth="1"/>
    <col min="788" max="789" width="10.85546875" style="4" customWidth="1"/>
    <col min="790" max="793" width="10.28515625" style="4" customWidth="1"/>
    <col min="794" max="794" width="12.85546875" style="4" customWidth="1"/>
    <col min="795" max="795" width="11.28515625" style="4" customWidth="1"/>
    <col min="796" max="796" width="11.42578125" style="4" customWidth="1"/>
    <col min="797" max="799" width="15.85546875" style="4" customWidth="1"/>
    <col min="800" max="1024" width="9.140625" style="4"/>
    <col min="1025" max="1025" width="13.140625" style="4" customWidth="1"/>
    <col min="1026" max="1026" width="39.140625" style="4" customWidth="1"/>
    <col min="1027" max="1027" width="12.7109375" style="4" customWidth="1"/>
    <col min="1028" max="1028" width="12.28515625" style="4" customWidth="1"/>
    <col min="1029" max="1029" width="13.140625" style="4" customWidth="1"/>
    <col min="1030" max="1030" width="12.85546875" style="4" customWidth="1"/>
    <col min="1031" max="1031" width="9.85546875" style="4" bestFit="1" customWidth="1"/>
    <col min="1032" max="1032" width="12.140625" style="4" customWidth="1"/>
    <col min="1033" max="1033" width="11.42578125" style="4" customWidth="1"/>
    <col min="1034" max="1034" width="12.140625" style="4" customWidth="1"/>
    <col min="1035" max="1035" width="10.85546875" style="4" customWidth="1"/>
    <col min="1036" max="1036" width="8.7109375" style="4" bestFit="1" customWidth="1"/>
    <col min="1037" max="1038" width="9.140625" style="4"/>
    <col min="1039" max="1039" width="9.28515625" style="4" customWidth="1"/>
    <col min="1040" max="1041" width="9.140625" style="4"/>
    <col min="1042" max="1042" width="13.85546875" style="4" customWidth="1"/>
    <col min="1043" max="1043" width="11.7109375" style="4" customWidth="1"/>
    <col min="1044" max="1045" width="10.85546875" style="4" customWidth="1"/>
    <col min="1046" max="1049" width="10.28515625" style="4" customWidth="1"/>
    <col min="1050" max="1050" width="12.85546875" style="4" customWidth="1"/>
    <col min="1051" max="1051" width="11.28515625" style="4" customWidth="1"/>
    <col min="1052" max="1052" width="11.42578125" style="4" customWidth="1"/>
    <col min="1053" max="1055" width="15.85546875" style="4" customWidth="1"/>
    <col min="1056" max="1280" width="9.140625" style="4"/>
    <col min="1281" max="1281" width="13.140625" style="4" customWidth="1"/>
    <col min="1282" max="1282" width="39.140625" style="4" customWidth="1"/>
    <col min="1283" max="1283" width="12.7109375" style="4" customWidth="1"/>
    <col min="1284" max="1284" width="12.28515625" style="4" customWidth="1"/>
    <col min="1285" max="1285" width="13.140625" style="4" customWidth="1"/>
    <col min="1286" max="1286" width="12.85546875" style="4" customWidth="1"/>
    <col min="1287" max="1287" width="9.85546875" style="4" bestFit="1" customWidth="1"/>
    <col min="1288" max="1288" width="12.140625" style="4" customWidth="1"/>
    <col min="1289" max="1289" width="11.42578125" style="4" customWidth="1"/>
    <col min="1290" max="1290" width="12.140625" style="4" customWidth="1"/>
    <col min="1291" max="1291" width="10.85546875" style="4" customWidth="1"/>
    <col min="1292" max="1292" width="8.7109375" style="4" bestFit="1" customWidth="1"/>
    <col min="1293" max="1294" width="9.140625" style="4"/>
    <col min="1295" max="1295" width="9.28515625" style="4" customWidth="1"/>
    <col min="1296" max="1297" width="9.140625" style="4"/>
    <col min="1298" max="1298" width="13.85546875" style="4" customWidth="1"/>
    <col min="1299" max="1299" width="11.7109375" style="4" customWidth="1"/>
    <col min="1300" max="1301" width="10.85546875" style="4" customWidth="1"/>
    <col min="1302" max="1305" width="10.28515625" style="4" customWidth="1"/>
    <col min="1306" max="1306" width="12.85546875" style="4" customWidth="1"/>
    <col min="1307" max="1307" width="11.28515625" style="4" customWidth="1"/>
    <col min="1308" max="1308" width="11.42578125" style="4" customWidth="1"/>
    <col min="1309" max="1311" width="15.85546875" style="4" customWidth="1"/>
    <col min="1312" max="1536" width="9.140625" style="4"/>
    <col min="1537" max="1537" width="13.140625" style="4" customWidth="1"/>
    <col min="1538" max="1538" width="39.140625" style="4" customWidth="1"/>
    <col min="1539" max="1539" width="12.7109375" style="4" customWidth="1"/>
    <col min="1540" max="1540" width="12.28515625" style="4" customWidth="1"/>
    <col min="1541" max="1541" width="13.140625" style="4" customWidth="1"/>
    <col min="1542" max="1542" width="12.85546875" style="4" customWidth="1"/>
    <col min="1543" max="1543" width="9.85546875" style="4" bestFit="1" customWidth="1"/>
    <col min="1544" max="1544" width="12.140625" style="4" customWidth="1"/>
    <col min="1545" max="1545" width="11.42578125" style="4" customWidth="1"/>
    <col min="1546" max="1546" width="12.140625" style="4" customWidth="1"/>
    <col min="1547" max="1547" width="10.85546875" style="4" customWidth="1"/>
    <col min="1548" max="1548" width="8.7109375" style="4" bestFit="1" customWidth="1"/>
    <col min="1549" max="1550" width="9.140625" style="4"/>
    <col min="1551" max="1551" width="9.28515625" style="4" customWidth="1"/>
    <col min="1552" max="1553" width="9.140625" style="4"/>
    <col min="1554" max="1554" width="13.85546875" style="4" customWidth="1"/>
    <col min="1555" max="1555" width="11.7109375" style="4" customWidth="1"/>
    <col min="1556" max="1557" width="10.85546875" style="4" customWidth="1"/>
    <col min="1558" max="1561" width="10.28515625" style="4" customWidth="1"/>
    <col min="1562" max="1562" width="12.85546875" style="4" customWidth="1"/>
    <col min="1563" max="1563" width="11.28515625" style="4" customWidth="1"/>
    <col min="1564" max="1564" width="11.42578125" style="4" customWidth="1"/>
    <col min="1565" max="1567" width="15.85546875" style="4" customWidth="1"/>
    <col min="1568" max="1792" width="9.140625" style="4"/>
    <col min="1793" max="1793" width="13.140625" style="4" customWidth="1"/>
    <col min="1794" max="1794" width="39.140625" style="4" customWidth="1"/>
    <col min="1795" max="1795" width="12.7109375" style="4" customWidth="1"/>
    <col min="1796" max="1796" width="12.28515625" style="4" customWidth="1"/>
    <col min="1797" max="1797" width="13.140625" style="4" customWidth="1"/>
    <col min="1798" max="1798" width="12.85546875" style="4" customWidth="1"/>
    <col min="1799" max="1799" width="9.85546875" style="4" bestFit="1" customWidth="1"/>
    <col min="1800" max="1800" width="12.140625" style="4" customWidth="1"/>
    <col min="1801" max="1801" width="11.42578125" style="4" customWidth="1"/>
    <col min="1802" max="1802" width="12.140625" style="4" customWidth="1"/>
    <col min="1803" max="1803" width="10.85546875" style="4" customWidth="1"/>
    <col min="1804" max="1804" width="8.7109375" style="4" bestFit="1" customWidth="1"/>
    <col min="1805" max="1806" width="9.140625" style="4"/>
    <col min="1807" max="1807" width="9.28515625" style="4" customWidth="1"/>
    <col min="1808" max="1809" width="9.140625" style="4"/>
    <col min="1810" max="1810" width="13.85546875" style="4" customWidth="1"/>
    <col min="1811" max="1811" width="11.7109375" style="4" customWidth="1"/>
    <col min="1812" max="1813" width="10.85546875" style="4" customWidth="1"/>
    <col min="1814" max="1817" width="10.28515625" style="4" customWidth="1"/>
    <col min="1818" max="1818" width="12.85546875" style="4" customWidth="1"/>
    <col min="1819" max="1819" width="11.28515625" style="4" customWidth="1"/>
    <col min="1820" max="1820" width="11.42578125" style="4" customWidth="1"/>
    <col min="1821" max="1823" width="15.85546875" style="4" customWidth="1"/>
    <col min="1824" max="2048" width="9.140625" style="4"/>
    <col min="2049" max="2049" width="13.140625" style="4" customWidth="1"/>
    <col min="2050" max="2050" width="39.140625" style="4" customWidth="1"/>
    <col min="2051" max="2051" width="12.7109375" style="4" customWidth="1"/>
    <col min="2052" max="2052" width="12.28515625" style="4" customWidth="1"/>
    <col min="2053" max="2053" width="13.140625" style="4" customWidth="1"/>
    <col min="2054" max="2054" width="12.85546875" style="4" customWidth="1"/>
    <col min="2055" max="2055" width="9.85546875" style="4" bestFit="1" customWidth="1"/>
    <col min="2056" max="2056" width="12.140625" style="4" customWidth="1"/>
    <col min="2057" max="2057" width="11.42578125" style="4" customWidth="1"/>
    <col min="2058" max="2058" width="12.140625" style="4" customWidth="1"/>
    <col min="2059" max="2059" width="10.85546875" style="4" customWidth="1"/>
    <col min="2060" max="2060" width="8.7109375" style="4" bestFit="1" customWidth="1"/>
    <col min="2061" max="2062" width="9.140625" style="4"/>
    <col min="2063" max="2063" width="9.28515625" style="4" customWidth="1"/>
    <col min="2064" max="2065" width="9.140625" style="4"/>
    <col min="2066" max="2066" width="13.85546875" style="4" customWidth="1"/>
    <col min="2067" max="2067" width="11.7109375" style="4" customWidth="1"/>
    <col min="2068" max="2069" width="10.85546875" style="4" customWidth="1"/>
    <col min="2070" max="2073" width="10.28515625" style="4" customWidth="1"/>
    <col min="2074" max="2074" width="12.85546875" style="4" customWidth="1"/>
    <col min="2075" max="2075" width="11.28515625" style="4" customWidth="1"/>
    <col min="2076" max="2076" width="11.42578125" style="4" customWidth="1"/>
    <col min="2077" max="2079" width="15.85546875" style="4" customWidth="1"/>
    <col min="2080" max="2304" width="9.140625" style="4"/>
    <col min="2305" max="2305" width="13.140625" style="4" customWidth="1"/>
    <col min="2306" max="2306" width="39.140625" style="4" customWidth="1"/>
    <col min="2307" max="2307" width="12.7109375" style="4" customWidth="1"/>
    <col min="2308" max="2308" width="12.28515625" style="4" customWidth="1"/>
    <col min="2309" max="2309" width="13.140625" style="4" customWidth="1"/>
    <col min="2310" max="2310" width="12.85546875" style="4" customWidth="1"/>
    <col min="2311" max="2311" width="9.85546875" style="4" bestFit="1" customWidth="1"/>
    <col min="2312" max="2312" width="12.140625" style="4" customWidth="1"/>
    <col min="2313" max="2313" width="11.42578125" style="4" customWidth="1"/>
    <col min="2314" max="2314" width="12.140625" style="4" customWidth="1"/>
    <col min="2315" max="2315" width="10.85546875" style="4" customWidth="1"/>
    <col min="2316" max="2316" width="8.7109375" style="4" bestFit="1" customWidth="1"/>
    <col min="2317" max="2318" width="9.140625" style="4"/>
    <col min="2319" max="2319" width="9.28515625" style="4" customWidth="1"/>
    <col min="2320" max="2321" width="9.140625" style="4"/>
    <col min="2322" max="2322" width="13.85546875" style="4" customWidth="1"/>
    <col min="2323" max="2323" width="11.7109375" style="4" customWidth="1"/>
    <col min="2324" max="2325" width="10.85546875" style="4" customWidth="1"/>
    <col min="2326" max="2329" width="10.28515625" style="4" customWidth="1"/>
    <col min="2330" max="2330" width="12.85546875" style="4" customWidth="1"/>
    <col min="2331" max="2331" width="11.28515625" style="4" customWidth="1"/>
    <col min="2332" max="2332" width="11.42578125" style="4" customWidth="1"/>
    <col min="2333" max="2335" width="15.85546875" style="4" customWidth="1"/>
    <col min="2336" max="2560" width="9.140625" style="4"/>
    <col min="2561" max="2561" width="13.140625" style="4" customWidth="1"/>
    <col min="2562" max="2562" width="39.140625" style="4" customWidth="1"/>
    <col min="2563" max="2563" width="12.7109375" style="4" customWidth="1"/>
    <col min="2564" max="2564" width="12.28515625" style="4" customWidth="1"/>
    <col min="2565" max="2565" width="13.140625" style="4" customWidth="1"/>
    <col min="2566" max="2566" width="12.85546875" style="4" customWidth="1"/>
    <col min="2567" max="2567" width="9.85546875" style="4" bestFit="1" customWidth="1"/>
    <col min="2568" max="2568" width="12.140625" style="4" customWidth="1"/>
    <col min="2569" max="2569" width="11.42578125" style="4" customWidth="1"/>
    <col min="2570" max="2570" width="12.140625" style="4" customWidth="1"/>
    <col min="2571" max="2571" width="10.85546875" style="4" customWidth="1"/>
    <col min="2572" max="2572" width="8.7109375" style="4" bestFit="1" customWidth="1"/>
    <col min="2573" max="2574" width="9.140625" style="4"/>
    <col min="2575" max="2575" width="9.28515625" style="4" customWidth="1"/>
    <col min="2576" max="2577" width="9.140625" style="4"/>
    <col min="2578" max="2578" width="13.85546875" style="4" customWidth="1"/>
    <col min="2579" max="2579" width="11.7109375" style="4" customWidth="1"/>
    <col min="2580" max="2581" width="10.85546875" style="4" customWidth="1"/>
    <col min="2582" max="2585" width="10.28515625" style="4" customWidth="1"/>
    <col min="2586" max="2586" width="12.85546875" style="4" customWidth="1"/>
    <col min="2587" max="2587" width="11.28515625" style="4" customWidth="1"/>
    <col min="2588" max="2588" width="11.42578125" style="4" customWidth="1"/>
    <col min="2589" max="2591" width="15.85546875" style="4" customWidth="1"/>
    <col min="2592" max="2816" width="9.140625" style="4"/>
    <col min="2817" max="2817" width="13.140625" style="4" customWidth="1"/>
    <col min="2818" max="2818" width="39.140625" style="4" customWidth="1"/>
    <col min="2819" max="2819" width="12.7109375" style="4" customWidth="1"/>
    <col min="2820" max="2820" width="12.28515625" style="4" customWidth="1"/>
    <col min="2821" max="2821" width="13.140625" style="4" customWidth="1"/>
    <col min="2822" max="2822" width="12.85546875" style="4" customWidth="1"/>
    <col min="2823" max="2823" width="9.85546875" style="4" bestFit="1" customWidth="1"/>
    <col min="2824" max="2824" width="12.140625" style="4" customWidth="1"/>
    <col min="2825" max="2825" width="11.42578125" style="4" customWidth="1"/>
    <col min="2826" max="2826" width="12.140625" style="4" customWidth="1"/>
    <col min="2827" max="2827" width="10.85546875" style="4" customWidth="1"/>
    <col min="2828" max="2828" width="8.7109375" style="4" bestFit="1" customWidth="1"/>
    <col min="2829" max="2830" width="9.140625" style="4"/>
    <col min="2831" max="2831" width="9.28515625" style="4" customWidth="1"/>
    <col min="2832" max="2833" width="9.140625" style="4"/>
    <col min="2834" max="2834" width="13.85546875" style="4" customWidth="1"/>
    <col min="2835" max="2835" width="11.7109375" style="4" customWidth="1"/>
    <col min="2836" max="2837" width="10.85546875" style="4" customWidth="1"/>
    <col min="2838" max="2841" width="10.28515625" style="4" customWidth="1"/>
    <col min="2842" max="2842" width="12.85546875" style="4" customWidth="1"/>
    <col min="2843" max="2843" width="11.28515625" style="4" customWidth="1"/>
    <col min="2844" max="2844" width="11.42578125" style="4" customWidth="1"/>
    <col min="2845" max="2847" width="15.85546875" style="4" customWidth="1"/>
    <col min="2848" max="3072" width="9.140625" style="4"/>
    <col min="3073" max="3073" width="13.140625" style="4" customWidth="1"/>
    <col min="3074" max="3074" width="39.140625" style="4" customWidth="1"/>
    <col min="3075" max="3075" width="12.7109375" style="4" customWidth="1"/>
    <col min="3076" max="3076" width="12.28515625" style="4" customWidth="1"/>
    <col min="3077" max="3077" width="13.140625" style="4" customWidth="1"/>
    <col min="3078" max="3078" width="12.85546875" style="4" customWidth="1"/>
    <col min="3079" max="3079" width="9.85546875" style="4" bestFit="1" customWidth="1"/>
    <col min="3080" max="3080" width="12.140625" style="4" customWidth="1"/>
    <col min="3081" max="3081" width="11.42578125" style="4" customWidth="1"/>
    <col min="3082" max="3082" width="12.140625" style="4" customWidth="1"/>
    <col min="3083" max="3083" width="10.85546875" style="4" customWidth="1"/>
    <col min="3084" max="3084" width="8.7109375" style="4" bestFit="1" customWidth="1"/>
    <col min="3085" max="3086" width="9.140625" style="4"/>
    <col min="3087" max="3087" width="9.28515625" style="4" customWidth="1"/>
    <col min="3088" max="3089" width="9.140625" style="4"/>
    <col min="3090" max="3090" width="13.85546875" style="4" customWidth="1"/>
    <col min="3091" max="3091" width="11.7109375" style="4" customWidth="1"/>
    <col min="3092" max="3093" width="10.85546875" style="4" customWidth="1"/>
    <col min="3094" max="3097" width="10.28515625" style="4" customWidth="1"/>
    <col min="3098" max="3098" width="12.85546875" style="4" customWidth="1"/>
    <col min="3099" max="3099" width="11.28515625" style="4" customWidth="1"/>
    <col min="3100" max="3100" width="11.42578125" style="4" customWidth="1"/>
    <col min="3101" max="3103" width="15.85546875" style="4" customWidth="1"/>
    <col min="3104" max="3328" width="9.140625" style="4"/>
    <col min="3329" max="3329" width="13.140625" style="4" customWidth="1"/>
    <col min="3330" max="3330" width="39.140625" style="4" customWidth="1"/>
    <col min="3331" max="3331" width="12.7109375" style="4" customWidth="1"/>
    <col min="3332" max="3332" width="12.28515625" style="4" customWidth="1"/>
    <col min="3333" max="3333" width="13.140625" style="4" customWidth="1"/>
    <col min="3334" max="3334" width="12.85546875" style="4" customWidth="1"/>
    <col min="3335" max="3335" width="9.85546875" style="4" bestFit="1" customWidth="1"/>
    <col min="3336" max="3336" width="12.140625" style="4" customWidth="1"/>
    <col min="3337" max="3337" width="11.42578125" style="4" customWidth="1"/>
    <col min="3338" max="3338" width="12.140625" style="4" customWidth="1"/>
    <col min="3339" max="3339" width="10.85546875" style="4" customWidth="1"/>
    <col min="3340" max="3340" width="8.7109375" style="4" bestFit="1" customWidth="1"/>
    <col min="3341" max="3342" width="9.140625" style="4"/>
    <col min="3343" max="3343" width="9.28515625" style="4" customWidth="1"/>
    <col min="3344" max="3345" width="9.140625" style="4"/>
    <col min="3346" max="3346" width="13.85546875" style="4" customWidth="1"/>
    <col min="3347" max="3347" width="11.7109375" style="4" customWidth="1"/>
    <col min="3348" max="3349" width="10.85546875" style="4" customWidth="1"/>
    <col min="3350" max="3353" width="10.28515625" style="4" customWidth="1"/>
    <col min="3354" max="3354" width="12.85546875" style="4" customWidth="1"/>
    <col min="3355" max="3355" width="11.28515625" style="4" customWidth="1"/>
    <col min="3356" max="3356" width="11.42578125" style="4" customWidth="1"/>
    <col min="3357" max="3359" width="15.85546875" style="4" customWidth="1"/>
    <col min="3360" max="3584" width="9.140625" style="4"/>
    <col min="3585" max="3585" width="13.140625" style="4" customWidth="1"/>
    <col min="3586" max="3586" width="39.140625" style="4" customWidth="1"/>
    <col min="3587" max="3587" width="12.7109375" style="4" customWidth="1"/>
    <col min="3588" max="3588" width="12.28515625" style="4" customWidth="1"/>
    <col min="3589" max="3589" width="13.140625" style="4" customWidth="1"/>
    <col min="3590" max="3590" width="12.85546875" style="4" customWidth="1"/>
    <col min="3591" max="3591" width="9.85546875" style="4" bestFit="1" customWidth="1"/>
    <col min="3592" max="3592" width="12.140625" style="4" customWidth="1"/>
    <col min="3593" max="3593" width="11.42578125" style="4" customWidth="1"/>
    <col min="3594" max="3594" width="12.140625" style="4" customWidth="1"/>
    <col min="3595" max="3595" width="10.85546875" style="4" customWidth="1"/>
    <col min="3596" max="3596" width="8.7109375" style="4" bestFit="1" customWidth="1"/>
    <col min="3597" max="3598" width="9.140625" style="4"/>
    <col min="3599" max="3599" width="9.28515625" style="4" customWidth="1"/>
    <col min="3600" max="3601" width="9.140625" style="4"/>
    <col min="3602" max="3602" width="13.85546875" style="4" customWidth="1"/>
    <col min="3603" max="3603" width="11.7109375" style="4" customWidth="1"/>
    <col min="3604" max="3605" width="10.85546875" style="4" customWidth="1"/>
    <col min="3606" max="3609" width="10.28515625" style="4" customWidth="1"/>
    <col min="3610" max="3610" width="12.85546875" style="4" customWidth="1"/>
    <col min="3611" max="3611" width="11.28515625" style="4" customWidth="1"/>
    <col min="3612" max="3612" width="11.42578125" style="4" customWidth="1"/>
    <col min="3613" max="3615" width="15.85546875" style="4" customWidth="1"/>
    <col min="3616" max="3840" width="9.140625" style="4"/>
    <col min="3841" max="3841" width="13.140625" style="4" customWidth="1"/>
    <col min="3842" max="3842" width="39.140625" style="4" customWidth="1"/>
    <col min="3843" max="3843" width="12.7109375" style="4" customWidth="1"/>
    <col min="3844" max="3844" width="12.28515625" style="4" customWidth="1"/>
    <col min="3845" max="3845" width="13.140625" style="4" customWidth="1"/>
    <col min="3846" max="3846" width="12.85546875" style="4" customWidth="1"/>
    <col min="3847" max="3847" width="9.85546875" style="4" bestFit="1" customWidth="1"/>
    <col min="3848" max="3848" width="12.140625" style="4" customWidth="1"/>
    <col min="3849" max="3849" width="11.42578125" style="4" customWidth="1"/>
    <col min="3850" max="3850" width="12.140625" style="4" customWidth="1"/>
    <col min="3851" max="3851" width="10.85546875" style="4" customWidth="1"/>
    <col min="3852" max="3852" width="8.7109375" style="4" bestFit="1" customWidth="1"/>
    <col min="3853" max="3854" width="9.140625" style="4"/>
    <col min="3855" max="3855" width="9.28515625" style="4" customWidth="1"/>
    <col min="3856" max="3857" width="9.140625" style="4"/>
    <col min="3858" max="3858" width="13.85546875" style="4" customWidth="1"/>
    <col min="3859" max="3859" width="11.7109375" style="4" customWidth="1"/>
    <col min="3860" max="3861" width="10.85546875" style="4" customWidth="1"/>
    <col min="3862" max="3865" width="10.28515625" style="4" customWidth="1"/>
    <col min="3866" max="3866" width="12.85546875" style="4" customWidth="1"/>
    <col min="3867" max="3867" width="11.28515625" style="4" customWidth="1"/>
    <col min="3868" max="3868" width="11.42578125" style="4" customWidth="1"/>
    <col min="3869" max="3871" width="15.85546875" style="4" customWidth="1"/>
    <col min="3872" max="4096" width="9.140625" style="4"/>
    <col min="4097" max="4097" width="13.140625" style="4" customWidth="1"/>
    <col min="4098" max="4098" width="39.140625" style="4" customWidth="1"/>
    <col min="4099" max="4099" width="12.7109375" style="4" customWidth="1"/>
    <col min="4100" max="4100" width="12.28515625" style="4" customWidth="1"/>
    <col min="4101" max="4101" width="13.140625" style="4" customWidth="1"/>
    <col min="4102" max="4102" width="12.85546875" style="4" customWidth="1"/>
    <col min="4103" max="4103" width="9.85546875" style="4" bestFit="1" customWidth="1"/>
    <col min="4104" max="4104" width="12.140625" style="4" customWidth="1"/>
    <col min="4105" max="4105" width="11.42578125" style="4" customWidth="1"/>
    <col min="4106" max="4106" width="12.140625" style="4" customWidth="1"/>
    <col min="4107" max="4107" width="10.85546875" style="4" customWidth="1"/>
    <col min="4108" max="4108" width="8.7109375" style="4" bestFit="1" customWidth="1"/>
    <col min="4109" max="4110" width="9.140625" style="4"/>
    <col min="4111" max="4111" width="9.28515625" style="4" customWidth="1"/>
    <col min="4112" max="4113" width="9.140625" style="4"/>
    <col min="4114" max="4114" width="13.85546875" style="4" customWidth="1"/>
    <col min="4115" max="4115" width="11.7109375" style="4" customWidth="1"/>
    <col min="4116" max="4117" width="10.85546875" style="4" customWidth="1"/>
    <col min="4118" max="4121" width="10.28515625" style="4" customWidth="1"/>
    <col min="4122" max="4122" width="12.85546875" style="4" customWidth="1"/>
    <col min="4123" max="4123" width="11.28515625" style="4" customWidth="1"/>
    <col min="4124" max="4124" width="11.42578125" style="4" customWidth="1"/>
    <col min="4125" max="4127" width="15.85546875" style="4" customWidth="1"/>
    <col min="4128" max="4352" width="9.140625" style="4"/>
    <col min="4353" max="4353" width="13.140625" style="4" customWidth="1"/>
    <col min="4354" max="4354" width="39.140625" style="4" customWidth="1"/>
    <col min="4355" max="4355" width="12.7109375" style="4" customWidth="1"/>
    <col min="4356" max="4356" width="12.28515625" style="4" customWidth="1"/>
    <col min="4357" max="4357" width="13.140625" style="4" customWidth="1"/>
    <col min="4358" max="4358" width="12.85546875" style="4" customWidth="1"/>
    <col min="4359" max="4359" width="9.85546875" style="4" bestFit="1" customWidth="1"/>
    <col min="4360" max="4360" width="12.140625" style="4" customWidth="1"/>
    <col min="4361" max="4361" width="11.42578125" style="4" customWidth="1"/>
    <col min="4362" max="4362" width="12.140625" style="4" customWidth="1"/>
    <col min="4363" max="4363" width="10.85546875" style="4" customWidth="1"/>
    <col min="4364" max="4364" width="8.7109375" style="4" bestFit="1" customWidth="1"/>
    <col min="4365" max="4366" width="9.140625" style="4"/>
    <col min="4367" max="4367" width="9.28515625" style="4" customWidth="1"/>
    <col min="4368" max="4369" width="9.140625" style="4"/>
    <col min="4370" max="4370" width="13.85546875" style="4" customWidth="1"/>
    <col min="4371" max="4371" width="11.7109375" style="4" customWidth="1"/>
    <col min="4372" max="4373" width="10.85546875" style="4" customWidth="1"/>
    <col min="4374" max="4377" width="10.28515625" style="4" customWidth="1"/>
    <col min="4378" max="4378" width="12.85546875" style="4" customWidth="1"/>
    <col min="4379" max="4379" width="11.28515625" style="4" customWidth="1"/>
    <col min="4380" max="4380" width="11.42578125" style="4" customWidth="1"/>
    <col min="4381" max="4383" width="15.85546875" style="4" customWidth="1"/>
    <col min="4384" max="4608" width="9.140625" style="4"/>
    <col min="4609" max="4609" width="13.140625" style="4" customWidth="1"/>
    <col min="4610" max="4610" width="39.140625" style="4" customWidth="1"/>
    <col min="4611" max="4611" width="12.7109375" style="4" customWidth="1"/>
    <col min="4612" max="4612" width="12.28515625" style="4" customWidth="1"/>
    <col min="4613" max="4613" width="13.140625" style="4" customWidth="1"/>
    <col min="4614" max="4614" width="12.85546875" style="4" customWidth="1"/>
    <col min="4615" max="4615" width="9.85546875" style="4" bestFit="1" customWidth="1"/>
    <col min="4616" max="4616" width="12.140625" style="4" customWidth="1"/>
    <col min="4617" max="4617" width="11.42578125" style="4" customWidth="1"/>
    <col min="4618" max="4618" width="12.140625" style="4" customWidth="1"/>
    <col min="4619" max="4619" width="10.85546875" style="4" customWidth="1"/>
    <col min="4620" max="4620" width="8.7109375" style="4" bestFit="1" customWidth="1"/>
    <col min="4621" max="4622" width="9.140625" style="4"/>
    <col min="4623" max="4623" width="9.28515625" style="4" customWidth="1"/>
    <col min="4624" max="4625" width="9.140625" style="4"/>
    <col min="4626" max="4626" width="13.85546875" style="4" customWidth="1"/>
    <col min="4627" max="4627" width="11.7109375" style="4" customWidth="1"/>
    <col min="4628" max="4629" width="10.85546875" style="4" customWidth="1"/>
    <col min="4630" max="4633" width="10.28515625" style="4" customWidth="1"/>
    <col min="4634" max="4634" width="12.85546875" style="4" customWidth="1"/>
    <col min="4635" max="4635" width="11.28515625" style="4" customWidth="1"/>
    <col min="4636" max="4636" width="11.42578125" style="4" customWidth="1"/>
    <col min="4637" max="4639" width="15.85546875" style="4" customWidth="1"/>
    <col min="4640" max="4864" width="9.140625" style="4"/>
    <col min="4865" max="4865" width="13.140625" style="4" customWidth="1"/>
    <col min="4866" max="4866" width="39.140625" style="4" customWidth="1"/>
    <col min="4867" max="4867" width="12.7109375" style="4" customWidth="1"/>
    <col min="4868" max="4868" width="12.28515625" style="4" customWidth="1"/>
    <col min="4869" max="4869" width="13.140625" style="4" customWidth="1"/>
    <col min="4870" max="4870" width="12.85546875" style="4" customWidth="1"/>
    <col min="4871" max="4871" width="9.85546875" style="4" bestFit="1" customWidth="1"/>
    <col min="4872" max="4872" width="12.140625" style="4" customWidth="1"/>
    <col min="4873" max="4873" width="11.42578125" style="4" customWidth="1"/>
    <col min="4874" max="4874" width="12.140625" style="4" customWidth="1"/>
    <col min="4875" max="4875" width="10.85546875" style="4" customWidth="1"/>
    <col min="4876" max="4876" width="8.7109375" style="4" bestFit="1" customWidth="1"/>
    <col min="4877" max="4878" width="9.140625" style="4"/>
    <col min="4879" max="4879" width="9.28515625" style="4" customWidth="1"/>
    <col min="4880" max="4881" width="9.140625" style="4"/>
    <col min="4882" max="4882" width="13.85546875" style="4" customWidth="1"/>
    <col min="4883" max="4883" width="11.7109375" style="4" customWidth="1"/>
    <col min="4884" max="4885" width="10.85546875" style="4" customWidth="1"/>
    <col min="4886" max="4889" width="10.28515625" style="4" customWidth="1"/>
    <col min="4890" max="4890" width="12.85546875" style="4" customWidth="1"/>
    <col min="4891" max="4891" width="11.28515625" style="4" customWidth="1"/>
    <col min="4892" max="4892" width="11.42578125" style="4" customWidth="1"/>
    <col min="4893" max="4895" width="15.85546875" style="4" customWidth="1"/>
    <col min="4896" max="5120" width="9.140625" style="4"/>
    <col min="5121" max="5121" width="13.140625" style="4" customWidth="1"/>
    <col min="5122" max="5122" width="39.140625" style="4" customWidth="1"/>
    <col min="5123" max="5123" width="12.7109375" style="4" customWidth="1"/>
    <col min="5124" max="5124" width="12.28515625" style="4" customWidth="1"/>
    <col min="5125" max="5125" width="13.140625" style="4" customWidth="1"/>
    <col min="5126" max="5126" width="12.85546875" style="4" customWidth="1"/>
    <col min="5127" max="5127" width="9.85546875" style="4" bestFit="1" customWidth="1"/>
    <col min="5128" max="5128" width="12.140625" style="4" customWidth="1"/>
    <col min="5129" max="5129" width="11.42578125" style="4" customWidth="1"/>
    <col min="5130" max="5130" width="12.140625" style="4" customWidth="1"/>
    <col min="5131" max="5131" width="10.85546875" style="4" customWidth="1"/>
    <col min="5132" max="5132" width="8.7109375" style="4" bestFit="1" customWidth="1"/>
    <col min="5133" max="5134" width="9.140625" style="4"/>
    <col min="5135" max="5135" width="9.28515625" style="4" customWidth="1"/>
    <col min="5136" max="5137" width="9.140625" style="4"/>
    <col min="5138" max="5138" width="13.85546875" style="4" customWidth="1"/>
    <col min="5139" max="5139" width="11.7109375" style="4" customWidth="1"/>
    <col min="5140" max="5141" width="10.85546875" style="4" customWidth="1"/>
    <col min="5142" max="5145" width="10.28515625" style="4" customWidth="1"/>
    <col min="5146" max="5146" width="12.85546875" style="4" customWidth="1"/>
    <col min="5147" max="5147" width="11.28515625" style="4" customWidth="1"/>
    <col min="5148" max="5148" width="11.42578125" style="4" customWidth="1"/>
    <col min="5149" max="5151" width="15.85546875" style="4" customWidth="1"/>
    <col min="5152" max="5376" width="9.140625" style="4"/>
    <col min="5377" max="5377" width="13.140625" style="4" customWidth="1"/>
    <col min="5378" max="5378" width="39.140625" style="4" customWidth="1"/>
    <col min="5379" max="5379" width="12.7109375" style="4" customWidth="1"/>
    <col min="5380" max="5380" width="12.28515625" style="4" customWidth="1"/>
    <col min="5381" max="5381" width="13.140625" style="4" customWidth="1"/>
    <col min="5382" max="5382" width="12.85546875" style="4" customWidth="1"/>
    <col min="5383" max="5383" width="9.85546875" style="4" bestFit="1" customWidth="1"/>
    <col min="5384" max="5384" width="12.140625" style="4" customWidth="1"/>
    <col min="5385" max="5385" width="11.42578125" style="4" customWidth="1"/>
    <col min="5386" max="5386" width="12.140625" style="4" customWidth="1"/>
    <col min="5387" max="5387" width="10.85546875" style="4" customWidth="1"/>
    <col min="5388" max="5388" width="8.7109375" style="4" bestFit="1" customWidth="1"/>
    <col min="5389" max="5390" width="9.140625" style="4"/>
    <col min="5391" max="5391" width="9.28515625" style="4" customWidth="1"/>
    <col min="5392" max="5393" width="9.140625" style="4"/>
    <col min="5394" max="5394" width="13.85546875" style="4" customWidth="1"/>
    <col min="5395" max="5395" width="11.7109375" style="4" customWidth="1"/>
    <col min="5396" max="5397" width="10.85546875" style="4" customWidth="1"/>
    <col min="5398" max="5401" width="10.28515625" style="4" customWidth="1"/>
    <col min="5402" max="5402" width="12.85546875" style="4" customWidth="1"/>
    <col min="5403" max="5403" width="11.28515625" style="4" customWidth="1"/>
    <col min="5404" max="5404" width="11.42578125" style="4" customWidth="1"/>
    <col min="5405" max="5407" width="15.85546875" style="4" customWidth="1"/>
    <col min="5408" max="5632" width="9.140625" style="4"/>
    <col min="5633" max="5633" width="13.140625" style="4" customWidth="1"/>
    <col min="5634" max="5634" width="39.140625" style="4" customWidth="1"/>
    <col min="5635" max="5635" width="12.7109375" style="4" customWidth="1"/>
    <col min="5636" max="5636" width="12.28515625" style="4" customWidth="1"/>
    <col min="5637" max="5637" width="13.140625" style="4" customWidth="1"/>
    <col min="5638" max="5638" width="12.85546875" style="4" customWidth="1"/>
    <col min="5639" max="5639" width="9.85546875" style="4" bestFit="1" customWidth="1"/>
    <col min="5640" max="5640" width="12.140625" style="4" customWidth="1"/>
    <col min="5641" max="5641" width="11.42578125" style="4" customWidth="1"/>
    <col min="5642" max="5642" width="12.140625" style="4" customWidth="1"/>
    <col min="5643" max="5643" width="10.85546875" style="4" customWidth="1"/>
    <col min="5644" max="5644" width="8.7109375" style="4" bestFit="1" customWidth="1"/>
    <col min="5645" max="5646" width="9.140625" style="4"/>
    <col min="5647" max="5647" width="9.28515625" style="4" customWidth="1"/>
    <col min="5648" max="5649" width="9.140625" style="4"/>
    <col min="5650" max="5650" width="13.85546875" style="4" customWidth="1"/>
    <col min="5651" max="5651" width="11.7109375" style="4" customWidth="1"/>
    <col min="5652" max="5653" width="10.85546875" style="4" customWidth="1"/>
    <col min="5654" max="5657" width="10.28515625" style="4" customWidth="1"/>
    <col min="5658" max="5658" width="12.85546875" style="4" customWidth="1"/>
    <col min="5659" max="5659" width="11.28515625" style="4" customWidth="1"/>
    <col min="5660" max="5660" width="11.42578125" style="4" customWidth="1"/>
    <col min="5661" max="5663" width="15.85546875" style="4" customWidth="1"/>
    <col min="5664" max="5888" width="9.140625" style="4"/>
    <col min="5889" max="5889" width="13.140625" style="4" customWidth="1"/>
    <col min="5890" max="5890" width="39.140625" style="4" customWidth="1"/>
    <col min="5891" max="5891" width="12.7109375" style="4" customWidth="1"/>
    <col min="5892" max="5892" width="12.28515625" style="4" customWidth="1"/>
    <col min="5893" max="5893" width="13.140625" style="4" customWidth="1"/>
    <col min="5894" max="5894" width="12.85546875" style="4" customWidth="1"/>
    <col min="5895" max="5895" width="9.85546875" style="4" bestFit="1" customWidth="1"/>
    <col min="5896" max="5896" width="12.140625" style="4" customWidth="1"/>
    <col min="5897" max="5897" width="11.42578125" style="4" customWidth="1"/>
    <col min="5898" max="5898" width="12.140625" style="4" customWidth="1"/>
    <col min="5899" max="5899" width="10.85546875" style="4" customWidth="1"/>
    <col min="5900" max="5900" width="8.7109375" style="4" bestFit="1" customWidth="1"/>
    <col min="5901" max="5902" width="9.140625" style="4"/>
    <col min="5903" max="5903" width="9.28515625" style="4" customWidth="1"/>
    <col min="5904" max="5905" width="9.140625" style="4"/>
    <col min="5906" max="5906" width="13.85546875" style="4" customWidth="1"/>
    <col min="5907" max="5907" width="11.7109375" style="4" customWidth="1"/>
    <col min="5908" max="5909" width="10.85546875" style="4" customWidth="1"/>
    <col min="5910" max="5913" width="10.28515625" style="4" customWidth="1"/>
    <col min="5914" max="5914" width="12.85546875" style="4" customWidth="1"/>
    <col min="5915" max="5915" width="11.28515625" style="4" customWidth="1"/>
    <col min="5916" max="5916" width="11.42578125" style="4" customWidth="1"/>
    <col min="5917" max="5919" width="15.85546875" style="4" customWidth="1"/>
    <col min="5920" max="6144" width="9.140625" style="4"/>
    <col min="6145" max="6145" width="13.140625" style="4" customWidth="1"/>
    <col min="6146" max="6146" width="39.140625" style="4" customWidth="1"/>
    <col min="6147" max="6147" width="12.7109375" style="4" customWidth="1"/>
    <col min="6148" max="6148" width="12.28515625" style="4" customWidth="1"/>
    <col min="6149" max="6149" width="13.140625" style="4" customWidth="1"/>
    <col min="6150" max="6150" width="12.85546875" style="4" customWidth="1"/>
    <col min="6151" max="6151" width="9.85546875" style="4" bestFit="1" customWidth="1"/>
    <col min="6152" max="6152" width="12.140625" style="4" customWidth="1"/>
    <col min="6153" max="6153" width="11.42578125" style="4" customWidth="1"/>
    <col min="6154" max="6154" width="12.140625" style="4" customWidth="1"/>
    <col min="6155" max="6155" width="10.85546875" style="4" customWidth="1"/>
    <col min="6156" max="6156" width="8.7109375" style="4" bestFit="1" customWidth="1"/>
    <col min="6157" max="6158" width="9.140625" style="4"/>
    <col min="6159" max="6159" width="9.28515625" style="4" customWidth="1"/>
    <col min="6160" max="6161" width="9.140625" style="4"/>
    <col min="6162" max="6162" width="13.85546875" style="4" customWidth="1"/>
    <col min="6163" max="6163" width="11.7109375" style="4" customWidth="1"/>
    <col min="6164" max="6165" width="10.85546875" style="4" customWidth="1"/>
    <col min="6166" max="6169" width="10.28515625" style="4" customWidth="1"/>
    <col min="6170" max="6170" width="12.85546875" style="4" customWidth="1"/>
    <col min="6171" max="6171" width="11.28515625" style="4" customWidth="1"/>
    <col min="6172" max="6172" width="11.42578125" style="4" customWidth="1"/>
    <col min="6173" max="6175" width="15.85546875" style="4" customWidth="1"/>
    <col min="6176" max="6400" width="9.140625" style="4"/>
    <col min="6401" max="6401" width="13.140625" style="4" customWidth="1"/>
    <col min="6402" max="6402" width="39.140625" style="4" customWidth="1"/>
    <col min="6403" max="6403" width="12.7109375" style="4" customWidth="1"/>
    <col min="6404" max="6404" width="12.28515625" style="4" customWidth="1"/>
    <col min="6405" max="6405" width="13.140625" style="4" customWidth="1"/>
    <col min="6406" max="6406" width="12.85546875" style="4" customWidth="1"/>
    <col min="6407" max="6407" width="9.85546875" style="4" bestFit="1" customWidth="1"/>
    <col min="6408" max="6408" width="12.140625" style="4" customWidth="1"/>
    <col min="6409" max="6409" width="11.42578125" style="4" customWidth="1"/>
    <col min="6410" max="6410" width="12.140625" style="4" customWidth="1"/>
    <col min="6411" max="6411" width="10.85546875" style="4" customWidth="1"/>
    <col min="6412" max="6412" width="8.7109375" style="4" bestFit="1" customWidth="1"/>
    <col min="6413" max="6414" width="9.140625" style="4"/>
    <col min="6415" max="6415" width="9.28515625" style="4" customWidth="1"/>
    <col min="6416" max="6417" width="9.140625" style="4"/>
    <col min="6418" max="6418" width="13.85546875" style="4" customWidth="1"/>
    <col min="6419" max="6419" width="11.7109375" style="4" customWidth="1"/>
    <col min="6420" max="6421" width="10.85546875" style="4" customWidth="1"/>
    <col min="6422" max="6425" width="10.28515625" style="4" customWidth="1"/>
    <col min="6426" max="6426" width="12.85546875" style="4" customWidth="1"/>
    <col min="6427" max="6427" width="11.28515625" style="4" customWidth="1"/>
    <col min="6428" max="6428" width="11.42578125" style="4" customWidth="1"/>
    <col min="6429" max="6431" width="15.85546875" style="4" customWidth="1"/>
    <col min="6432" max="6656" width="9.140625" style="4"/>
    <col min="6657" max="6657" width="13.140625" style="4" customWidth="1"/>
    <col min="6658" max="6658" width="39.140625" style="4" customWidth="1"/>
    <col min="6659" max="6659" width="12.7109375" style="4" customWidth="1"/>
    <col min="6660" max="6660" width="12.28515625" style="4" customWidth="1"/>
    <col min="6661" max="6661" width="13.140625" style="4" customWidth="1"/>
    <col min="6662" max="6662" width="12.85546875" style="4" customWidth="1"/>
    <col min="6663" max="6663" width="9.85546875" style="4" bestFit="1" customWidth="1"/>
    <col min="6664" max="6664" width="12.140625" style="4" customWidth="1"/>
    <col min="6665" max="6665" width="11.42578125" style="4" customWidth="1"/>
    <col min="6666" max="6666" width="12.140625" style="4" customWidth="1"/>
    <col min="6667" max="6667" width="10.85546875" style="4" customWidth="1"/>
    <col min="6668" max="6668" width="8.7109375" style="4" bestFit="1" customWidth="1"/>
    <col min="6669" max="6670" width="9.140625" style="4"/>
    <col min="6671" max="6671" width="9.28515625" style="4" customWidth="1"/>
    <col min="6672" max="6673" width="9.140625" style="4"/>
    <col min="6674" max="6674" width="13.85546875" style="4" customWidth="1"/>
    <col min="6675" max="6675" width="11.7109375" style="4" customWidth="1"/>
    <col min="6676" max="6677" width="10.85546875" style="4" customWidth="1"/>
    <col min="6678" max="6681" width="10.28515625" style="4" customWidth="1"/>
    <col min="6682" max="6682" width="12.85546875" style="4" customWidth="1"/>
    <col min="6683" max="6683" width="11.28515625" style="4" customWidth="1"/>
    <col min="6684" max="6684" width="11.42578125" style="4" customWidth="1"/>
    <col min="6685" max="6687" width="15.85546875" style="4" customWidth="1"/>
    <col min="6688" max="6912" width="9.140625" style="4"/>
    <col min="6913" max="6913" width="13.140625" style="4" customWidth="1"/>
    <col min="6914" max="6914" width="39.140625" style="4" customWidth="1"/>
    <col min="6915" max="6915" width="12.7109375" style="4" customWidth="1"/>
    <col min="6916" max="6916" width="12.28515625" style="4" customWidth="1"/>
    <col min="6917" max="6917" width="13.140625" style="4" customWidth="1"/>
    <col min="6918" max="6918" width="12.85546875" style="4" customWidth="1"/>
    <col min="6919" max="6919" width="9.85546875" style="4" bestFit="1" customWidth="1"/>
    <col min="6920" max="6920" width="12.140625" style="4" customWidth="1"/>
    <col min="6921" max="6921" width="11.42578125" style="4" customWidth="1"/>
    <col min="6922" max="6922" width="12.140625" style="4" customWidth="1"/>
    <col min="6923" max="6923" width="10.85546875" style="4" customWidth="1"/>
    <col min="6924" max="6924" width="8.7109375" style="4" bestFit="1" customWidth="1"/>
    <col min="6925" max="6926" width="9.140625" style="4"/>
    <col min="6927" max="6927" width="9.28515625" style="4" customWidth="1"/>
    <col min="6928" max="6929" width="9.140625" style="4"/>
    <col min="6930" max="6930" width="13.85546875" style="4" customWidth="1"/>
    <col min="6931" max="6931" width="11.7109375" style="4" customWidth="1"/>
    <col min="6932" max="6933" width="10.85546875" style="4" customWidth="1"/>
    <col min="6934" max="6937" width="10.28515625" style="4" customWidth="1"/>
    <col min="6938" max="6938" width="12.85546875" style="4" customWidth="1"/>
    <col min="6939" max="6939" width="11.28515625" style="4" customWidth="1"/>
    <col min="6940" max="6940" width="11.42578125" style="4" customWidth="1"/>
    <col min="6941" max="6943" width="15.85546875" style="4" customWidth="1"/>
    <col min="6944" max="7168" width="9.140625" style="4"/>
    <col min="7169" max="7169" width="13.140625" style="4" customWidth="1"/>
    <col min="7170" max="7170" width="39.140625" style="4" customWidth="1"/>
    <col min="7171" max="7171" width="12.7109375" style="4" customWidth="1"/>
    <col min="7172" max="7172" width="12.28515625" style="4" customWidth="1"/>
    <col min="7173" max="7173" width="13.140625" style="4" customWidth="1"/>
    <col min="7174" max="7174" width="12.85546875" style="4" customWidth="1"/>
    <col min="7175" max="7175" width="9.85546875" style="4" bestFit="1" customWidth="1"/>
    <col min="7176" max="7176" width="12.140625" style="4" customWidth="1"/>
    <col min="7177" max="7177" width="11.42578125" style="4" customWidth="1"/>
    <col min="7178" max="7178" width="12.140625" style="4" customWidth="1"/>
    <col min="7179" max="7179" width="10.85546875" style="4" customWidth="1"/>
    <col min="7180" max="7180" width="8.7109375" style="4" bestFit="1" customWidth="1"/>
    <col min="7181" max="7182" width="9.140625" style="4"/>
    <col min="7183" max="7183" width="9.28515625" style="4" customWidth="1"/>
    <col min="7184" max="7185" width="9.140625" style="4"/>
    <col min="7186" max="7186" width="13.85546875" style="4" customWidth="1"/>
    <col min="7187" max="7187" width="11.7109375" style="4" customWidth="1"/>
    <col min="7188" max="7189" width="10.85546875" style="4" customWidth="1"/>
    <col min="7190" max="7193" width="10.28515625" style="4" customWidth="1"/>
    <col min="7194" max="7194" width="12.85546875" style="4" customWidth="1"/>
    <col min="7195" max="7195" width="11.28515625" style="4" customWidth="1"/>
    <col min="7196" max="7196" width="11.42578125" style="4" customWidth="1"/>
    <col min="7197" max="7199" width="15.85546875" style="4" customWidth="1"/>
    <col min="7200" max="7424" width="9.140625" style="4"/>
    <col min="7425" max="7425" width="13.140625" style="4" customWidth="1"/>
    <col min="7426" max="7426" width="39.140625" style="4" customWidth="1"/>
    <col min="7427" max="7427" width="12.7109375" style="4" customWidth="1"/>
    <col min="7428" max="7428" width="12.28515625" style="4" customWidth="1"/>
    <col min="7429" max="7429" width="13.140625" style="4" customWidth="1"/>
    <col min="7430" max="7430" width="12.85546875" style="4" customWidth="1"/>
    <col min="7431" max="7431" width="9.85546875" style="4" bestFit="1" customWidth="1"/>
    <col min="7432" max="7432" width="12.140625" style="4" customWidth="1"/>
    <col min="7433" max="7433" width="11.42578125" style="4" customWidth="1"/>
    <col min="7434" max="7434" width="12.140625" style="4" customWidth="1"/>
    <col min="7435" max="7435" width="10.85546875" style="4" customWidth="1"/>
    <col min="7436" max="7436" width="8.7109375" style="4" bestFit="1" customWidth="1"/>
    <col min="7437" max="7438" width="9.140625" style="4"/>
    <col min="7439" max="7439" width="9.28515625" style="4" customWidth="1"/>
    <col min="7440" max="7441" width="9.140625" style="4"/>
    <col min="7442" max="7442" width="13.85546875" style="4" customWidth="1"/>
    <col min="7443" max="7443" width="11.7109375" style="4" customWidth="1"/>
    <col min="7444" max="7445" width="10.85546875" style="4" customWidth="1"/>
    <col min="7446" max="7449" width="10.28515625" style="4" customWidth="1"/>
    <col min="7450" max="7450" width="12.85546875" style="4" customWidth="1"/>
    <col min="7451" max="7451" width="11.28515625" style="4" customWidth="1"/>
    <col min="7452" max="7452" width="11.42578125" style="4" customWidth="1"/>
    <col min="7453" max="7455" width="15.85546875" style="4" customWidth="1"/>
    <col min="7456" max="7680" width="9.140625" style="4"/>
    <col min="7681" max="7681" width="13.140625" style="4" customWidth="1"/>
    <col min="7682" max="7682" width="39.140625" style="4" customWidth="1"/>
    <col min="7683" max="7683" width="12.7109375" style="4" customWidth="1"/>
    <col min="7684" max="7684" width="12.28515625" style="4" customWidth="1"/>
    <col min="7685" max="7685" width="13.140625" style="4" customWidth="1"/>
    <col min="7686" max="7686" width="12.85546875" style="4" customWidth="1"/>
    <col min="7687" max="7687" width="9.85546875" style="4" bestFit="1" customWidth="1"/>
    <col min="7688" max="7688" width="12.140625" style="4" customWidth="1"/>
    <col min="7689" max="7689" width="11.42578125" style="4" customWidth="1"/>
    <col min="7690" max="7690" width="12.140625" style="4" customWidth="1"/>
    <col min="7691" max="7691" width="10.85546875" style="4" customWidth="1"/>
    <col min="7692" max="7692" width="8.7109375" style="4" bestFit="1" customWidth="1"/>
    <col min="7693" max="7694" width="9.140625" style="4"/>
    <col min="7695" max="7695" width="9.28515625" style="4" customWidth="1"/>
    <col min="7696" max="7697" width="9.140625" style="4"/>
    <col min="7698" max="7698" width="13.85546875" style="4" customWidth="1"/>
    <col min="7699" max="7699" width="11.7109375" style="4" customWidth="1"/>
    <col min="7700" max="7701" width="10.85546875" style="4" customWidth="1"/>
    <col min="7702" max="7705" width="10.28515625" style="4" customWidth="1"/>
    <col min="7706" max="7706" width="12.85546875" style="4" customWidth="1"/>
    <col min="7707" max="7707" width="11.28515625" style="4" customWidth="1"/>
    <col min="7708" max="7708" width="11.42578125" style="4" customWidth="1"/>
    <col min="7709" max="7711" width="15.85546875" style="4" customWidth="1"/>
    <col min="7712" max="7936" width="9.140625" style="4"/>
    <col min="7937" max="7937" width="13.140625" style="4" customWidth="1"/>
    <col min="7938" max="7938" width="39.140625" style="4" customWidth="1"/>
    <col min="7939" max="7939" width="12.7109375" style="4" customWidth="1"/>
    <col min="7940" max="7940" width="12.28515625" style="4" customWidth="1"/>
    <col min="7941" max="7941" width="13.140625" style="4" customWidth="1"/>
    <col min="7942" max="7942" width="12.85546875" style="4" customWidth="1"/>
    <col min="7943" max="7943" width="9.85546875" style="4" bestFit="1" customWidth="1"/>
    <col min="7944" max="7944" width="12.140625" style="4" customWidth="1"/>
    <col min="7945" max="7945" width="11.42578125" style="4" customWidth="1"/>
    <col min="7946" max="7946" width="12.140625" style="4" customWidth="1"/>
    <col min="7947" max="7947" width="10.85546875" style="4" customWidth="1"/>
    <col min="7948" max="7948" width="8.7109375" style="4" bestFit="1" customWidth="1"/>
    <col min="7949" max="7950" width="9.140625" style="4"/>
    <col min="7951" max="7951" width="9.28515625" style="4" customWidth="1"/>
    <col min="7952" max="7953" width="9.140625" style="4"/>
    <col min="7954" max="7954" width="13.85546875" style="4" customWidth="1"/>
    <col min="7955" max="7955" width="11.7109375" style="4" customWidth="1"/>
    <col min="7956" max="7957" width="10.85546875" style="4" customWidth="1"/>
    <col min="7958" max="7961" width="10.28515625" style="4" customWidth="1"/>
    <col min="7962" max="7962" width="12.85546875" style="4" customWidth="1"/>
    <col min="7963" max="7963" width="11.28515625" style="4" customWidth="1"/>
    <col min="7964" max="7964" width="11.42578125" style="4" customWidth="1"/>
    <col min="7965" max="7967" width="15.85546875" style="4" customWidth="1"/>
    <col min="7968" max="8192" width="9.140625" style="4"/>
    <col min="8193" max="8193" width="13.140625" style="4" customWidth="1"/>
    <col min="8194" max="8194" width="39.140625" style="4" customWidth="1"/>
    <col min="8195" max="8195" width="12.7109375" style="4" customWidth="1"/>
    <col min="8196" max="8196" width="12.28515625" style="4" customWidth="1"/>
    <col min="8197" max="8197" width="13.140625" style="4" customWidth="1"/>
    <col min="8198" max="8198" width="12.85546875" style="4" customWidth="1"/>
    <col min="8199" max="8199" width="9.85546875" style="4" bestFit="1" customWidth="1"/>
    <col min="8200" max="8200" width="12.140625" style="4" customWidth="1"/>
    <col min="8201" max="8201" width="11.42578125" style="4" customWidth="1"/>
    <col min="8202" max="8202" width="12.140625" style="4" customWidth="1"/>
    <col min="8203" max="8203" width="10.85546875" style="4" customWidth="1"/>
    <col min="8204" max="8204" width="8.7109375" style="4" bestFit="1" customWidth="1"/>
    <col min="8205" max="8206" width="9.140625" style="4"/>
    <col min="8207" max="8207" width="9.28515625" style="4" customWidth="1"/>
    <col min="8208" max="8209" width="9.140625" style="4"/>
    <col min="8210" max="8210" width="13.85546875" style="4" customWidth="1"/>
    <col min="8211" max="8211" width="11.7109375" style="4" customWidth="1"/>
    <col min="8212" max="8213" width="10.85546875" style="4" customWidth="1"/>
    <col min="8214" max="8217" width="10.28515625" style="4" customWidth="1"/>
    <col min="8218" max="8218" width="12.85546875" style="4" customWidth="1"/>
    <col min="8219" max="8219" width="11.28515625" style="4" customWidth="1"/>
    <col min="8220" max="8220" width="11.42578125" style="4" customWidth="1"/>
    <col min="8221" max="8223" width="15.85546875" style="4" customWidth="1"/>
    <col min="8224" max="8448" width="9.140625" style="4"/>
    <col min="8449" max="8449" width="13.140625" style="4" customWidth="1"/>
    <col min="8450" max="8450" width="39.140625" style="4" customWidth="1"/>
    <col min="8451" max="8451" width="12.7109375" style="4" customWidth="1"/>
    <col min="8452" max="8452" width="12.28515625" style="4" customWidth="1"/>
    <col min="8453" max="8453" width="13.140625" style="4" customWidth="1"/>
    <col min="8454" max="8454" width="12.85546875" style="4" customWidth="1"/>
    <col min="8455" max="8455" width="9.85546875" style="4" bestFit="1" customWidth="1"/>
    <col min="8456" max="8456" width="12.140625" style="4" customWidth="1"/>
    <col min="8457" max="8457" width="11.42578125" style="4" customWidth="1"/>
    <col min="8458" max="8458" width="12.140625" style="4" customWidth="1"/>
    <col min="8459" max="8459" width="10.85546875" style="4" customWidth="1"/>
    <col min="8460" max="8460" width="8.7109375" style="4" bestFit="1" customWidth="1"/>
    <col min="8461" max="8462" width="9.140625" style="4"/>
    <col min="8463" max="8463" width="9.28515625" style="4" customWidth="1"/>
    <col min="8464" max="8465" width="9.140625" style="4"/>
    <col min="8466" max="8466" width="13.85546875" style="4" customWidth="1"/>
    <col min="8467" max="8467" width="11.7109375" style="4" customWidth="1"/>
    <col min="8468" max="8469" width="10.85546875" style="4" customWidth="1"/>
    <col min="8470" max="8473" width="10.28515625" style="4" customWidth="1"/>
    <col min="8474" max="8474" width="12.85546875" style="4" customWidth="1"/>
    <col min="8475" max="8475" width="11.28515625" style="4" customWidth="1"/>
    <col min="8476" max="8476" width="11.42578125" style="4" customWidth="1"/>
    <col min="8477" max="8479" width="15.85546875" style="4" customWidth="1"/>
    <col min="8480" max="8704" width="9.140625" style="4"/>
    <col min="8705" max="8705" width="13.140625" style="4" customWidth="1"/>
    <col min="8706" max="8706" width="39.140625" style="4" customWidth="1"/>
    <col min="8707" max="8707" width="12.7109375" style="4" customWidth="1"/>
    <col min="8708" max="8708" width="12.28515625" style="4" customWidth="1"/>
    <col min="8709" max="8709" width="13.140625" style="4" customWidth="1"/>
    <col min="8710" max="8710" width="12.85546875" style="4" customWidth="1"/>
    <col min="8711" max="8711" width="9.85546875" style="4" bestFit="1" customWidth="1"/>
    <col min="8712" max="8712" width="12.140625" style="4" customWidth="1"/>
    <col min="8713" max="8713" width="11.42578125" style="4" customWidth="1"/>
    <col min="8714" max="8714" width="12.140625" style="4" customWidth="1"/>
    <col min="8715" max="8715" width="10.85546875" style="4" customWidth="1"/>
    <col min="8716" max="8716" width="8.7109375" style="4" bestFit="1" customWidth="1"/>
    <col min="8717" max="8718" width="9.140625" style="4"/>
    <col min="8719" max="8719" width="9.28515625" style="4" customWidth="1"/>
    <col min="8720" max="8721" width="9.140625" style="4"/>
    <col min="8722" max="8722" width="13.85546875" style="4" customWidth="1"/>
    <col min="8723" max="8723" width="11.7109375" style="4" customWidth="1"/>
    <col min="8724" max="8725" width="10.85546875" style="4" customWidth="1"/>
    <col min="8726" max="8729" width="10.28515625" style="4" customWidth="1"/>
    <col min="8730" max="8730" width="12.85546875" style="4" customWidth="1"/>
    <col min="8731" max="8731" width="11.28515625" style="4" customWidth="1"/>
    <col min="8732" max="8732" width="11.42578125" style="4" customWidth="1"/>
    <col min="8733" max="8735" width="15.85546875" style="4" customWidth="1"/>
    <col min="8736" max="8960" width="9.140625" style="4"/>
    <col min="8961" max="8961" width="13.140625" style="4" customWidth="1"/>
    <col min="8962" max="8962" width="39.140625" style="4" customWidth="1"/>
    <col min="8963" max="8963" width="12.7109375" style="4" customWidth="1"/>
    <col min="8964" max="8964" width="12.28515625" style="4" customWidth="1"/>
    <col min="8965" max="8965" width="13.140625" style="4" customWidth="1"/>
    <col min="8966" max="8966" width="12.85546875" style="4" customWidth="1"/>
    <col min="8967" max="8967" width="9.85546875" style="4" bestFit="1" customWidth="1"/>
    <col min="8968" max="8968" width="12.140625" style="4" customWidth="1"/>
    <col min="8969" max="8969" width="11.42578125" style="4" customWidth="1"/>
    <col min="8970" max="8970" width="12.140625" style="4" customWidth="1"/>
    <col min="8971" max="8971" width="10.85546875" style="4" customWidth="1"/>
    <col min="8972" max="8972" width="8.7109375" style="4" bestFit="1" customWidth="1"/>
    <col min="8973" max="8974" width="9.140625" style="4"/>
    <col min="8975" max="8975" width="9.28515625" style="4" customWidth="1"/>
    <col min="8976" max="8977" width="9.140625" style="4"/>
    <col min="8978" max="8978" width="13.85546875" style="4" customWidth="1"/>
    <col min="8979" max="8979" width="11.7109375" style="4" customWidth="1"/>
    <col min="8980" max="8981" width="10.85546875" style="4" customWidth="1"/>
    <col min="8982" max="8985" width="10.28515625" style="4" customWidth="1"/>
    <col min="8986" max="8986" width="12.85546875" style="4" customWidth="1"/>
    <col min="8987" max="8987" width="11.28515625" style="4" customWidth="1"/>
    <col min="8988" max="8988" width="11.42578125" style="4" customWidth="1"/>
    <col min="8989" max="8991" width="15.85546875" style="4" customWidth="1"/>
    <col min="8992" max="9216" width="9.140625" style="4"/>
    <col min="9217" max="9217" width="13.140625" style="4" customWidth="1"/>
    <col min="9218" max="9218" width="39.140625" style="4" customWidth="1"/>
    <col min="9219" max="9219" width="12.7109375" style="4" customWidth="1"/>
    <col min="9220" max="9220" width="12.28515625" style="4" customWidth="1"/>
    <col min="9221" max="9221" width="13.140625" style="4" customWidth="1"/>
    <col min="9222" max="9222" width="12.85546875" style="4" customWidth="1"/>
    <col min="9223" max="9223" width="9.85546875" style="4" bestFit="1" customWidth="1"/>
    <col min="9224" max="9224" width="12.140625" style="4" customWidth="1"/>
    <col min="9225" max="9225" width="11.42578125" style="4" customWidth="1"/>
    <col min="9226" max="9226" width="12.140625" style="4" customWidth="1"/>
    <col min="9227" max="9227" width="10.85546875" style="4" customWidth="1"/>
    <col min="9228" max="9228" width="8.7109375" style="4" bestFit="1" customWidth="1"/>
    <col min="9229" max="9230" width="9.140625" style="4"/>
    <col min="9231" max="9231" width="9.28515625" style="4" customWidth="1"/>
    <col min="9232" max="9233" width="9.140625" style="4"/>
    <col min="9234" max="9234" width="13.85546875" style="4" customWidth="1"/>
    <col min="9235" max="9235" width="11.7109375" style="4" customWidth="1"/>
    <col min="9236" max="9237" width="10.85546875" style="4" customWidth="1"/>
    <col min="9238" max="9241" width="10.28515625" style="4" customWidth="1"/>
    <col min="9242" max="9242" width="12.85546875" style="4" customWidth="1"/>
    <col min="9243" max="9243" width="11.28515625" style="4" customWidth="1"/>
    <col min="9244" max="9244" width="11.42578125" style="4" customWidth="1"/>
    <col min="9245" max="9247" width="15.85546875" style="4" customWidth="1"/>
    <col min="9248" max="9472" width="9.140625" style="4"/>
    <col min="9473" max="9473" width="13.140625" style="4" customWidth="1"/>
    <col min="9474" max="9474" width="39.140625" style="4" customWidth="1"/>
    <col min="9475" max="9475" width="12.7109375" style="4" customWidth="1"/>
    <col min="9476" max="9476" width="12.28515625" style="4" customWidth="1"/>
    <col min="9477" max="9477" width="13.140625" style="4" customWidth="1"/>
    <col min="9478" max="9478" width="12.85546875" style="4" customWidth="1"/>
    <col min="9479" max="9479" width="9.85546875" style="4" bestFit="1" customWidth="1"/>
    <col min="9480" max="9480" width="12.140625" style="4" customWidth="1"/>
    <col min="9481" max="9481" width="11.42578125" style="4" customWidth="1"/>
    <col min="9482" max="9482" width="12.140625" style="4" customWidth="1"/>
    <col min="9483" max="9483" width="10.85546875" style="4" customWidth="1"/>
    <col min="9484" max="9484" width="8.7109375" style="4" bestFit="1" customWidth="1"/>
    <col min="9485" max="9486" width="9.140625" style="4"/>
    <col min="9487" max="9487" width="9.28515625" style="4" customWidth="1"/>
    <col min="9488" max="9489" width="9.140625" style="4"/>
    <col min="9490" max="9490" width="13.85546875" style="4" customWidth="1"/>
    <col min="9491" max="9491" width="11.7109375" style="4" customWidth="1"/>
    <col min="9492" max="9493" width="10.85546875" style="4" customWidth="1"/>
    <col min="9494" max="9497" width="10.28515625" style="4" customWidth="1"/>
    <col min="9498" max="9498" width="12.85546875" style="4" customWidth="1"/>
    <col min="9499" max="9499" width="11.28515625" style="4" customWidth="1"/>
    <col min="9500" max="9500" width="11.42578125" style="4" customWidth="1"/>
    <col min="9501" max="9503" width="15.85546875" style="4" customWidth="1"/>
    <col min="9504" max="9728" width="9.140625" style="4"/>
    <col min="9729" max="9729" width="13.140625" style="4" customWidth="1"/>
    <col min="9730" max="9730" width="39.140625" style="4" customWidth="1"/>
    <col min="9731" max="9731" width="12.7109375" style="4" customWidth="1"/>
    <col min="9732" max="9732" width="12.28515625" style="4" customWidth="1"/>
    <col min="9733" max="9733" width="13.140625" style="4" customWidth="1"/>
    <col min="9734" max="9734" width="12.85546875" style="4" customWidth="1"/>
    <col min="9735" max="9735" width="9.85546875" style="4" bestFit="1" customWidth="1"/>
    <col min="9736" max="9736" width="12.140625" style="4" customWidth="1"/>
    <col min="9737" max="9737" width="11.42578125" style="4" customWidth="1"/>
    <col min="9738" max="9738" width="12.140625" style="4" customWidth="1"/>
    <col min="9739" max="9739" width="10.85546875" style="4" customWidth="1"/>
    <col min="9740" max="9740" width="8.7109375" style="4" bestFit="1" customWidth="1"/>
    <col min="9741" max="9742" width="9.140625" style="4"/>
    <col min="9743" max="9743" width="9.28515625" style="4" customWidth="1"/>
    <col min="9744" max="9745" width="9.140625" style="4"/>
    <col min="9746" max="9746" width="13.85546875" style="4" customWidth="1"/>
    <col min="9747" max="9747" width="11.7109375" style="4" customWidth="1"/>
    <col min="9748" max="9749" width="10.85546875" style="4" customWidth="1"/>
    <col min="9750" max="9753" width="10.28515625" style="4" customWidth="1"/>
    <col min="9754" max="9754" width="12.85546875" style="4" customWidth="1"/>
    <col min="9755" max="9755" width="11.28515625" style="4" customWidth="1"/>
    <col min="9756" max="9756" width="11.42578125" style="4" customWidth="1"/>
    <col min="9757" max="9759" width="15.85546875" style="4" customWidth="1"/>
    <col min="9760" max="9984" width="9.140625" style="4"/>
    <col min="9985" max="9985" width="13.140625" style="4" customWidth="1"/>
    <col min="9986" max="9986" width="39.140625" style="4" customWidth="1"/>
    <col min="9987" max="9987" width="12.7109375" style="4" customWidth="1"/>
    <col min="9988" max="9988" width="12.28515625" style="4" customWidth="1"/>
    <col min="9989" max="9989" width="13.140625" style="4" customWidth="1"/>
    <col min="9990" max="9990" width="12.85546875" style="4" customWidth="1"/>
    <col min="9991" max="9991" width="9.85546875" style="4" bestFit="1" customWidth="1"/>
    <col min="9992" max="9992" width="12.140625" style="4" customWidth="1"/>
    <col min="9993" max="9993" width="11.42578125" style="4" customWidth="1"/>
    <col min="9994" max="9994" width="12.140625" style="4" customWidth="1"/>
    <col min="9995" max="9995" width="10.85546875" style="4" customWidth="1"/>
    <col min="9996" max="9996" width="8.7109375" style="4" bestFit="1" customWidth="1"/>
    <col min="9997" max="9998" width="9.140625" style="4"/>
    <col min="9999" max="9999" width="9.28515625" style="4" customWidth="1"/>
    <col min="10000" max="10001" width="9.140625" style="4"/>
    <col min="10002" max="10002" width="13.85546875" style="4" customWidth="1"/>
    <col min="10003" max="10003" width="11.7109375" style="4" customWidth="1"/>
    <col min="10004" max="10005" width="10.85546875" style="4" customWidth="1"/>
    <col min="10006" max="10009" width="10.28515625" style="4" customWidth="1"/>
    <col min="10010" max="10010" width="12.85546875" style="4" customWidth="1"/>
    <col min="10011" max="10011" width="11.28515625" style="4" customWidth="1"/>
    <col min="10012" max="10012" width="11.42578125" style="4" customWidth="1"/>
    <col min="10013" max="10015" width="15.85546875" style="4" customWidth="1"/>
    <col min="10016" max="10240" width="9.140625" style="4"/>
    <col min="10241" max="10241" width="13.140625" style="4" customWidth="1"/>
    <col min="10242" max="10242" width="39.140625" style="4" customWidth="1"/>
    <col min="10243" max="10243" width="12.7109375" style="4" customWidth="1"/>
    <col min="10244" max="10244" width="12.28515625" style="4" customWidth="1"/>
    <col min="10245" max="10245" width="13.140625" style="4" customWidth="1"/>
    <col min="10246" max="10246" width="12.85546875" style="4" customWidth="1"/>
    <col min="10247" max="10247" width="9.85546875" style="4" bestFit="1" customWidth="1"/>
    <col min="10248" max="10248" width="12.140625" style="4" customWidth="1"/>
    <col min="10249" max="10249" width="11.42578125" style="4" customWidth="1"/>
    <col min="10250" max="10250" width="12.140625" style="4" customWidth="1"/>
    <col min="10251" max="10251" width="10.85546875" style="4" customWidth="1"/>
    <col min="10252" max="10252" width="8.7109375" style="4" bestFit="1" customWidth="1"/>
    <col min="10253" max="10254" width="9.140625" style="4"/>
    <col min="10255" max="10255" width="9.28515625" style="4" customWidth="1"/>
    <col min="10256" max="10257" width="9.140625" style="4"/>
    <col min="10258" max="10258" width="13.85546875" style="4" customWidth="1"/>
    <col min="10259" max="10259" width="11.7109375" style="4" customWidth="1"/>
    <col min="10260" max="10261" width="10.85546875" style="4" customWidth="1"/>
    <col min="10262" max="10265" width="10.28515625" style="4" customWidth="1"/>
    <col min="10266" max="10266" width="12.85546875" style="4" customWidth="1"/>
    <col min="10267" max="10267" width="11.28515625" style="4" customWidth="1"/>
    <col min="10268" max="10268" width="11.42578125" style="4" customWidth="1"/>
    <col min="10269" max="10271" width="15.85546875" style="4" customWidth="1"/>
    <col min="10272" max="10496" width="9.140625" style="4"/>
    <col min="10497" max="10497" width="13.140625" style="4" customWidth="1"/>
    <col min="10498" max="10498" width="39.140625" style="4" customWidth="1"/>
    <col min="10499" max="10499" width="12.7109375" style="4" customWidth="1"/>
    <col min="10500" max="10500" width="12.28515625" style="4" customWidth="1"/>
    <col min="10501" max="10501" width="13.140625" style="4" customWidth="1"/>
    <col min="10502" max="10502" width="12.85546875" style="4" customWidth="1"/>
    <col min="10503" max="10503" width="9.85546875" style="4" bestFit="1" customWidth="1"/>
    <col min="10504" max="10504" width="12.140625" style="4" customWidth="1"/>
    <col min="10505" max="10505" width="11.42578125" style="4" customWidth="1"/>
    <col min="10506" max="10506" width="12.140625" style="4" customWidth="1"/>
    <col min="10507" max="10507" width="10.85546875" style="4" customWidth="1"/>
    <col min="10508" max="10508" width="8.7109375" style="4" bestFit="1" customWidth="1"/>
    <col min="10509" max="10510" width="9.140625" style="4"/>
    <col min="10511" max="10511" width="9.28515625" style="4" customWidth="1"/>
    <col min="10512" max="10513" width="9.140625" style="4"/>
    <col min="10514" max="10514" width="13.85546875" style="4" customWidth="1"/>
    <col min="10515" max="10515" width="11.7109375" style="4" customWidth="1"/>
    <col min="10516" max="10517" width="10.85546875" style="4" customWidth="1"/>
    <col min="10518" max="10521" width="10.28515625" style="4" customWidth="1"/>
    <col min="10522" max="10522" width="12.85546875" style="4" customWidth="1"/>
    <col min="10523" max="10523" width="11.28515625" style="4" customWidth="1"/>
    <col min="10524" max="10524" width="11.42578125" style="4" customWidth="1"/>
    <col min="10525" max="10527" width="15.85546875" style="4" customWidth="1"/>
    <col min="10528" max="10752" width="9.140625" style="4"/>
    <col min="10753" max="10753" width="13.140625" style="4" customWidth="1"/>
    <col min="10754" max="10754" width="39.140625" style="4" customWidth="1"/>
    <col min="10755" max="10755" width="12.7109375" style="4" customWidth="1"/>
    <col min="10756" max="10756" width="12.28515625" style="4" customWidth="1"/>
    <col min="10757" max="10757" width="13.140625" style="4" customWidth="1"/>
    <col min="10758" max="10758" width="12.85546875" style="4" customWidth="1"/>
    <col min="10759" max="10759" width="9.85546875" style="4" bestFit="1" customWidth="1"/>
    <col min="10760" max="10760" width="12.140625" style="4" customWidth="1"/>
    <col min="10761" max="10761" width="11.42578125" style="4" customWidth="1"/>
    <col min="10762" max="10762" width="12.140625" style="4" customWidth="1"/>
    <col min="10763" max="10763" width="10.85546875" style="4" customWidth="1"/>
    <col min="10764" max="10764" width="8.7109375" style="4" bestFit="1" customWidth="1"/>
    <col min="10765" max="10766" width="9.140625" style="4"/>
    <col min="10767" max="10767" width="9.28515625" style="4" customWidth="1"/>
    <col min="10768" max="10769" width="9.140625" style="4"/>
    <col min="10770" max="10770" width="13.85546875" style="4" customWidth="1"/>
    <col min="10771" max="10771" width="11.7109375" style="4" customWidth="1"/>
    <col min="10772" max="10773" width="10.85546875" style="4" customWidth="1"/>
    <col min="10774" max="10777" width="10.28515625" style="4" customWidth="1"/>
    <col min="10778" max="10778" width="12.85546875" style="4" customWidth="1"/>
    <col min="10779" max="10779" width="11.28515625" style="4" customWidth="1"/>
    <col min="10780" max="10780" width="11.42578125" style="4" customWidth="1"/>
    <col min="10781" max="10783" width="15.85546875" style="4" customWidth="1"/>
    <col min="10784" max="11008" width="9.140625" style="4"/>
    <col min="11009" max="11009" width="13.140625" style="4" customWidth="1"/>
    <col min="11010" max="11010" width="39.140625" style="4" customWidth="1"/>
    <col min="11011" max="11011" width="12.7109375" style="4" customWidth="1"/>
    <col min="11012" max="11012" width="12.28515625" style="4" customWidth="1"/>
    <col min="11013" max="11013" width="13.140625" style="4" customWidth="1"/>
    <col min="11014" max="11014" width="12.85546875" style="4" customWidth="1"/>
    <col min="11015" max="11015" width="9.85546875" style="4" bestFit="1" customWidth="1"/>
    <col min="11016" max="11016" width="12.140625" style="4" customWidth="1"/>
    <col min="11017" max="11017" width="11.42578125" style="4" customWidth="1"/>
    <col min="11018" max="11018" width="12.140625" style="4" customWidth="1"/>
    <col min="11019" max="11019" width="10.85546875" style="4" customWidth="1"/>
    <col min="11020" max="11020" width="8.7109375" style="4" bestFit="1" customWidth="1"/>
    <col min="11021" max="11022" width="9.140625" style="4"/>
    <col min="11023" max="11023" width="9.28515625" style="4" customWidth="1"/>
    <col min="11024" max="11025" width="9.140625" style="4"/>
    <col min="11026" max="11026" width="13.85546875" style="4" customWidth="1"/>
    <col min="11027" max="11027" width="11.7109375" style="4" customWidth="1"/>
    <col min="11028" max="11029" width="10.85546875" style="4" customWidth="1"/>
    <col min="11030" max="11033" width="10.28515625" style="4" customWidth="1"/>
    <col min="11034" max="11034" width="12.85546875" style="4" customWidth="1"/>
    <col min="11035" max="11035" width="11.28515625" style="4" customWidth="1"/>
    <col min="11036" max="11036" width="11.42578125" style="4" customWidth="1"/>
    <col min="11037" max="11039" width="15.85546875" style="4" customWidth="1"/>
    <col min="11040" max="11264" width="9.140625" style="4"/>
    <col min="11265" max="11265" width="13.140625" style="4" customWidth="1"/>
    <col min="11266" max="11266" width="39.140625" style="4" customWidth="1"/>
    <col min="11267" max="11267" width="12.7109375" style="4" customWidth="1"/>
    <col min="11268" max="11268" width="12.28515625" style="4" customWidth="1"/>
    <col min="11269" max="11269" width="13.140625" style="4" customWidth="1"/>
    <col min="11270" max="11270" width="12.85546875" style="4" customWidth="1"/>
    <col min="11271" max="11271" width="9.85546875" style="4" bestFit="1" customWidth="1"/>
    <col min="11272" max="11272" width="12.140625" style="4" customWidth="1"/>
    <col min="11273" max="11273" width="11.42578125" style="4" customWidth="1"/>
    <col min="11274" max="11274" width="12.140625" style="4" customWidth="1"/>
    <col min="11275" max="11275" width="10.85546875" style="4" customWidth="1"/>
    <col min="11276" max="11276" width="8.7109375" style="4" bestFit="1" customWidth="1"/>
    <col min="11277" max="11278" width="9.140625" style="4"/>
    <col min="11279" max="11279" width="9.28515625" style="4" customWidth="1"/>
    <col min="11280" max="11281" width="9.140625" style="4"/>
    <col min="11282" max="11282" width="13.85546875" style="4" customWidth="1"/>
    <col min="11283" max="11283" width="11.7109375" style="4" customWidth="1"/>
    <col min="11284" max="11285" width="10.85546875" style="4" customWidth="1"/>
    <col min="11286" max="11289" width="10.28515625" style="4" customWidth="1"/>
    <col min="11290" max="11290" width="12.85546875" style="4" customWidth="1"/>
    <col min="11291" max="11291" width="11.28515625" style="4" customWidth="1"/>
    <col min="11292" max="11292" width="11.42578125" style="4" customWidth="1"/>
    <col min="11293" max="11295" width="15.85546875" style="4" customWidth="1"/>
    <col min="11296" max="11520" width="9.140625" style="4"/>
    <col min="11521" max="11521" width="13.140625" style="4" customWidth="1"/>
    <col min="11522" max="11522" width="39.140625" style="4" customWidth="1"/>
    <col min="11523" max="11523" width="12.7109375" style="4" customWidth="1"/>
    <col min="11524" max="11524" width="12.28515625" style="4" customWidth="1"/>
    <col min="11525" max="11525" width="13.140625" style="4" customWidth="1"/>
    <col min="11526" max="11526" width="12.85546875" style="4" customWidth="1"/>
    <col min="11527" max="11527" width="9.85546875" style="4" bestFit="1" customWidth="1"/>
    <col min="11528" max="11528" width="12.140625" style="4" customWidth="1"/>
    <col min="11529" max="11529" width="11.42578125" style="4" customWidth="1"/>
    <col min="11530" max="11530" width="12.140625" style="4" customWidth="1"/>
    <col min="11531" max="11531" width="10.85546875" style="4" customWidth="1"/>
    <col min="11532" max="11532" width="8.7109375" style="4" bestFit="1" customWidth="1"/>
    <col min="11533" max="11534" width="9.140625" style="4"/>
    <col min="11535" max="11535" width="9.28515625" style="4" customWidth="1"/>
    <col min="11536" max="11537" width="9.140625" style="4"/>
    <col min="11538" max="11538" width="13.85546875" style="4" customWidth="1"/>
    <col min="11539" max="11539" width="11.7109375" style="4" customWidth="1"/>
    <col min="11540" max="11541" width="10.85546875" style="4" customWidth="1"/>
    <col min="11542" max="11545" width="10.28515625" style="4" customWidth="1"/>
    <col min="11546" max="11546" width="12.85546875" style="4" customWidth="1"/>
    <col min="11547" max="11547" width="11.28515625" style="4" customWidth="1"/>
    <col min="11548" max="11548" width="11.42578125" style="4" customWidth="1"/>
    <col min="11549" max="11551" width="15.85546875" style="4" customWidth="1"/>
    <col min="11552" max="11776" width="9.140625" style="4"/>
    <col min="11777" max="11777" width="13.140625" style="4" customWidth="1"/>
    <col min="11778" max="11778" width="39.140625" style="4" customWidth="1"/>
    <col min="11779" max="11779" width="12.7109375" style="4" customWidth="1"/>
    <col min="11780" max="11780" width="12.28515625" style="4" customWidth="1"/>
    <col min="11781" max="11781" width="13.140625" style="4" customWidth="1"/>
    <col min="11782" max="11782" width="12.85546875" style="4" customWidth="1"/>
    <col min="11783" max="11783" width="9.85546875" style="4" bestFit="1" customWidth="1"/>
    <col min="11784" max="11784" width="12.140625" style="4" customWidth="1"/>
    <col min="11785" max="11785" width="11.42578125" style="4" customWidth="1"/>
    <col min="11786" max="11786" width="12.140625" style="4" customWidth="1"/>
    <col min="11787" max="11787" width="10.85546875" style="4" customWidth="1"/>
    <col min="11788" max="11788" width="8.7109375" style="4" bestFit="1" customWidth="1"/>
    <col min="11789" max="11790" width="9.140625" style="4"/>
    <col min="11791" max="11791" width="9.28515625" style="4" customWidth="1"/>
    <col min="11792" max="11793" width="9.140625" style="4"/>
    <col min="11794" max="11794" width="13.85546875" style="4" customWidth="1"/>
    <col min="11795" max="11795" width="11.7109375" style="4" customWidth="1"/>
    <col min="11796" max="11797" width="10.85546875" style="4" customWidth="1"/>
    <col min="11798" max="11801" width="10.28515625" style="4" customWidth="1"/>
    <col min="11802" max="11802" width="12.85546875" style="4" customWidth="1"/>
    <col min="11803" max="11803" width="11.28515625" style="4" customWidth="1"/>
    <col min="11804" max="11804" width="11.42578125" style="4" customWidth="1"/>
    <col min="11805" max="11807" width="15.85546875" style="4" customWidth="1"/>
    <col min="11808" max="12032" width="9.140625" style="4"/>
    <col min="12033" max="12033" width="13.140625" style="4" customWidth="1"/>
    <col min="12034" max="12034" width="39.140625" style="4" customWidth="1"/>
    <col min="12035" max="12035" width="12.7109375" style="4" customWidth="1"/>
    <col min="12036" max="12036" width="12.28515625" style="4" customWidth="1"/>
    <col min="12037" max="12037" width="13.140625" style="4" customWidth="1"/>
    <col min="12038" max="12038" width="12.85546875" style="4" customWidth="1"/>
    <col min="12039" max="12039" width="9.85546875" style="4" bestFit="1" customWidth="1"/>
    <col min="12040" max="12040" width="12.140625" style="4" customWidth="1"/>
    <col min="12041" max="12041" width="11.42578125" style="4" customWidth="1"/>
    <col min="12042" max="12042" width="12.140625" style="4" customWidth="1"/>
    <col min="12043" max="12043" width="10.85546875" style="4" customWidth="1"/>
    <col min="12044" max="12044" width="8.7109375" style="4" bestFit="1" customWidth="1"/>
    <col min="12045" max="12046" width="9.140625" style="4"/>
    <col min="12047" max="12047" width="9.28515625" style="4" customWidth="1"/>
    <col min="12048" max="12049" width="9.140625" style="4"/>
    <col min="12050" max="12050" width="13.85546875" style="4" customWidth="1"/>
    <col min="12051" max="12051" width="11.7109375" style="4" customWidth="1"/>
    <col min="12052" max="12053" width="10.85546875" style="4" customWidth="1"/>
    <col min="12054" max="12057" width="10.28515625" style="4" customWidth="1"/>
    <col min="12058" max="12058" width="12.85546875" style="4" customWidth="1"/>
    <col min="12059" max="12059" width="11.28515625" style="4" customWidth="1"/>
    <col min="12060" max="12060" width="11.42578125" style="4" customWidth="1"/>
    <col min="12061" max="12063" width="15.85546875" style="4" customWidth="1"/>
    <col min="12064" max="12288" width="9.140625" style="4"/>
    <col min="12289" max="12289" width="13.140625" style="4" customWidth="1"/>
    <col min="12290" max="12290" width="39.140625" style="4" customWidth="1"/>
    <col min="12291" max="12291" width="12.7109375" style="4" customWidth="1"/>
    <col min="12292" max="12292" width="12.28515625" style="4" customWidth="1"/>
    <col min="12293" max="12293" width="13.140625" style="4" customWidth="1"/>
    <col min="12294" max="12294" width="12.85546875" style="4" customWidth="1"/>
    <col min="12295" max="12295" width="9.85546875" style="4" bestFit="1" customWidth="1"/>
    <col min="12296" max="12296" width="12.140625" style="4" customWidth="1"/>
    <col min="12297" max="12297" width="11.42578125" style="4" customWidth="1"/>
    <col min="12298" max="12298" width="12.140625" style="4" customWidth="1"/>
    <col min="12299" max="12299" width="10.85546875" style="4" customWidth="1"/>
    <col min="12300" max="12300" width="8.7109375" style="4" bestFit="1" customWidth="1"/>
    <col min="12301" max="12302" width="9.140625" style="4"/>
    <col min="12303" max="12303" width="9.28515625" style="4" customWidth="1"/>
    <col min="12304" max="12305" width="9.140625" style="4"/>
    <col min="12306" max="12306" width="13.85546875" style="4" customWidth="1"/>
    <col min="12307" max="12307" width="11.7109375" style="4" customWidth="1"/>
    <col min="12308" max="12309" width="10.85546875" style="4" customWidth="1"/>
    <col min="12310" max="12313" width="10.28515625" style="4" customWidth="1"/>
    <col min="12314" max="12314" width="12.85546875" style="4" customWidth="1"/>
    <col min="12315" max="12315" width="11.28515625" style="4" customWidth="1"/>
    <col min="12316" max="12316" width="11.42578125" style="4" customWidth="1"/>
    <col min="12317" max="12319" width="15.85546875" style="4" customWidth="1"/>
    <col min="12320" max="12544" width="9.140625" style="4"/>
    <col min="12545" max="12545" width="13.140625" style="4" customWidth="1"/>
    <col min="12546" max="12546" width="39.140625" style="4" customWidth="1"/>
    <col min="12547" max="12547" width="12.7109375" style="4" customWidth="1"/>
    <col min="12548" max="12548" width="12.28515625" style="4" customWidth="1"/>
    <col min="12549" max="12549" width="13.140625" style="4" customWidth="1"/>
    <col min="12550" max="12550" width="12.85546875" style="4" customWidth="1"/>
    <col min="12551" max="12551" width="9.85546875" style="4" bestFit="1" customWidth="1"/>
    <col min="12552" max="12552" width="12.140625" style="4" customWidth="1"/>
    <col min="12553" max="12553" width="11.42578125" style="4" customWidth="1"/>
    <col min="12554" max="12554" width="12.140625" style="4" customWidth="1"/>
    <col min="12555" max="12555" width="10.85546875" style="4" customWidth="1"/>
    <col min="12556" max="12556" width="8.7109375" style="4" bestFit="1" customWidth="1"/>
    <col min="12557" max="12558" width="9.140625" style="4"/>
    <col min="12559" max="12559" width="9.28515625" style="4" customWidth="1"/>
    <col min="12560" max="12561" width="9.140625" style="4"/>
    <col min="12562" max="12562" width="13.85546875" style="4" customWidth="1"/>
    <col min="12563" max="12563" width="11.7109375" style="4" customWidth="1"/>
    <col min="12564" max="12565" width="10.85546875" style="4" customWidth="1"/>
    <col min="12566" max="12569" width="10.28515625" style="4" customWidth="1"/>
    <col min="12570" max="12570" width="12.85546875" style="4" customWidth="1"/>
    <col min="12571" max="12571" width="11.28515625" style="4" customWidth="1"/>
    <col min="12572" max="12572" width="11.42578125" style="4" customWidth="1"/>
    <col min="12573" max="12575" width="15.85546875" style="4" customWidth="1"/>
    <col min="12576" max="12800" width="9.140625" style="4"/>
    <col min="12801" max="12801" width="13.140625" style="4" customWidth="1"/>
    <col min="12802" max="12802" width="39.140625" style="4" customWidth="1"/>
    <col min="12803" max="12803" width="12.7109375" style="4" customWidth="1"/>
    <col min="12804" max="12804" width="12.28515625" style="4" customWidth="1"/>
    <col min="12805" max="12805" width="13.140625" style="4" customWidth="1"/>
    <col min="12806" max="12806" width="12.85546875" style="4" customWidth="1"/>
    <col min="12807" max="12807" width="9.85546875" style="4" bestFit="1" customWidth="1"/>
    <col min="12808" max="12808" width="12.140625" style="4" customWidth="1"/>
    <col min="12809" max="12809" width="11.42578125" style="4" customWidth="1"/>
    <col min="12810" max="12810" width="12.140625" style="4" customWidth="1"/>
    <col min="12811" max="12811" width="10.85546875" style="4" customWidth="1"/>
    <col min="12812" max="12812" width="8.7109375" style="4" bestFit="1" customWidth="1"/>
    <col min="12813" max="12814" width="9.140625" style="4"/>
    <col min="12815" max="12815" width="9.28515625" style="4" customWidth="1"/>
    <col min="12816" max="12817" width="9.140625" style="4"/>
    <col min="12818" max="12818" width="13.85546875" style="4" customWidth="1"/>
    <col min="12819" max="12819" width="11.7109375" style="4" customWidth="1"/>
    <col min="12820" max="12821" width="10.85546875" style="4" customWidth="1"/>
    <col min="12822" max="12825" width="10.28515625" style="4" customWidth="1"/>
    <col min="12826" max="12826" width="12.85546875" style="4" customWidth="1"/>
    <col min="12827" max="12827" width="11.28515625" style="4" customWidth="1"/>
    <col min="12828" max="12828" width="11.42578125" style="4" customWidth="1"/>
    <col min="12829" max="12831" width="15.85546875" style="4" customWidth="1"/>
    <col min="12832" max="13056" width="9.140625" style="4"/>
    <col min="13057" max="13057" width="13.140625" style="4" customWidth="1"/>
    <col min="13058" max="13058" width="39.140625" style="4" customWidth="1"/>
    <col min="13059" max="13059" width="12.7109375" style="4" customWidth="1"/>
    <col min="13060" max="13060" width="12.28515625" style="4" customWidth="1"/>
    <col min="13061" max="13061" width="13.140625" style="4" customWidth="1"/>
    <col min="13062" max="13062" width="12.85546875" style="4" customWidth="1"/>
    <col min="13063" max="13063" width="9.85546875" style="4" bestFit="1" customWidth="1"/>
    <col min="13064" max="13064" width="12.140625" style="4" customWidth="1"/>
    <col min="13065" max="13065" width="11.42578125" style="4" customWidth="1"/>
    <col min="13066" max="13066" width="12.140625" style="4" customWidth="1"/>
    <col min="13067" max="13067" width="10.85546875" style="4" customWidth="1"/>
    <col min="13068" max="13068" width="8.7109375" style="4" bestFit="1" customWidth="1"/>
    <col min="13069" max="13070" width="9.140625" style="4"/>
    <col min="13071" max="13071" width="9.28515625" style="4" customWidth="1"/>
    <col min="13072" max="13073" width="9.140625" style="4"/>
    <col min="13074" max="13074" width="13.85546875" style="4" customWidth="1"/>
    <col min="13075" max="13075" width="11.7109375" style="4" customWidth="1"/>
    <col min="13076" max="13077" width="10.85546875" style="4" customWidth="1"/>
    <col min="13078" max="13081" width="10.28515625" style="4" customWidth="1"/>
    <col min="13082" max="13082" width="12.85546875" style="4" customWidth="1"/>
    <col min="13083" max="13083" width="11.28515625" style="4" customWidth="1"/>
    <col min="13084" max="13084" width="11.42578125" style="4" customWidth="1"/>
    <col min="13085" max="13087" width="15.85546875" style="4" customWidth="1"/>
    <col min="13088" max="13312" width="9.140625" style="4"/>
    <col min="13313" max="13313" width="13.140625" style="4" customWidth="1"/>
    <col min="13314" max="13314" width="39.140625" style="4" customWidth="1"/>
    <col min="13315" max="13315" width="12.7109375" style="4" customWidth="1"/>
    <col min="13316" max="13316" width="12.28515625" style="4" customWidth="1"/>
    <col min="13317" max="13317" width="13.140625" style="4" customWidth="1"/>
    <col min="13318" max="13318" width="12.85546875" style="4" customWidth="1"/>
    <col min="13319" max="13319" width="9.85546875" style="4" bestFit="1" customWidth="1"/>
    <col min="13320" max="13320" width="12.140625" style="4" customWidth="1"/>
    <col min="13321" max="13321" width="11.42578125" style="4" customWidth="1"/>
    <col min="13322" max="13322" width="12.140625" style="4" customWidth="1"/>
    <col min="13323" max="13323" width="10.85546875" style="4" customWidth="1"/>
    <col min="13324" max="13324" width="8.7109375" style="4" bestFit="1" customWidth="1"/>
    <col min="13325" max="13326" width="9.140625" style="4"/>
    <col min="13327" max="13327" width="9.28515625" style="4" customWidth="1"/>
    <col min="13328" max="13329" width="9.140625" style="4"/>
    <col min="13330" max="13330" width="13.85546875" style="4" customWidth="1"/>
    <col min="13331" max="13331" width="11.7109375" style="4" customWidth="1"/>
    <col min="13332" max="13333" width="10.85546875" style="4" customWidth="1"/>
    <col min="13334" max="13337" width="10.28515625" style="4" customWidth="1"/>
    <col min="13338" max="13338" width="12.85546875" style="4" customWidth="1"/>
    <col min="13339" max="13339" width="11.28515625" style="4" customWidth="1"/>
    <col min="13340" max="13340" width="11.42578125" style="4" customWidth="1"/>
    <col min="13341" max="13343" width="15.85546875" style="4" customWidth="1"/>
    <col min="13344" max="13568" width="9.140625" style="4"/>
    <col min="13569" max="13569" width="13.140625" style="4" customWidth="1"/>
    <col min="13570" max="13570" width="39.140625" style="4" customWidth="1"/>
    <col min="13571" max="13571" width="12.7109375" style="4" customWidth="1"/>
    <col min="13572" max="13572" width="12.28515625" style="4" customWidth="1"/>
    <col min="13573" max="13573" width="13.140625" style="4" customWidth="1"/>
    <col min="13574" max="13574" width="12.85546875" style="4" customWidth="1"/>
    <col min="13575" max="13575" width="9.85546875" style="4" bestFit="1" customWidth="1"/>
    <col min="13576" max="13576" width="12.140625" style="4" customWidth="1"/>
    <col min="13577" max="13577" width="11.42578125" style="4" customWidth="1"/>
    <col min="13578" max="13578" width="12.140625" style="4" customWidth="1"/>
    <col min="13579" max="13579" width="10.85546875" style="4" customWidth="1"/>
    <col min="13580" max="13580" width="8.7109375" style="4" bestFit="1" customWidth="1"/>
    <col min="13581" max="13582" width="9.140625" style="4"/>
    <col min="13583" max="13583" width="9.28515625" style="4" customWidth="1"/>
    <col min="13584" max="13585" width="9.140625" style="4"/>
    <col min="13586" max="13586" width="13.85546875" style="4" customWidth="1"/>
    <col min="13587" max="13587" width="11.7109375" style="4" customWidth="1"/>
    <col min="13588" max="13589" width="10.85546875" style="4" customWidth="1"/>
    <col min="13590" max="13593" width="10.28515625" style="4" customWidth="1"/>
    <col min="13594" max="13594" width="12.85546875" style="4" customWidth="1"/>
    <col min="13595" max="13595" width="11.28515625" style="4" customWidth="1"/>
    <col min="13596" max="13596" width="11.42578125" style="4" customWidth="1"/>
    <col min="13597" max="13599" width="15.85546875" style="4" customWidth="1"/>
    <col min="13600" max="13824" width="9.140625" style="4"/>
    <col min="13825" max="13825" width="13.140625" style="4" customWidth="1"/>
    <col min="13826" max="13826" width="39.140625" style="4" customWidth="1"/>
    <col min="13827" max="13827" width="12.7109375" style="4" customWidth="1"/>
    <col min="13828" max="13828" width="12.28515625" style="4" customWidth="1"/>
    <col min="13829" max="13829" width="13.140625" style="4" customWidth="1"/>
    <col min="13830" max="13830" width="12.85546875" style="4" customWidth="1"/>
    <col min="13831" max="13831" width="9.85546875" style="4" bestFit="1" customWidth="1"/>
    <col min="13832" max="13832" width="12.140625" style="4" customWidth="1"/>
    <col min="13833" max="13833" width="11.42578125" style="4" customWidth="1"/>
    <col min="13834" max="13834" width="12.140625" style="4" customWidth="1"/>
    <col min="13835" max="13835" width="10.85546875" style="4" customWidth="1"/>
    <col min="13836" max="13836" width="8.7109375" style="4" bestFit="1" customWidth="1"/>
    <col min="13837" max="13838" width="9.140625" style="4"/>
    <col min="13839" max="13839" width="9.28515625" style="4" customWidth="1"/>
    <col min="13840" max="13841" width="9.140625" style="4"/>
    <col min="13842" max="13842" width="13.85546875" style="4" customWidth="1"/>
    <col min="13843" max="13843" width="11.7109375" style="4" customWidth="1"/>
    <col min="13844" max="13845" width="10.85546875" style="4" customWidth="1"/>
    <col min="13846" max="13849" width="10.28515625" style="4" customWidth="1"/>
    <col min="13850" max="13850" width="12.85546875" style="4" customWidth="1"/>
    <col min="13851" max="13851" width="11.28515625" style="4" customWidth="1"/>
    <col min="13852" max="13852" width="11.42578125" style="4" customWidth="1"/>
    <col min="13853" max="13855" width="15.85546875" style="4" customWidth="1"/>
    <col min="13856" max="14080" width="9.140625" style="4"/>
    <col min="14081" max="14081" width="13.140625" style="4" customWidth="1"/>
    <col min="14082" max="14082" width="39.140625" style="4" customWidth="1"/>
    <col min="14083" max="14083" width="12.7109375" style="4" customWidth="1"/>
    <col min="14084" max="14084" width="12.28515625" style="4" customWidth="1"/>
    <col min="14085" max="14085" width="13.140625" style="4" customWidth="1"/>
    <col min="14086" max="14086" width="12.85546875" style="4" customWidth="1"/>
    <col min="14087" max="14087" width="9.85546875" style="4" bestFit="1" customWidth="1"/>
    <col min="14088" max="14088" width="12.140625" style="4" customWidth="1"/>
    <col min="14089" max="14089" width="11.42578125" style="4" customWidth="1"/>
    <col min="14090" max="14090" width="12.140625" style="4" customWidth="1"/>
    <col min="14091" max="14091" width="10.85546875" style="4" customWidth="1"/>
    <col min="14092" max="14092" width="8.7109375" style="4" bestFit="1" customWidth="1"/>
    <col min="14093" max="14094" width="9.140625" style="4"/>
    <col min="14095" max="14095" width="9.28515625" style="4" customWidth="1"/>
    <col min="14096" max="14097" width="9.140625" style="4"/>
    <col min="14098" max="14098" width="13.85546875" style="4" customWidth="1"/>
    <col min="14099" max="14099" width="11.7109375" style="4" customWidth="1"/>
    <col min="14100" max="14101" width="10.85546875" style="4" customWidth="1"/>
    <col min="14102" max="14105" width="10.28515625" style="4" customWidth="1"/>
    <col min="14106" max="14106" width="12.85546875" style="4" customWidth="1"/>
    <col min="14107" max="14107" width="11.28515625" style="4" customWidth="1"/>
    <col min="14108" max="14108" width="11.42578125" style="4" customWidth="1"/>
    <col min="14109" max="14111" width="15.85546875" style="4" customWidth="1"/>
    <col min="14112" max="14336" width="9.140625" style="4"/>
    <col min="14337" max="14337" width="13.140625" style="4" customWidth="1"/>
    <col min="14338" max="14338" width="39.140625" style="4" customWidth="1"/>
    <col min="14339" max="14339" width="12.7109375" style="4" customWidth="1"/>
    <col min="14340" max="14340" width="12.28515625" style="4" customWidth="1"/>
    <col min="14341" max="14341" width="13.140625" style="4" customWidth="1"/>
    <col min="14342" max="14342" width="12.85546875" style="4" customWidth="1"/>
    <col min="14343" max="14343" width="9.85546875" style="4" bestFit="1" customWidth="1"/>
    <col min="14344" max="14344" width="12.140625" style="4" customWidth="1"/>
    <col min="14345" max="14345" width="11.42578125" style="4" customWidth="1"/>
    <col min="14346" max="14346" width="12.140625" style="4" customWidth="1"/>
    <col min="14347" max="14347" width="10.85546875" style="4" customWidth="1"/>
    <col min="14348" max="14348" width="8.7109375" style="4" bestFit="1" customWidth="1"/>
    <col min="14349" max="14350" width="9.140625" style="4"/>
    <col min="14351" max="14351" width="9.28515625" style="4" customWidth="1"/>
    <col min="14352" max="14353" width="9.140625" style="4"/>
    <col min="14354" max="14354" width="13.85546875" style="4" customWidth="1"/>
    <col min="14355" max="14355" width="11.7109375" style="4" customWidth="1"/>
    <col min="14356" max="14357" width="10.85546875" style="4" customWidth="1"/>
    <col min="14358" max="14361" width="10.28515625" style="4" customWidth="1"/>
    <col min="14362" max="14362" width="12.85546875" style="4" customWidth="1"/>
    <col min="14363" max="14363" width="11.28515625" style="4" customWidth="1"/>
    <col min="14364" max="14364" width="11.42578125" style="4" customWidth="1"/>
    <col min="14365" max="14367" width="15.85546875" style="4" customWidth="1"/>
    <col min="14368" max="14592" width="9.140625" style="4"/>
    <col min="14593" max="14593" width="13.140625" style="4" customWidth="1"/>
    <col min="14594" max="14594" width="39.140625" style="4" customWidth="1"/>
    <col min="14595" max="14595" width="12.7109375" style="4" customWidth="1"/>
    <col min="14596" max="14596" width="12.28515625" style="4" customWidth="1"/>
    <col min="14597" max="14597" width="13.140625" style="4" customWidth="1"/>
    <col min="14598" max="14598" width="12.85546875" style="4" customWidth="1"/>
    <col min="14599" max="14599" width="9.85546875" style="4" bestFit="1" customWidth="1"/>
    <col min="14600" max="14600" width="12.140625" style="4" customWidth="1"/>
    <col min="14601" max="14601" width="11.42578125" style="4" customWidth="1"/>
    <col min="14602" max="14602" width="12.140625" style="4" customWidth="1"/>
    <col min="14603" max="14603" width="10.85546875" style="4" customWidth="1"/>
    <col min="14604" max="14604" width="8.7109375" style="4" bestFit="1" customWidth="1"/>
    <col min="14605" max="14606" width="9.140625" style="4"/>
    <col min="14607" max="14607" width="9.28515625" style="4" customWidth="1"/>
    <col min="14608" max="14609" width="9.140625" style="4"/>
    <col min="14610" max="14610" width="13.85546875" style="4" customWidth="1"/>
    <col min="14611" max="14611" width="11.7109375" style="4" customWidth="1"/>
    <col min="14612" max="14613" width="10.85546875" style="4" customWidth="1"/>
    <col min="14614" max="14617" width="10.28515625" style="4" customWidth="1"/>
    <col min="14618" max="14618" width="12.85546875" style="4" customWidth="1"/>
    <col min="14619" max="14619" width="11.28515625" style="4" customWidth="1"/>
    <col min="14620" max="14620" width="11.42578125" style="4" customWidth="1"/>
    <col min="14621" max="14623" width="15.85546875" style="4" customWidth="1"/>
    <col min="14624" max="14848" width="9.140625" style="4"/>
    <col min="14849" max="14849" width="13.140625" style="4" customWidth="1"/>
    <col min="14850" max="14850" width="39.140625" style="4" customWidth="1"/>
    <col min="14851" max="14851" width="12.7109375" style="4" customWidth="1"/>
    <col min="14852" max="14852" width="12.28515625" style="4" customWidth="1"/>
    <col min="14853" max="14853" width="13.140625" style="4" customWidth="1"/>
    <col min="14854" max="14854" width="12.85546875" style="4" customWidth="1"/>
    <col min="14855" max="14855" width="9.85546875" style="4" bestFit="1" customWidth="1"/>
    <col min="14856" max="14856" width="12.140625" style="4" customWidth="1"/>
    <col min="14857" max="14857" width="11.42578125" style="4" customWidth="1"/>
    <col min="14858" max="14858" width="12.140625" style="4" customWidth="1"/>
    <col min="14859" max="14859" width="10.85546875" style="4" customWidth="1"/>
    <col min="14860" max="14860" width="8.7109375" style="4" bestFit="1" customWidth="1"/>
    <col min="14861" max="14862" width="9.140625" style="4"/>
    <col min="14863" max="14863" width="9.28515625" style="4" customWidth="1"/>
    <col min="14864" max="14865" width="9.140625" style="4"/>
    <col min="14866" max="14866" width="13.85546875" style="4" customWidth="1"/>
    <col min="14867" max="14867" width="11.7109375" style="4" customWidth="1"/>
    <col min="14868" max="14869" width="10.85546875" style="4" customWidth="1"/>
    <col min="14870" max="14873" width="10.28515625" style="4" customWidth="1"/>
    <col min="14874" max="14874" width="12.85546875" style="4" customWidth="1"/>
    <col min="14875" max="14875" width="11.28515625" style="4" customWidth="1"/>
    <col min="14876" max="14876" width="11.42578125" style="4" customWidth="1"/>
    <col min="14877" max="14879" width="15.85546875" style="4" customWidth="1"/>
    <col min="14880" max="15104" width="9.140625" style="4"/>
    <col min="15105" max="15105" width="13.140625" style="4" customWidth="1"/>
    <col min="15106" max="15106" width="39.140625" style="4" customWidth="1"/>
    <col min="15107" max="15107" width="12.7109375" style="4" customWidth="1"/>
    <col min="15108" max="15108" width="12.28515625" style="4" customWidth="1"/>
    <col min="15109" max="15109" width="13.140625" style="4" customWidth="1"/>
    <col min="15110" max="15110" width="12.85546875" style="4" customWidth="1"/>
    <col min="15111" max="15111" width="9.85546875" style="4" bestFit="1" customWidth="1"/>
    <col min="15112" max="15112" width="12.140625" style="4" customWidth="1"/>
    <col min="15113" max="15113" width="11.42578125" style="4" customWidth="1"/>
    <col min="15114" max="15114" width="12.140625" style="4" customWidth="1"/>
    <col min="15115" max="15115" width="10.85546875" style="4" customWidth="1"/>
    <col min="15116" max="15116" width="8.7109375" style="4" bestFit="1" customWidth="1"/>
    <col min="15117" max="15118" width="9.140625" style="4"/>
    <col min="15119" max="15119" width="9.28515625" style="4" customWidth="1"/>
    <col min="15120" max="15121" width="9.140625" style="4"/>
    <col min="15122" max="15122" width="13.85546875" style="4" customWidth="1"/>
    <col min="15123" max="15123" width="11.7109375" style="4" customWidth="1"/>
    <col min="15124" max="15125" width="10.85546875" style="4" customWidth="1"/>
    <col min="15126" max="15129" width="10.28515625" style="4" customWidth="1"/>
    <col min="15130" max="15130" width="12.85546875" style="4" customWidth="1"/>
    <col min="15131" max="15131" width="11.28515625" style="4" customWidth="1"/>
    <col min="15132" max="15132" width="11.42578125" style="4" customWidth="1"/>
    <col min="15133" max="15135" width="15.85546875" style="4" customWidth="1"/>
    <col min="15136" max="15360" width="9.140625" style="4"/>
    <col min="15361" max="15361" width="13.140625" style="4" customWidth="1"/>
    <col min="15362" max="15362" width="39.140625" style="4" customWidth="1"/>
    <col min="15363" max="15363" width="12.7109375" style="4" customWidth="1"/>
    <col min="15364" max="15364" width="12.28515625" style="4" customWidth="1"/>
    <col min="15365" max="15365" width="13.140625" style="4" customWidth="1"/>
    <col min="15366" max="15366" width="12.85546875" style="4" customWidth="1"/>
    <col min="15367" max="15367" width="9.85546875" style="4" bestFit="1" customWidth="1"/>
    <col min="15368" max="15368" width="12.140625" style="4" customWidth="1"/>
    <col min="15369" max="15369" width="11.42578125" style="4" customWidth="1"/>
    <col min="15370" max="15370" width="12.140625" style="4" customWidth="1"/>
    <col min="15371" max="15371" width="10.85546875" style="4" customWidth="1"/>
    <col min="15372" max="15372" width="8.7109375" style="4" bestFit="1" customWidth="1"/>
    <col min="15373" max="15374" width="9.140625" style="4"/>
    <col min="15375" max="15375" width="9.28515625" style="4" customWidth="1"/>
    <col min="15376" max="15377" width="9.140625" style="4"/>
    <col min="15378" max="15378" width="13.85546875" style="4" customWidth="1"/>
    <col min="15379" max="15379" width="11.7109375" style="4" customWidth="1"/>
    <col min="15380" max="15381" width="10.85546875" style="4" customWidth="1"/>
    <col min="15382" max="15385" width="10.28515625" style="4" customWidth="1"/>
    <col min="15386" max="15386" width="12.85546875" style="4" customWidth="1"/>
    <col min="15387" max="15387" width="11.28515625" style="4" customWidth="1"/>
    <col min="15388" max="15388" width="11.42578125" style="4" customWidth="1"/>
    <col min="15389" max="15391" width="15.85546875" style="4" customWidth="1"/>
    <col min="15392" max="15616" width="9.140625" style="4"/>
    <col min="15617" max="15617" width="13.140625" style="4" customWidth="1"/>
    <col min="15618" max="15618" width="39.140625" style="4" customWidth="1"/>
    <col min="15619" max="15619" width="12.7109375" style="4" customWidth="1"/>
    <col min="15620" max="15620" width="12.28515625" style="4" customWidth="1"/>
    <col min="15621" max="15621" width="13.140625" style="4" customWidth="1"/>
    <col min="15622" max="15622" width="12.85546875" style="4" customWidth="1"/>
    <col min="15623" max="15623" width="9.85546875" style="4" bestFit="1" customWidth="1"/>
    <col min="15624" max="15624" width="12.140625" style="4" customWidth="1"/>
    <col min="15625" max="15625" width="11.42578125" style="4" customWidth="1"/>
    <col min="15626" max="15626" width="12.140625" style="4" customWidth="1"/>
    <col min="15627" max="15627" width="10.85546875" style="4" customWidth="1"/>
    <col min="15628" max="15628" width="8.7109375" style="4" bestFit="1" customWidth="1"/>
    <col min="15629" max="15630" width="9.140625" style="4"/>
    <col min="15631" max="15631" width="9.28515625" style="4" customWidth="1"/>
    <col min="15632" max="15633" width="9.140625" style="4"/>
    <col min="15634" max="15634" width="13.85546875" style="4" customWidth="1"/>
    <col min="15635" max="15635" width="11.7109375" style="4" customWidth="1"/>
    <col min="15636" max="15637" width="10.85546875" style="4" customWidth="1"/>
    <col min="15638" max="15641" width="10.28515625" style="4" customWidth="1"/>
    <col min="15642" max="15642" width="12.85546875" style="4" customWidth="1"/>
    <col min="15643" max="15643" width="11.28515625" style="4" customWidth="1"/>
    <col min="15644" max="15644" width="11.42578125" style="4" customWidth="1"/>
    <col min="15645" max="15647" width="15.85546875" style="4" customWidth="1"/>
    <col min="15648" max="15872" width="9.140625" style="4"/>
    <col min="15873" max="15873" width="13.140625" style="4" customWidth="1"/>
    <col min="15874" max="15874" width="39.140625" style="4" customWidth="1"/>
    <col min="15875" max="15875" width="12.7109375" style="4" customWidth="1"/>
    <col min="15876" max="15876" width="12.28515625" style="4" customWidth="1"/>
    <col min="15877" max="15877" width="13.140625" style="4" customWidth="1"/>
    <col min="15878" max="15878" width="12.85546875" style="4" customWidth="1"/>
    <col min="15879" max="15879" width="9.85546875" style="4" bestFit="1" customWidth="1"/>
    <col min="15880" max="15880" width="12.140625" style="4" customWidth="1"/>
    <col min="15881" max="15881" width="11.42578125" style="4" customWidth="1"/>
    <col min="15882" max="15882" width="12.140625" style="4" customWidth="1"/>
    <col min="15883" max="15883" width="10.85546875" style="4" customWidth="1"/>
    <col min="15884" max="15884" width="8.7109375" style="4" bestFit="1" customWidth="1"/>
    <col min="15885" max="15886" width="9.140625" style="4"/>
    <col min="15887" max="15887" width="9.28515625" style="4" customWidth="1"/>
    <col min="15888" max="15889" width="9.140625" style="4"/>
    <col min="15890" max="15890" width="13.85546875" style="4" customWidth="1"/>
    <col min="15891" max="15891" width="11.7109375" style="4" customWidth="1"/>
    <col min="15892" max="15893" width="10.85546875" style="4" customWidth="1"/>
    <col min="15894" max="15897" width="10.28515625" style="4" customWidth="1"/>
    <col min="15898" max="15898" width="12.85546875" style="4" customWidth="1"/>
    <col min="15899" max="15899" width="11.28515625" style="4" customWidth="1"/>
    <col min="15900" max="15900" width="11.42578125" style="4" customWidth="1"/>
    <col min="15901" max="15903" width="15.85546875" style="4" customWidth="1"/>
    <col min="15904" max="16128" width="9.140625" style="4"/>
    <col min="16129" max="16129" width="13.140625" style="4" customWidth="1"/>
    <col min="16130" max="16130" width="39.140625" style="4" customWidth="1"/>
    <col min="16131" max="16131" width="12.7109375" style="4" customWidth="1"/>
    <col min="16132" max="16132" width="12.28515625" style="4" customWidth="1"/>
    <col min="16133" max="16133" width="13.140625" style="4" customWidth="1"/>
    <col min="16134" max="16134" width="12.85546875" style="4" customWidth="1"/>
    <col min="16135" max="16135" width="9.85546875" style="4" bestFit="1" customWidth="1"/>
    <col min="16136" max="16136" width="12.140625" style="4" customWidth="1"/>
    <col min="16137" max="16137" width="11.42578125" style="4" customWidth="1"/>
    <col min="16138" max="16138" width="12.140625" style="4" customWidth="1"/>
    <col min="16139" max="16139" width="10.85546875" style="4" customWidth="1"/>
    <col min="16140" max="16140" width="8.7109375" style="4" bestFit="1" customWidth="1"/>
    <col min="16141" max="16142" width="9.140625" style="4"/>
    <col min="16143" max="16143" width="9.28515625" style="4" customWidth="1"/>
    <col min="16144" max="16145" width="9.140625" style="4"/>
    <col min="16146" max="16146" width="13.85546875" style="4" customWidth="1"/>
    <col min="16147" max="16147" width="11.7109375" style="4" customWidth="1"/>
    <col min="16148" max="16149" width="10.85546875" style="4" customWidth="1"/>
    <col min="16150" max="16153" width="10.28515625" style="4" customWidth="1"/>
    <col min="16154" max="16154" width="12.85546875" style="4" customWidth="1"/>
    <col min="16155" max="16155" width="11.28515625" style="4" customWidth="1"/>
    <col min="16156" max="16156" width="11.42578125" style="4" customWidth="1"/>
    <col min="16157" max="16159" width="15.85546875" style="4" customWidth="1"/>
    <col min="16160" max="16384" width="9.140625" style="4"/>
  </cols>
  <sheetData>
    <row r="1" spans="1:31" ht="20.2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/>
    </row>
    <row r="2" spans="1:31" ht="20.25" customHeight="1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3"/>
    </row>
    <row r="3" spans="1:31" s="10" customFormat="1" ht="17.25" customHeight="1" x14ac:dyDescent="0.25">
      <c r="A3" s="6" t="s">
        <v>2</v>
      </c>
      <c r="B3" s="6" t="s">
        <v>3</v>
      </c>
      <c r="C3" s="6" t="s">
        <v>4</v>
      </c>
      <c r="D3" s="7" t="s">
        <v>5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9"/>
      <c r="R3" s="7" t="s">
        <v>5</v>
      </c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9"/>
    </row>
    <row r="4" spans="1:31" s="10" customFormat="1" ht="15" customHeight="1" x14ac:dyDescent="0.25">
      <c r="A4" s="6"/>
      <c r="B4" s="6"/>
      <c r="C4" s="6"/>
      <c r="D4" s="7" t="s">
        <v>6</v>
      </c>
      <c r="E4" s="8"/>
      <c r="F4" s="6" t="s">
        <v>7</v>
      </c>
      <c r="G4" s="6"/>
      <c r="H4" s="6"/>
      <c r="I4" s="6" t="s">
        <v>8</v>
      </c>
      <c r="J4" s="6"/>
      <c r="K4" s="11" t="s">
        <v>9</v>
      </c>
      <c r="L4" s="7" t="s">
        <v>10</v>
      </c>
      <c r="M4" s="8"/>
      <c r="N4" s="9"/>
      <c r="O4" s="7" t="s">
        <v>11</v>
      </c>
      <c r="P4" s="8"/>
      <c r="Q4" s="9"/>
      <c r="R4" s="12" t="s">
        <v>12</v>
      </c>
      <c r="S4" s="12"/>
      <c r="T4" s="6" t="s">
        <v>13</v>
      </c>
      <c r="U4" s="6"/>
      <c r="V4" s="6"/>
      <c r="W4" s="7" t="s">
        <v>14</v>
      </c>
      <c r="X4" s="8"/>
      <c r="Y4" s="9"/>
      <c r="Z4" s="11" t="s">
        <v>15</v>
      </c>
      <c r="AA4" s="6" t="s">
        <v>16</v>
      </c>
      <c r="AB4" s="6"/>
      <c r="AC4" s="11" t="s">
        <v>17</v>
      </c>
      <c r="AD4" s="6" t="s">
        <v>18</v>
      </c>
      <c r="AE4" s="6"/>
    </row>
    <row r="5" spans="1:31" s="10" customFormat="1" ht="15" x14ac:dyDescent="0.25">
      <c r="A5" s="6"/>
      <c r="B5" s="6"/>
      <c r="C5" s="6"/>
      <c r="D5" s="7" t="s">
        <v>19</v>
      </c>
      <c r="E5" s="8"/>
      <c r="F5" s="6" t="s">
        <v>19</v>
      </c>
      <c r="G5" s="6"/>
      <c r="H5" s="6"/>
      <c r="I5" s="6" t="s">
        <v>19</v>
      </c>
      <c r="J5" s="6"/>
      <c r="K5" s="11" t="s">
        <v>20</v>
      </c>
      <c r="L5" s="7" t="s">
        <v>19</v>
      </c>
      <c r="M5" s="8"/>
      <c r="N5" s="9"/>
      <c r="O5" s="7" t="s">
        <v>19</v>
      </c>
      <c r="P5" s="8"/>
      <c r="Q5" s="9"/>
      <c r="R5" s="6" t="s">
        <v>19</v>
      </c>
      <c r="S5" s="6"/>
      <c r="T5" s="6" t="s">
        <v>19</v>
      </c>
      <c r="U5" s="6"/>
      <c r="V5" s="6"/>
      <c r="W5" s="7" t="s">
        <v>19</v>
      </c>
      <c r="X5" s="8"/>
      <c r="Y5" s="9"/>
      <c r="Z5" s="11" t="s">
        <v>20</v>
      </c>
      <c r="AA5" s="6" t="s">
        <v>19</v>
      </c>
      <c r="AB5" s="6"/>
      <c r="AC5" s="11" t="s">
        <v>20</v>
      </c>
      <c r="AD5" s="11" t="s">
        <v>20</v>
      </c>
      <c r="AE5" s="11" t="s">
        <v>20</v>
      </c>
    </row>
    <row r="6" spans="1:31" s="10" customFormat="1" ht="15" x14ac:dyDescent="0.25">
      <c r="A6" s="6"/>
      <c r="B6" s="6"/>
      <c r="C6" s="6"/>
      <c r="D6" s="11" t="s">
        <v>21</v>
      </c>
      <c r="E6" s="11" t="s">
        <v>22</v>
      </c>
      <c r="F6" s="11" t="s">
        <v>21</v>
      </c>
      <c r="G6" s="11" t="s">
        <v>23</v>
      </c>
      <c r="H6" s="11" t="s">
        <v>24</v>
      </c>
      <c r="I6" s="11" t="s">
        <v>21</v>
      </c>
      <c r="J6" s="11" t="s">
        <v>24</v>
      </c>
      <c r="K6" s="11" t="s">
        <v>21</v>
      </c>
      <c r="L6" s="11" t="s">
        <v>21</v>
      </c>
      <c r="M6" s="11" t="s">
        <v>22</v>
      </c>
      <c r="N6" s="13" t="s">
        <v>25</v>
      </c>
      <c r="O6" s="11" t="s">
        <v>21</v>
      </c>
      <c r="P6" s="11" t="s">
        <v>23</v>
      </c>
      <c r="Q6" s="13" t="s">
        <v>25</v>
      </c>
      <c r="R6" s="11" t="s">
        <v>21</v>
      </c>
      <c r="S6" s="11" t="s">
        <v>22</v>
      </c>
      <c r="T6" s="11" t="s">
        <v>21</v>
      </c>
      <c r="U6" s="11" t="s">
        <v>23</v>
      </c>
      <c r="V6" s="11" t="s">
        <v>24</v>
      </c>
      <c r="W6" s="11" t="s">
        <v>21</v>
      </c>
      <c r="X6" s="11" t="s">
        <v>23</v>
      </c>
      <c r="Y6" s="11" t="s">
        <v>24</v>
      </c>
      <c r="Z6" s="11" t="s">
        <v>21</v>
      </c>
      <c r="AA6" s="11" t="s">
        <v>21</v>
      </c>
      <c r="AB6" s="11" t="s">
        <v>22</v>
      </c>
      <c r="AC6" s="11" t="s">
        <v>21</v>
      </c>
      <c r="AD6" s="11" t="s">
        <v>21</v>
      </c>
      <c r="AE6" s="11" t="s">
        <v>23</v>
      </c>
    </row>
    <row r="7" spans="1:31" s="10" customFormat="1" ht="193.5" customHeight="1" x14ac:dyDescent="0.25">
      <c r="A7" s="6"/>
      <c r="B7" s="6"/>
      <c r="C7" s="6"/>
      <c r="D7" s="14" t="s">
        <v>26</v>
      </c>
      <c r="E7" s="14" t="s">
        <v>26</v>
      </c>
      <c r="F7" s="14" t="s">
        <v>27</v>
      </c>
      <c r="G7" s="14" t="s">
        <v>28</v>
      </c>
      <c r="H7" s="14" t="s">
        <v>29</v>
      </c>
      <c r="I7" s="14" t="s">
        <v>30</v>
      </c>
      <c r="J7" s="14" t="s">
        <v>31</v>
      </c>
      <c r="K7" s="14" t="s">
        <v>32</v>
      </c>
      <c r="L7" s="14" t="s">
        <v>33</v>
      </c>
      <c r="M7" s="14" t="s">
        <v>34</v>
      </c>
      <c r="N7" s="14" t="s">
        <v>35</v>
      </c>
      <c r="O7" s="14" t="s">
        <v>36</v>
      </c>
      <c r="P7" s="14" t="s">
        <v>37</v>
      </c>
      <c r="Q7" s="14" t="s">
        <v>38</v>
      </c>
      <c r="R7" s="14" t="s">
        <v>39</v>
      </c>
      <c r="S7" s="14" t="s">
        <v>40</v>
      </c>
      <c r="T7" s="14" t="s">
        <v>41</v>
      </c>
      <c r="U7" s="14" t="s">
        <v>42</v>
      </c>
      <c r="V7" s="14" t="s">
        <v>43</v>
      </c>
      <c r="W7" s="14" t="s">
        <v>44</v>
      </c>
      <c r="X7" s="14" t="s">
        <v>45</v>
      </c>
      <c r="Y7" s="14" t="s">
        <v>46</v>
      </c>
      <c r="Z7" s="14" t="s">
        <v>47</v>
      </c>
      <c r="AA7" s="14" t="s">
        <v>48</v>
      </c>
      <c r="AB7" s="14" t="s">
        <v>49</v>
      </c>
      <c r="AC7" s="14" t="s">
        <v>50</v>
      </c>
      <c r="AD7" s="14" t="s">
        <v>51</v>
      </c>
      <c r="AE7" s="14" t="s">
        <v>52</v>
      </c>
    </row>
    <row r="8" spans="1:31" s="16" customFormat="1" ht="18.600000000000001" customHeight="1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5">
        <v>14</v>
      </c>
      <c r="O8" s="15">
        <v>15</v>
      </c>
      <c r="P8" s="15">
        <v>16</v>
      </c>
      <c r="Q8" s="15">
        <v>17</v>
      </c>
      <c r="R8" s="15">
        <v>18</v>
      </c>
      <c r="S8" s="15">
        <v>19</v>
      </c>
      <c r="T8" s="15">
        <v>20</v>
      </c>
      <c r="U8" s="15">
        <v>21</v>
      </c>
      <c r="V8" s="15">
        <v>22</v>
      </c>
      <c r="W8" s="15">
        <v>23</v>
      </c>
      <c r="X8" s="15">
        <v>24</v>
      </c>
      <c r="Y8" s="15">
        <v>25</v>
      </c>
      <c r="Z8" s="15">
        <v>26</v>
      </c>
      <c r="AA8" s="15">
        <v>27</v>
      </c>
      <c r="AB8" s="15">
        <v>28</v>
      </c>
      <c r="AC8" s="15">
        <v>29</v>
      </c>
      <c r="AD8" s="15">
        <v>30</v>
      </c>
      <c r="AE8" s="15">
        <v>31</v>
      </c>
    </row>
    <row r="9" spans="1:31" s="19" customFormat="1" ht="14.25" x14ac:dyDescent="0.25">
      <c r="A9" s="17" t="s">
        <v>53</v>
      </c>
      <c r="B9" s="17"/>
      <c r="C9" s="18">
        <f>D9+F9+R9+T9+W9+Z9+AA9+AD9</f>
        <v>106.80000000000001</v>
      </c>
      <c r="D9" s="18">
        <f>E9</f>
        <v>60.348100000000002</v>
      </c>
      <c r="E9" s="18">
        <v>60.348100000000002</v>
      </c>
      <c r="F9" s="18">
        <f>G9+H9</f>
        <v>9.4984000000000002</v>
      </c>
      <c r="G9" s="18">
        <v>0.3</v>
      </c>
      <c r="H9" s="18">
        <v>9.1983999999999995</v>
      </c>
      <c r="I9" s="18"/>
      <c r="J9" s="18"/>
      <c r="K9" s="18"/>
      <c r="L9" s="18"/>
      <c r="M9" s="18"/>
      <c r="N9" s="18"/>
      <c r="O9" s="18"/>
      <c r="P9" s="18"/>
      <c r="Q9" s="18"/>
      <c r="R9" s="18">
        <f>S9</f>
        <v>23.579899999999999</v>
      </c>
      <c r="S9" s="18">
        <v>23.579899999999999</v>
      </c>
      <c r="T9" s="18">
        <f>U9+V9</f>
        <v>11.0609</v>
      </c>
      <c r="U9" s="18">
        <v>9.6</v>
      </c>
      <c r="V9" s="18">
        <v>1.4609000000000001</v>
      </c>
      <c r="W9" s="18">
        <f>X9</f>
        <v>1</v>
      </c>
      <c r="X9" s="18">
        <v>1</v>
      </c>
      <c r="Y9" s="18"/>
      <c r="Z9" s="18">
        <v>2.1899999999999999E-2</v>
      </c>
      <c r="AA9" s="18">
        <f>AB9</f>
        <v>0.79079999999999995</v>
      </c>
      <c r="AB9" s="18">
        <v>0.79079999999999995</v>
      </c>
      <c r="AC9" s="18"/>
      <c r="AD9" s="18">
        <f>AE9</f>
        <v>0.5</v>
      </c>
      <c r="AE9" s="18">
        <v>0.5</v>
      </c>
    </row>
    <row r="10" spans="1:31" s="16" customFormat="1" ht="15.75" customHeight="1" x14ac:dyDescent="0.25">
      <c r="A10" s="20" t="s">
        <v>54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 t="s">
        <v>54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2"/>
    </row>
    <row r="11" spans="1:31" s="3" customFormat="1" ht="25.5" x14ac:dyDescent="0.25">
      <c r="A11" s="23" t="s">
        <v>55</v>
      </c>
      <c r="B11" s="24" t="s">
        <v>56</v>
      </c>
      <c r="C11" s="25">
        <f>C12+C13+C14+C15+C17</f>
        <v>259.32249999999999</v>
      </c>
      <c r="D11" s="25">
        <f t="shared" ref="D11:AC11" si="0">D12+D13+D14+D15+D17</f>
        <v>235.1155</v>
      </c>
      <c r="E11" s="25">
        <f t="shared" si="0"/>
        <v>235.1155</v>
      </c>
      <c r="F11" s="25">
        <f t="shared" si="0"/>
        <v>7.6677999999999997</v>
      </c>
      <c r="G11" s="25">
        <f t="shared" si="0"/>
        <v>1.2634000000000001</v>
      </c>
      <c r="H11" s="25">
        <f t="shared" si="0"/>
        <v>6.4043999999999999</v>
      </c>
      <c r="I11" s="25"/>
      <c r="J11" s="25"/>
      <c r="K11" s="25"/>
      <c r="L11" s="25"/>
      <c r="M11" s="25"/>
      <c r="N11" s="25"/>
      <c r="O11" s="25"/>
      <c r="P11" s="25"/>
      <c r="Q11" s="25"/>
      <c r="R11" s="25">
        <f t="shared" si="0"/>
        <v>8.0180000000000007</v>
      </c>
      <c r="S11" s="25">
        <f t="shared" si="0"/>
        <v>8.0180000000000007</v>
      </c>
      <c r="T11" s="25">
        <f t="shared" si="0"/>
        <v>7.289200000000001</v>
      </c>
      <c r="U11" s="25"/>
      <c r="V11" s="25">
        <f t="shared" si="0"/>
        <v>7.289200000000001</v>
      </c>
      <c r="W11" s="25"/>
      <c r="X11" s="25"/>
      <c r="Y11" s="25"/>
      <c r="Z11" s="25">
        <f t="shared" si="0"/>
        <v>3.0000000000000001E-3</v>
      </c>
      <c r="AA11" s="25">
        <f t="shared" si="0"/>
        <v>0.6</v>
      </c>
      <c r="AB11" s="25">
        <f t="shared" si="0"/>
        <v>0.6</v>
      </c>
      <c r="AC11" s="25">
        <f t="shared" si="0"/>
        <v>0.629</v>
      </c>
      <c r="AD11" s="25"/>
      <c r="AE11" s="25"/>
    </row>
    <row r="12" spans="1:31" s="10" customFormat="1" ht="25.5" x14ac:dyDescent="0.25">
      <c r="A12" s="26" t="s">
        <v>57</v>
      </c>
      <c r="B12" s="27" t="s">
        <v>58</v>
      </c>
      <c r="C12" s="28">
        <f>D12</f>
        <v>4.1416000000000004</v>
      </c>
      <c r="D12" s="28">
        <f>E12</f>
        <v>4.1416000000000004</v>
      </c>
      <c r="E12" s="28">
        <v>4.1416000000000004</v>
      </c>
      <c r="F12" s="29"/>
      <c r="G12" s="28"/>
      <c r="H12" s="28"/>
      <c r="I12" s="29"/>
      <c r="J12" s="29"/>
      <c r="K12" s="29"/>
      <c r="L12" s="29"/>
      <c r="M12" s="29"/>
      <c r="N12" s="29"/>
      <c r="O12" s="29"/>
      <c r="P12" s="29"/>
      <c r="Q12" s="29"/>
      <c r="R12" s="28"/>
      <c r="S12" s="28"/>
      <c r="T12" s="28"/>
      <c r="U12" s="29"/>
      <c r="V12" s="28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1" s="10" customFormat="1" ht="15.75" x14ac:dyDescent="0.25">
      <c r="A13" s="26" t="s">
        <v>59</v>
      </c>
      <c r="B13" s="27" t="s">
        <v>60</v>
      </c>
      <c r="C13" s="28">
        <f>D13+F13</f>
        <v>158.44369999999998</v>
      </c>
      <c r="D13" s="28">
        <f>E13</f>
        <v>157.55239999999998</v>
      </c>
      <c r="E13" s="28">
        <f>157.0039+0.314+0.2345</f>
        <v>157.55239999999998</v>
      </c>
      <c r="F13" s="28">
        <f>G13+H13</f>
        <v>0.89129999999999998</v>
      </c>
      <c r="G13" s="28">
        <v>9.0300000000000005E-2</v>
      </c>
      <c r="H13" s="28">
        <f>0.7602+0.0408</f>
        <v>0.80099999999999993</v>
      </c>
      <c r="I13" s="29"/>
      <c r="J13" s="29"/>
      <c r="K13" s="29"/>
      <c r="L13" s="29"/>
      <c r="M13" s="29"/>
      <c r="N13" s="29"/>
      <c r="O13" s="29"/>
      <c r="P13" s="29"/>
      <c r="Q13" s="29"/>
      <c r="R13" s="28"/>
      <c r="S13" s="28"/>
      <c r="T13" s="28"/>
      <c r="U13" s="29"/>
      <c r="V13" s="28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10" customFormat="1" ht="40.5" customHeight="1" x14ac:dyDescent="0.25">
      <c r="A14" s="26" t="s">
        <v>61</v>
      </c>
      <c r="B14" s="27" t="s">
        <v>62</v>
      </c>
      <c r="C14" s="28">
        <f>D14+F14+R14</f>
        <v>17.607300000000002</v>
      </c>
      <c r="D14" s="28">
        <f>E14</f>
        <v>9.5350999999999999</v>
      </c>
      <c r="E14" s="28">
        <f>8.9259+0.5764+0.0328</f>
        <v>9.5350999999999999</v>
      </c>
      <c r="F14" s="28">
        <f>G14+H14</f>
        <v>5.4199999999999998E-2</v>
      </c>
      <c r="G14" s="29"/>
      <c r="H14" s="28">
        <f>0.0339+0.0203</f>
        <v>5.4199999999999998E-2</v>
      </c>
      <c r="I14" s="29"/>
      <c r="J14" s="29"/>
      <c r="K14" s="29"/>
      <c r="L14" s="29"/>
      <c r="M14" s="29"/>
      <c r="N14" s="29"/>
      <c r="O14" s="29"/>
      <c r="P14" s="29"/>
      <c r="Q14" s="29"/>
      <c r="R14" s="28">
        <f>S14</f>
        <v>8.0180000000000007</v>
      </c>
      <c r="S14" s="28">
        <f>7.3531+0.548+0.1169</f>
        <v>8.0180000000000007</v>
      </c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1" s="10" customFormat="1" ht="15.75" x14ac:dyDescent="0.25">
      <c r="A15" s="26" t="s">
        <v>63</v>
      </c>
      <c r="B15" s="27" t="s">
        <v>64</v>
      </c>
      <c r="C15" s="28">
        <f>D15+F15+AC15</f>
        <v>71.237700000000004</v>
      </c>
      <c r="D15" s="28">
        <f>E15</f>
        <v>63.886400000000002</v>
      </c>
      <c r="E15" s="28">
        <v>63.886400000000002</v>
      </c>
      <c r="F15" s="28">
        <f>G15+H15</f>
        <v>6.7222999999999997</v>
      </c>
      <c r="G15" s="28">
        <v>1.1731</v>
      </c>
      <c r="H15" s="28">
        <v>5.5491999999999999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8"/>
      <c r="U15" s="29"/>
      <c r="V15" s="28"/>
      <c r="W15" s="29"/>
      <c r="X15" s="29"/>
      <c r="Y15" s="29"/>
      <c r="Z15" s="29"/>
      <c r="AA15" s="29"/>
      <c r="AB15" s="29"/>
      <c r="AC15" s="28">
        <v>0.629</v>
      </c>
      <c r="AD15" s="29"/>
      <c r="AE15" s="29"/>
    </row>
    <row r="16" spans="1:31" s="34" customFormat="1" ht="15.75" x14ac:dyDescent="0.25">
      <c r="A16" s="30" t="s">
        <v>65</v>
      </c>
      <c r="B16" s="31" t="s">
        <v>66</v>
      </c>
      <c r="C16" s="32">
        <f>D16+F16+AC16</f>
        <v>71.237700000000004</v>
      </c>
      <c r="D16" s="32">
        <f>E16</f>
        <v>63.886400000000002</v>
      </c>
      <c r="E16" s="32">
        <v>63.886400000000002</v>
      </c>
      <c r="F16" s="32">
        <f>G16+H16</f>
        <v>6.7222999999999997</v>
      </c>
      <c r="G16" s="32">
        <v>1.1731</v>
      </c>
      <c r="H16" s="32">
        <v>5.5491999999999999</v>
      </c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2"/>
      <c r="U16" s="33"/>
      <c r="V16" s="32"/>
      <c r="W16" s="33"/>
      <c r="X16" s="33"/>
      <c r="Y16" s="33"/>
      <c r="Z16" s="33"/>
      <c r="AA16" s="33"/>
      <c r="AB16" s="33"/>
      <c r="AC16" s="32">
        <v>0.629</v>
      </c>
      <c r="AD16" s="33"/>
      <c r="AE16" s="33"/>
    </row>
    <row r="17" spans="1:31" s="10" customFormat="1" ht="30.6" customHeight="1" x14ac:dyDescent="0.25">
      <c r="A17" s="35" t="s">
        <v>67</v>
      </c>
      <c r="B17" s="27" t="s">
        <v>68</v>
      </c>
      <c r="C17" s="28">
        <f>C18+C19+C20+C21+C22+C23+C24+C25+C26+C27+C28+C29+C30+C31+C32+C33+C34</f>
        <v>7.8922000000000008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>
        <f t="shared" ref="T17:AB17" si="1">T18+T19+T20+T21+T22+T23+T24+T25+T26+T27+T28+T29+T30+T31+T32+T33+T34</f>
        <v>7.289200000000001</v>
      </c>
      <c r="U17" s="28"/>
      <c r="V17" s="28">
        <f t="shared" si="1"/>
        <v>7.289200000000001</v>
      </c>
      <c r="W17" s="28"/>
      <c r="X17" s="28"/>
      <c r="Y17" s="28"/>
      <c r="Z17" s="28">
        <f t="shared" si="1"/>
        <v>3.0000000000000001E-3</v>
      </c>
      <c r="AA17" s="28">
        <f t="shared" si="1"/>
        <v>0.6</v>
      </c>
      <c r="AB17" s="28">
        <f t="shared" si="1"/>
        <v>0.6</v>
      </c>
      <c r="AC17" s="28"/>
      <c r="AD17" s="28"/>
      <c r="AE17" s="28"/>
    </row>
    <row r="18" spans="1:31" s="34" customFormat="1" ht="15.75" x14ac:dyDescent="0.25">
      <c r="A18" s="36"/>
      <c r="B18" s="31" t="s">
        <v>69</v>
      </c>
      <c r="C18" s="32">
        <f>T18</f>
        <v>1.8247</v>
      </c>
      <c r="D18" s="32"/>
      <c r="E18" s="32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2">
        <f>V18</f>
        <v>1.8247</v>
      </c>
      <c r="U18" s="33"/>
      <c r="V18" s="32">
        <v>1.8247</v>
      </c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34" customFormat="1" ht="15.75" x14ac:dyDescent="0.25">
      <c r="A19" s="36"/>
      <c r="B19" s="31" t="s">
        <v>70</v>
      </c>
      <c r="C19" s="32">
        <f t="shared" ref="C19:C34" si="2">T19</f>
        <v>1.0327</v>
      </c>
      <c r="D19" s="32"/>
      <c r="E19" s="32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2">
        <f t="shared" ref="T19:T29" si="3">V19</f>
        <v>1.0327</v>
      </c>
      <c r="U19" s="33"/>
      <c r="V19" s="32">
        <v>1.0327</v>
      </c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34" customFormat="1" ht="15.75" x14ac:dyDescent="0.25">
      <c r="A20" s="36"/>
      <c r="B20" s="31" t="s">
        <v>71</v>
      </c>
      <c r="C20" s="32">
        <f t="shared" si="2"/>
        <v>0.4</v>
      </c>
      <c r="D20" s="32"/>
      <c r="E20" s="32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2">
        <f t="shared" si="3"/>
        <v>0.4</v>
      </c>
      <c r="U20" s="33"/>
      <c r="V20" s="32">
        <v>0.4</v>
      </c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34" customFormat="1" ht="15.75" x14ac:dyDescent="0.25">
      <c r="A21" s="36"/>
      <c r="B21" s="31" t="s">
        <v>72</v>
      </c>
      <c r="C21" s="32">
        <f t="shared" si="2"/>
        <v>0.1172</v>
      </c>
      <c r="D21" s="32"/>
      <c r="E21" s="32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2">
        <f t="shared" si="3"/>
        <v>0.1172</v>
      </c>
      <c r="U21" s="33"/>
      <c r="V21" s="32">
        <v>0.1172</v>
      </c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34" customFormat="1" ht="15.75" x14ac:dyDescent="0.25">
      <c r="A22" s="36"/>
      <c r="B22" s="31" t="s">
        <v>73</v>
      </c>
      <c r="C22" s="32">
        <f t="shared" si="2"/>
        <v>0.71</v>
      </c>
      <c r="D22" s="32"/>
      <c r="E22" s="32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2">
        <f t="shared" si="3"/>
        <v>0.71</v>
      </c>
      <c r="U22" s="33"/>
      <c r="V22" s="32">
        <v>0.71</v>
      </c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34" customFormat="1" ht="15.75" x14ac:dyDescent="0.25">
      <c r="A23" s="36"/>
      <c r="B23" s="31" t="s">
        <v>74</v>
      </c>
      <c r="C23" s="32">
        <f t="shared" si="2"/>
        <v>0.33960000000000001</v>
      </c>
      <c r="D23" s="32"/>
      <c r="E23" s="32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2">
        <f t="shared" si="3"/>
        <v>0.33960000000000001</v>
      </c>
      <c r="U23" s="33"/>
      <c r="V23" s="32">
        <v>0.33960000000000001</v>
      </c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34" customFormat="1" ht="15.75" x14ac:dyDescent="0.25">
      <c r="A24" s="36"/>
      <c r="B24" s="31" t="s">
        <v>75</v>
      </c>
      <c r="C24" s="32">
        <f t="shared" si="2"/>
        <v>0.5</v>
      </c>
      <c r="D24" s="32"/>
      <c r="E24" s="32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2">
        <f t="shared" si="3"/>
        <v>0.5</v>
      </c>
      <c r="U24" s="33"/>
      <c r="V24" s="32">
        <v>0.5</v>
      </c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34" customFormat="1" ht="15.75" x14ac:dyDescent="0.25">
      <c r="A25" s="36"/>
      <c r="B25" s="31" t="s">
        <v>76</v>
      </c>
      <c r="C25" s="32">
        <f t="shared" si="2"/>
        <v>0.46</v>
      </c>
      <c r="D25" s="32"/>
      <c r="E25" s="32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2">
        <f t="shared" si="3"/>
        <v>0.46</v>
      </c>
      <c r="U25" s="33"/>
      <c r="V25" s="32">
        <v>0.46</v>
      </c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34" customFormat="1" ht="15.75" x14ac:dyDescent="0.25">
      <c r="A26" s="36"/>
      <c r="B26" s="31" t="s">
        <v>77</v>
      </c>
      <c r="C26" s="32">
        <f t="shared" si="2"/>
        <v>0.1082</v>
      </c>
      <c r="D26" s="32"/>
      <c r="E26" s="32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2">
        <f t="shared" si="3"/>
        <v>0.1082</v>
      </c>
      <c r="U26" s="33"/>
      <c r="V26" s="32">
        <v>0.1082</v>
      </c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34" customFormat="1" ht="25.5" x14ac:dyDescent="0.25">
      <c r="A27" s="36"/>
      <c r="B27" s="31" t="s">
        <v>78</v>
      </c>
      <c r="C27" s="32">
        <f t="shared" si="2"/>
        <v>0.1406</v>
      </c>
      <c r="D27" s="32"/>
      <c r="E27" s="32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2">
        <f t="shared" si="3"/>
        <v>0.1406</v>
      </c>
      <c r="U27" s="33"/>
      <c r="V27" s="32">
        <v>0.1406</v>
      </c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34" customFormat="1" ht="15.75" x14ac:dyDescent="0.25">
      <c r="A28" s="36"/>
      <c r="B28" s="31" t="s">
        <v>79</v>
      </c>
      <c r="C28" s="32">
        <f>T28</f>
        <v>9.7000000000000003E-2</v>
      </c>
      <c r="D28" s="32"/>
      <c r="E28" s="32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2">
        <f>V28</f>
        <v>9.7000000000000003E-2</v>
      </c>
      <c r="U28" s="33"/>
      <c r="V28" s="32">
        <v>9.7000000000000003E-2</v>
      </c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34" customFormat="1" ht="15.75" x14ac:dyDescent="0.25">
      <c r="A29" s="36"/>
      <c r="B29" s="31" t="s">
        <v>80</v>
      </c>
      <c r="C29" s="32">
        <f t="shared" si="2"/>
        <v>9.0999999999999998E-2</v>
      </c>
      <c r="D29" s="32"/>
      <c r="E29" s="32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2">
        <f t="shared" si="3"/>
        <v>9.0999999999999998E-2</v>
      </c>
      <c r="U29" s="33"/>
      <c r="V29" s="32">
        <v>9.0999999999999998E-2</v>
      </c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34" customFormat="1" ht="15.75" x14ac:dyDescent="0.25">
      <c r="A30" s="36"/>
      <c r="B30" s="31" t="s">
        <v>81</v>
      </c>
      <c r="C30" s="32">
        <f>Z30</f>
        <v>3.0000000000000001E-3</v>
      </c>
      <c r="D30" s="32"/>
      <c r="E30" s="32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2"/>
      <c r="U30" s="33"/>
      <c r="V30" s="32"/>
      <c r="W30" s="33"/>
      <c r="X30" s="33"/>
      <c r="Y30" s="33"/>
      <c r="Z30" s="32">
        <v>3.0000000000000001E-3</v>
      </c>
      <c r="AA30" s="33"/>
      <c r="AB30" s="33"/>
      <c r="AC30" s="33"/>
      <c r="AD30" s="33"/>
      <c r="AE30" s="33"/>
    </row>
    <row r="31" spans="1:31" s="34" customFormat="1" ht="15.75" x14ac:dyDescent="0.25">
      <c r="A31" s="36"/>
      <c r="B31" s="31" t="s">
        <v>82</v>
      </c>
      <c r="C31" s="32">
        <f>AA31</f>
        <v>0.6</v>
      </c>
      <c r="D31" s="32"/>
      <c r="E31" s="32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2"/>
      <c r="U31" s="33"/>
      <c r="V31" s="32"/>
      <c r="W31" s="33"/>
      <c r="X31" s="33"/>
      <c r="Y31" s="33"/>
      <c r="Z31" s="33"/>
      <c r="AA31" s="32">
        <f>AB31</f>
        <v>0.6</v>
      </c>
      <c r="AB31" s="32">
        <v>0.6</v>
      </c>
      <c r="AC31" s="33"/>
      <c r="AD31" s="33"/>
      <c r="AE31" s="33"/>
    </row>
    <row r="32" spans="1:31" s="34" customFormat="1" ht="15.75" x14ac:dyDescent="0.25">
      <c r="A32" s="36"/>
      <c r="B32" s="31" t="s">
        <v>83</v>
      </c>
      <c r="C32" s="32">
        <f t="shared" si="2"/>
        <v>0.23</v>
      </c>
      <c r="D32" s="32"/>
      <c r="E32" s="32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2">
        <f>V32</f>
        <v>0.23</v>
      </c>
      <c r="U32" s="33"/>
      <c r="V32" s="32">
        <v>0.23</v>
      </c>
      <c r="W32" s="33"/>
      <c r="X32" s="33"/>
      <c r="Y32" s="33"/>
      <c r="Z32" s="33"/>
      <c r="AA32" s="33"/>
      <c r="AB32" s="32"/>
      <c r="AC32" s="33"/>
      <c r="AD32" s="33"/>
      <c r="AE32" s="33"/>
    </row>
    <row r="33" spans="1:31" s="34" customFormat="1" ht="15.75" x14ac:dyDescent="0.25">
      <c r="A33" s="36"/>
      <c r="B33" s="31" t="s">
        <v>84</v>
      </c>
      <c r="C33" s="32">
        <f t="shared" si="2"/>
        <v>0.1115</v>
      </c>
      <c r="D33" s="32"/>
      <c r="E33" s="32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2">
        <f>V33</f>
        <v>0.1115</v>
      </c>
      <c r="U33" s="33"/>
      <c r="V33" s="32">
        <v>0.1115</v>
      </c>
      <c r="W33" s="33"/>
      <c r="X33" s="33"/>
      <c r="Y33" s="33"/>
      <c r="Z33" s="33"/>
      <c r="AA33" s="33"/>
      <c r="AB33" s="32"/>
      <c r="AC33" s="33"/>
      <c r="AD33" s="33"/>
      <c r="AE33" s="33"/>
    </row>
    <row r="34" spans="1:31" s="34" customFormat="1" ht="15.75" x14ac:dyDescent="0.25">
      <c r="A34" s="37"/>
      <c r="B34" s="31" t="s">
        <v>85</v>
      </c>
      <c r="C34" s="32">
        <f t="shared" si="2"/>
        <v>1.1267</v>
      </c>
      <c r="D34" s="32"/>
      <c r="E34" s="32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2">
        <f>V34</f>
        <v>1.1267</v>
      </c>
      <c r="U34" s="33"/>
      <c r="V34" s="32">
        <v>1.1267</v>
      </c>
      <c r="W34" s="33"/>
      <c r="X34" s="33"/>
      <c r="Y34" s="33"/>
      <c r="Z34" s="33"/>
      <c r="AA34" s="33"/>
      <c r="AB34" s="32"/>
      <c r="AC34" s="33"/>
      <c r="AD34" s="33"/>
      <c r="AE34" s="33"/>
    </row>
    <row r="35" spans="1:31" s="3" customFormat="1" ht="14.25" x14ac:dyDescent="0.25">
      <c r="A35" s="23" t="s">
        <v>86</v>
      </c>
      <c r="B35" s="24" t="s">
        <v>87</v>
      </c>
      <c r="C35" s="25">
        <f>C40+C36</f>
        <v>94.743300000000005</v>
      </c>
      <c r="D35" s="25">
        <f>D40+D36</f>
        <v>64.890199999999993</v>
      </c>
      <c r="E35" s="25">
        <f>E40+E36</f>
        <v>64.890199999999993</v>
      </c>
      <c r="F35" s="25">
        <f>F40+F36</f>
        <v>19.229700000000001</v>
      </c>
      <c r="G35" s="25">
        <f>G40+G36</f>
        <v>19.229700000000001</v>
      </c>
      <c r="H35" s="25"/>
      <c r="I35" s="25"/>
      <c r="J35" s="25"/>
      <c r="K35" s="25">
        <f>K40+K36</f>
        <v>1.4438</v>
      </c>
      <c r="L35" s="25"/>
      <c r="M35" s="25"/>
      <c r="N35" s="25"/>
      <c r="O35" s="25"/>
      <c r="P35" s="25"/>
      <c r="Q35" s="25"/>
      <c r="R35" s="25"/>
      <c r="S35" s="25"/>
      <c r="T35" s="25">
        <f>T40+T36</f>
        <v>9.1052</v>
      </c>
      <c r="U35" s="25"/>
      <c r="V35" s="25">
        <f>V40+V36</f>
        <v>9.1052</v>
      </c>
      <c r="W35" s="25">
        <f>W40+W36</f>
        <v>7.4399999999999994E-2</v>
      </c>
      <c r="X35" s="25">
        <f>X40+X36</f>
        <v>7.4399999999999994E-2</v>
      </c>
      <c r="Y35" s="25"/>
      <c r="Z35" s="25"/>
      <c r="AA35" s="25"/>
      <c r="AB35" s="25"/>
      <c r="AC35" s="25"/>
      <c r="AD35" s="25"/>
      <c r="AE35" s="25"/>
    </row>
    <row r="36" spans="1:31" s="10" customFormat="1" ht="33" customHeight="1" x14ac:dyDescent="0.25">
      <c r="A36" s="35" t="s">
        <v>88</v>
      </c>
      <c r="B36" s="27" t="s">
        <v>89</v>
      </c>
      <c r="C36" s="28">
        <f>C37+C38+C39</f>
        <v>34.691900000000004</v>
      </c>
      <c r="D36" s="28">
        <f>D37+D38+D39</f>
        <v>13.544</v>
      </c>
      <c r="E36" s="28">
        <f>E37+E38+E39</f>
        <v>13.544</v>
      </c>
      <c r="F36" s="28">
        <f>F37+F38+F39</f>
        <v>19.229700000000001</v>
      </c>
      <c r="G36" s="28">
        <f>G37+G38+G39</f>
        <v>19.229700000000001</v>
      </c>
      <c r="H36" s="28"/>
      <c r="I36" s="28"/>
      <c r="J36" s="28"/>
      <c r="K36" s="28">
        <f>K37+K38+K39</f>
        <v>1.4438</v>
      </c>
      <c r="L36" s="28"/>
      <c r="M36" s="28"/>
      <c r="N36" s="28"/>
      <c r="O36" s="28"/>
      <c r="P36" s="28"/>
      <c r="Q36" s="28"/>
      <c r="R36" s="28"/>
      <c r="S36" s="28"/>
      <c r="T36" s="28">
        <f>T37+T38+T39</f>
        <v>0.4</v>
      </c>
      <c r="U36" s="28"/>
      <c r="V36" s="28">
        <f>V37+V38+V39</f>
        <v>0.4</v>
      </c>
      <c r="W36" s="28">
        <f>W37+W38+W39</f>
        <v>7.4399999999999994E-2</v>
      </c>
      <c r="X36" s="28">
        <f>X37+X38+X39</f>
        <v>7.4399999999999994E-2</v>
      </c>
      <c r="Y36" s="28"/>
      <c r="Z36" s="28"/>
      <c r="AA36" s="28"/>
      <c r="AB36" s="28"/>
      <c r="AC36" s="28"/>
      <c r="AD36" s="28"/>
      <c r="AE36" s="28"/>
    </row>
    <row r="37" spans="1:31" s="34" customFormat="1" ht="25.5" x14ac:dyDescent="0.25">
      <c r="A37" s="36"/>
      <c r="B37" s="31" t="s">
        <v>90</v>
      </c>
      <c r="C37" s="32">
        <f>D37+F37+W37+K37</f>
        <v>31.230400000000003</v>
      </c>
      <c r="D37" s="32">
        <f>E37</f>
        <v>10.4825</v>
      </c>
      <c r="E37" s="32">
        <v>10.4825</v>
      </c>
      <c r="F37" s="32">
        <f>G37</f>
        <v>19.229700000000001</v>
      </c>
      <c r="G37" s="32">
        <v>19.229700000000001</v>
      </c>
      <c r="H37" s="33"/>
      <c r="I37" s="33"/>
      <c r="J37" s="33"/>
      <c r="K37" s="32">
        <v>1.4438</v>
      </c>
      <c r="L37" s="33"/>
      <c r="M37" s="33"/>
      <c r="N37" s="33"/>
      <c r="O37" s="33"/>
      <c r="P37" s="33"/>
      <c r="Q37" s="33"/>
      <c r="R37" s="33"/>
      <c r="S37" s="33"/>
      <c r="T37" s="32"/>
      <c r="U37" s="33"/>
      <c r="V37" s="32"/>
      <c r="W37" s="32">
        <f>X37</f>
        <v>7.4399999999999994E-2</v>
      </c>
      <c r="X37" s="32">
        <v>7.4399999999999994E-2</v>
      </c>
      <c r="Y37" s="32"/>
      <c r="Z37" s="33"/>
      <c r="AA37" s="33"/>
      <c r="AB37" s="33"/>
      <c r="AC37" s="33"/>
      <c r="AD37" s="33"/>
      <c r="AE37" s="33"/>
    </row>
    <row r="38" spans="1:31" s="34" customFormat="1" ht="27.6" customHeight="1" x14ac:dyDescent="0.25">
      <c r="A38" s="36"/>
      <c r="B38" s="31" t="s">
        <v>91</v>
      </c>
      <c r="C38" s="32">
        <f>D38</f>
        <v>3.0615000000000001</v>
      </c>
      <c r="D38" s="32">
        <f>E38</f>
        <v>3.0615000000000001</v>
      </c>
      <c r="E38" s="32">
        <v>3.0615000000000001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2"/>
      <c r="U38" s="33"/>
      <c r="V38" s="32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34" customFormat="1" ht="19.149999999999999" customHeight="1" x14ac:dyDescent="0.25">
      <c r="A39" s="37"/>
      <c r="B39" s="31" t="s">
        <v>92</v>
      </c>
      <c r="C39" s="32">
        <f>T39</f>
        <v>0.4</v>
      </c>
      <c r="D39" s="32"/>
      <c r="E39" s="32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2">
        <f>V39</f>
        <v>0.4</v>
      </c>
      <c r="U39" s="33"/>
      <c r="V39" s="32">
        <v>0.4</v>
      </c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10" customFormat="1" ht="16.899999999999999" customHeight="1" x14ac:dyDescent="0.25">
      <c r="A40" s="35" t="s">
        <v>93</v>
      </c>
      <c r="B40" s="27" t="s">
        <v>94</v>
      </c>
      <c r="C40" s="28">
        <f>C41+C42+C43+C44+C45+C46+C47+C48+C49+C50+C51+C52+C53+C54+C55+C56</f>
        <v>60.051400000000001</v>
      </c>
      <c r="D40" s="28">
        <f>D41+D42+D43+D44+D45+D46+D47+D48+D49+D50+D51+D52+D53+D54+D55+D56</f>
        <v>51.346199999999996</v>
      </c>
      <c r="E40" s="28">
        <f>E41+E42+E43+E44+E45+E46+E47+E48+E49+E50+E51+E52+E53+E54+E55+E56</f>
        <v>51.346199999999996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>
        <f>T41+T42+T43+T44+T45+T46+T47+T48+T49+T50+T51+T52+T53+T54+T55+T56</f>
        <v>8.7051999999999996</v>
      </c>
      <c r="U40" s="28">
        <f>U41+U42+U43+U44+U45+U46+U47+U48+U49+U50+U51+U52+U53+U54+U55+U56</f>
        <v>0</v>
      </c>
      <c r="V40" s="28">
        <f>V41+V42+V43+V44+V45+V46+V47+V48+V49+V50+V51+V52+V53+V54+V55+V56</f>
        <v>8.7051999999999996</v>
      </c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34" customFormat="1" ht="29.45" customHeight="1" x14ac:dyDescent="0.25">
      <c r="A41" s="36"/>
      <c r="B41" s="31" t="s">
        <v>95</v>
      </c>
      <c r="C41" s="32">
        <f t="shared" ref="C41:D43" si="4">D41</f>
        <v>4.5974000000000004</v>
      </c>
      <c r="D41" s="32">
        <f t="shared" si="4"/>
        <v>4.5974000000000004</v>
      </c>
      <c r="E41" s="32">
        <v>4.5974000000000004</v>
      </c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2"/>
      <c r="U41" s="33"/>
      <c r="V41" s="32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34" customFormat="1" ht="25.5" x14ac:dyDescent="0.25">
      <c r="A42" s="36"/>
      <c r="B42" s="31" t="s">
        <v>96</v>
      </c>
      <c r="C42" s="32">
        <f t="shared" si="4"/>
        <v>0.30859999999999999</v>
      </c>
      <c r="D42" s="32">
        <f t="shared" si="4"/>
        <v>0.30859999999999999</v>
      </c>
      <c r="E42" s="32">
        <v>0.30859999999999999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2"/>
      <c r="U42" s="33"/>
      <c r="V42" s="32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34" customFormat="1" ht="25.5" x14ac:dyDescent="0.25">
      <c r="A43" s="36"/>
      <c r="B43" s="31" t="s">
        <v>97</v>
      </c>
      <c r="C43" s="32">
        <f t="shared" si="4"/>
        <v>0.22140000000000001</v>
      </c>
      <c r="D43" s="32">
        <f t="shared" si="4"/>
        <v>0.22140000000000001</v>
      </c>
      <c r="E43" s="32">
        <v>0.22140000000000001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2"/>
      <c r="U43" s="33"/>
      <c r="V43" s="32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34" customFormat="1" ht="15.75" x14ac:dyDescent="0.25">
      <c r="A44" s="36"/>
      <c r="B44" s="31" t="s">
        <v>98</v>
      </c>
      <c r="C44" s="32">
        <f>T44</f>
        <v>0.4</v>
      </c>
      <c r="D44" s="32"/>
      <c r="E44" s="32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2">
        <f>V44</f>
        <v>0.4</v>
      </c>
      <c r="U44" s="33"/>
      <c r="V44" s="32">
        <v>0.4</v>
      </c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34" customFormat="1" ht="15.75" x14ac:dyDescent="0.25">
      <c r="A45" s="36"/>
      <c r="B45" s="31" t="s">
        <v>99</v>
      </c>
      <c r="C45" s="32">
        <f>T45</f>
        <v>5.4850000000000003</v>
      </c>
      <c r="D45" s="32"/>
      <c r="E45" s="3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2">
        <f>V45</f>
        <v>5.4850000000000003</v>
      </c>
      <c r="U45" s="33"/>
      <c r="V45" s="32">
        <v>5.4850000000000003</v>
      </c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34" customFormat="1" ht="15.75" x14ac:dyDescent="0.25">
      <c r="A46" s="36"/>
      <c r="B46" s="31" t="s">
        <v>100</v>
      </c>
      <c r="C46" s="32">
        <f>T46</f>
        <v>0.28000000000000003</v>
      </c>
      <c r="D46" s="32"/>
      <c r="E46" s="32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2">
        <f>V46</f>
        <v>0.28000000000000003</v>
      </c>
      <c r="U46" s="33"/>
      <c r="V46" s="32">
        <v>0.28000000000000003</v>
      </c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34" customFormat="1" ht="25.5" x14ac:dyDescent="0.25">
      <c r="A47" s="36"/>
      <c r="B47" s="31" t="s">
        <v>101</v>
      </c>
      <c r="C47" s="32">
        <f>T47</f>
        <v>0.36030000000000001</v>
      </c>
      <c r="D47" s="32"/>
      <c r="E47" s="32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2">
        <f>V47</f>
        <v>0.36030000000000001</v>
      </c>
      <c r="U47" s="33"/>
      <c r="V47" s="32">
        <v>0.36030000000000001</v>
      </c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34" customFormat="1" ht="25.5" x14ac:dyDescent="0.25">
      <c r="A48" s="36"/>
      <c r="B48" s="31" t="s">
        <v>102</v>
      </c>
      <c r="C48" s="32">
        <f>D48</f>
        <v>0.189</v>
      </c>
      <c r="D48" s="32">
        <f>E48</f>
        <v>0.189</v>
      </c>
      <c r="E48" s="32">
        <v>0.189</v>
      </c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2"/>
      <c r="U48" s="33"/>
      <c r="V48" s="32"/>
      <c r="W48" s="33"/>
      <c r="X48" s="33"/>
      <c r="Y48" s="33"/>
      <c r="Z48" s="33"/>
      <c r="AA48" s="33"/>
      <c r="AB48" s="33"/>
      <c r="AC48" s="33"/>
      <c r="AD48" s="33"/>
      <c r="AE48" s="33"/>
    </row>
    <row r="49" spans="1:31" s="34" customFormat="1" ht="15.75" x14ac:dyDescent="0.25">
      <c r="A49" s="36"/>
      <c r="B49" s="31" t="s">
        <v>103</v>
      </c>
      <c r="C49" s="32">
        <f>D49</f>
        <v>6.5100000000000005E-2</v>
      </c>
      <c r="D49" s="32">
        <f>E49</f>
        <v>6.5100000000000005E-2</v>
      </c>
      <c r="E49" s="32">
        <v>6.5100000000000005E-2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2"/>
      <c r="U49" s="33"/>
      <c r="V49" s="32"/>
      <c r="W49" s="33"/>
      <c r="X49" s="33"/>
      <c r="Y49" s="33"/>
      <c r="Z49" s="33"/>
      <c r="AA49" s="33"/>
      <c r="AB49" s="33"/>
      <c r="AC49" s="33"/>
      <c r="AD49" s="33"/>
      <c r="AE49" s="33"/>
    </row>
    <row r="50" spans="1:31" s="34" customFormat="1" ht="15.75" x14ac:dyDescent="0.25">
      <c r="A50" s="36"/>
      <c r="B50" s="31" t="s">
        <v>104</v>
      </c>
      <c r="C50" s="32">
        <f>T50</f>
        <v>0.4007</v>
      </c>
      <c r="D50" s="32"/>
      <c r="E50" s="32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2">
        <f>V50</f>
        <v>0.4007</v>
      </c>
      <c r="U50" s="33"/>
      <c r="V50" s="32">
        <v>0.4007</v>
      </c>
      <c r="W50" s="33"/>
      <c r="X50" s="33"/>
      <c r="Y50" s="33"/>
      <c r="Z50" s="33"/>
      <c r="AA50" s="33"/>
      <c r="AB50" s="33"/>
      <c r="AC50" s="33"/>
      <c r="AD50" s="33"/>
      <c r="AE50" s="33"/>
    </row>
    <row r="51" spans="1:31" s="34" customFormat="1" ht="15.75" x14ac:dyDescent="0.25">
      <c r="A51" s="36"/>
      <c r="B51" s="31" t="s">
        <v>105</v>
      </c>
      <c r="C51" s="32">
        <f>T51</f>
        <v>0.1772</v>
      </c>
      <c r="D51" s="32"/>
      <c r="E51" s="32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2">
        <f>V51</f>
        <v>0.1772</v>
      </c>
      <c r="U51" s="33"/>
      <c r="V51" s="32">
        <v>0.1772</v>
      </c>
      <c r="W51" s="33"/>
      <c r="X51" s="33"/>
      <c r="Y51" s="33"/>
      <c r="Z51" s="33"/>
      <c r="AA51" s="33"/>
      <c r="AB51" s="33"/>
      <c r="AC51" s="33"/>
      <c r="AD51" s="33"/>
      <c r="AE51" s="33"/>
    </row>
    <row r="52" spans="1:31" s="34" customFormat="1" ht="38.25" x14ac:dyDescent="0.25">
      <c r="A52" s="36"/>
      <c r="B52" s="31" t="s">
        <v>106</v>
      </c>
      <c r="C52" s="32">
        <f>D52+T52</f>
        <v>3.556</v>
      </c>
      <c r="D52" s="32">
        <f>E52</f>
        <v>1.954</v>
      </c>
      <c r="E52" s="32">
        <v>1.954</v>
      </c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2">
        <f>V52</f>
        <v>1.6020000000000001</v>
      </c>
      <c r="U52" s="33"/>
      <c r="V52" s="32">
        <v>1.6020000000000001</v>
      </c>
      <c r="W52" s="33"/>
      <c r="X52" s="33"/>
      <c r="Y52" s="33"/>
      <c r="Z52" s="33"/>
      <c r="AA52" s="33"/>
      <c r="AB52" s="33"/>
      <c r="AC52" s="33"/>
      <c r="AD52" s="33"/>
      <c r="AE52" s="33"/>
    </row>
    <row r="53" spans="1:31" s="34" customFormat="1" ht="15.75" x14ac:dyDescent="0.25">
      <c r="A53" s="36"/>
      <c r="B53" s="31" t="s">
        <v>107</v>
      </c>
      <c r="C53" s="32">
        <f>D53</f>
        <v>6.2721999999999998</v>
      </c>
      <c r="D53" s="32">
        <f>E53</f>
        <v>6.2721999999999998</v>
      </c>
      <c r="E53" s="32">
        <v>6.2721999999999998</v>
      </c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2"/>
      <c r="U53" s="33"/>
      <c r="V53" s="32"/>
      <c r="W53" s="33"/>
      <c r="X53" s="33"/>
      <c r="Y53" s="33"/>
      <c r="Z53" s="33"/>
      <c r="AA53" s="33"/>
      <c r="AB53" s="33"/>
      <c r="AC53" s="33"/>
      <c r="AD53" s="33"/>
      <c r="AE53" s="33"/>
    </row>
    <row r="54" spans="1:31" s="34" customFormat="1" ht="15.75" x14ac:dyDescent="0.25">
      <c r="A54" s="36"/>
      <c r="B54" s="31" t="s">
        <v>108</v>
      </c>
      <c r="C54" s="32">
        <f>D54</f>
        <v>15.481299999999999</v>
      </c>
      <c r="D54" s="32">
        <f>E54</f>
        <v>15.481299999999999</v>
      </c>
      <c r="E54" s="32">
        <v>15.481299999999999</v>
      </c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2"/>
      <c r="U54" s="33"/>
      <c r="V54" s="32"/>
      <c r="W54" s="33"/>
      <c r="X54" s="33"/>
      <c r="Y54" s="33"/>
      <c r="Z54" s="33"/>
      <c r="AA54" s="33"/>
      <c r="AB54" s="33"/>
      <c r="AC54" s="33"/>
      <c r="AD54" s="33"/>
      <c r="AE54" s="33"/>
    </row>
    <row r="55" spans="1:31" s="34" customFormat="1" ht="15.75" x14ac:dyDescent="0.25">
      <c r="A55" s="36"/>
      <c r="B55" s="31" t="s">
        <v>109</v>
      </c>
      <c r="C55" s="32">
        <f>D55</f>
        <v>2.6709000000000001</v>
      </c>
      <c r="D55" s="32">
        <f>E55</f>
        <v>2.6709000000000001</v>
      </c>
      <c r="E55" s="32">
        <v>2.6709000000000001</v>
      </c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2"/>
      <c r="U55" s="33"/>
      <c r="V55" s="32"/>
      <c r="W55" s="33"/>
      <c r="X55" s="33"/>
      <c r="Y55" s="33"/>
      <c r="Z55" s="33"/>
      <c r="AA55" s="33"/>
      <c r="AB55" s="33"/>
      <c r="AC55" s="33"/>
      <c r="AD55" s="33"/>
      <c r="AE55" s="33"/>
    </row>
    <row r="56" spans="1:31" s="34" customFormat="1" ht="15.75" x14ac:dyDescent="0.25">
      <c r="A56" s="37"/>
      <c r="B56" s="31" t="s">
        <v>110</v>
      </c>
      <c r="C56" s="32">
        <f>D56</f>
        <v>19.586300000000001</v>
      </c>
      <c r="D56" s="32">
        <f>E56</f>
        <v>19.586300000000001</v>
      </c>
      <c r="E56" s="32">
        <v>19.586300000000001</v>
      </c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2"/>
      <c r="U56" s="33"/>
      <c r="V56" s="32"/>
      <c r="W56" s="33"/>
      <c r="X56" s="33"/>
      <c r="Y56" s="33"/>
      <c r="Z56" s="33"/>
      <c r="AA56" s="33"/>
      <c r="AB56" s="33"/>
      <c r="AC56" s="33"/>
      <c r="AD56" s="33"/>
      <c r="AE56" s="33"/>
    </row>
    <row r="57" spans="1:31" s="3" customFormat="1" ht="14.25" x14ac:dyDescent="0.25">
      <c r="A57" s="23" t="s">
        <v>111</v>
      </c>
      <c r="B57" s="24" t="s">
        <v>112</v>
      </c>
      <c r="C57" s="25">
        <f>C58+C60</f>
        <v>1.5988999999999998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>
        <f>Z58+Z60</f>
        <v>4.1000000000000002E-2</v>
      </c>
      <c r="AA57" s="25">
        <f>AA58+AA60</f>
        <v>1.5578999999999998</v>
      </c>
      <c r="AB57" s="25">
        <f>AB58+AB60</f>
        <v>1.5578999999999998</v>
      </c>
      <c r="AC57" s="25"/>
      <c r="AD57" s="25"/>
      <c r="AE57" s="25"/>
    </row>
    <row r="58" spans="1:31" s="10" customFormat="1" ht="25.5" x14ac:dyDescent="0.25">
      <c r="A58" s="35" t="s">
        <v>113</v>
      </c>
      <c r="B58" s="27" t="s">
        <v>114</v>
      </c>
      <c r="C58" s="28">
        <f>C59</f>
        <v>4.1000000000000002E-2</v>
      </c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>
        <f>Z59</f>
        <v>4.1000000000000002E-2</v>
      </c>
      <c r="AA58" s="28"/>
      <c r="AB58" s="28"/>
      <c r="AC58" s="28"/>
      <c r="AD58" s="28"/>
      <c r="AE58" s="28"/>
    </row>
    <row r="59" spans="1:31" s="34" customFormat="1" ht="15.75" x14ac:dyDescent="0.25">
      <c r="A59" s="37"/>
      <c r="B59" s="31" t="s">
        <v>115</v>
      </c>
      <c r="C59" s="32">
        <f>Z59</f>
        <v>4.1000000000000002E-2</v>
      </c>
      <c r="D59" s="32"/>
      <c r="E59" s="32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2"/>
      <c r="U59" s="33"/>
      <c r="V59" s="32"/>
      <c r="W59" s="33"/>
      <c r="X59" s="33"/>
      <c r="Y59" s="33"/>
      <c r="Z59" s="32">
        <v>4.1000000000000002E-2</v>
      </c>
      <c r="AA59" s="32"/>
      <c r="AB59" s="32"/>
      <c r="AC59" s="33"/>
      <c r="AD59" s="33"/>
      <c r="AE59" s="33"/>
    </row>
    <row r="60" spans="1:31" s="10" customFormat="1" ht="15" x14ac:dyDescent="0.25">
      <c r="A60" s="35" t="s">
        <v>116</v>
      </c>
      <c r="B60" s="27" t="s">
        <v>117</v>
      </c>
      <c r="C60" s="28">
        <f>C61+C62+C63</f>
        <v>1.5578999999999998</v>
      </c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>
        <f>AA61+AA62+AA63</f>
        <v>1.5578999999999998</v>
      </c>
      <c r="AB60" s="28">
        <f>AB61+AB62+AB63</f>
        <v>1.5578999999999998</v>
      </c>
      <c r="AC60" s="28"/>
      <c r="AD60" s="28"/>
      <c r="AE60" s="28"/>
    </row>
    <row r="61" spans="1:31" s="34" customFormat="1" ht="25.5" x14ac:dyDescent="0.25">
      <c r="A61" s="36"/>
      <c r="B61" s="31" t="s">
        <v>118</v>
      </c>
      <c r="C61" s="32">
        <f>AA61</f>
        <v>0.7127</v>
      </c>
      <c r="D61" s="32"/>
      <c r="E61" s="32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2"/>
      <c r="U61" s="33"/>
      <c r="V61" s="32"/>
      <c r="W61" s="33"/>
      <c r="X61" s="33"/>
      <c r="Y61" s="33"/>
      <c r="Z61" s="32"/>
      <c r="AA61" s="32">
        <f>AB61</f>
        <v>0.7127</v>
      </c>
      <c r="AB61" s="32">
        <v>0.7127</v>
      </c>
      <c r="AC61" s="33"/>
      <c r="AD61" s="33"/>
      <c r="AE61" s="33"/>
    </row>
    <row r="62" spans="1:31" s="34" customFormat="1" ht="15.75" x14ac:dyDescent="0.25">
      <c r="A62" s="36"/>
      <c r="B62" s="31" t="s">
        <v>119</v>
      </c>
      <c r="C62" s="32">
        <f>AA62</f>
        <v>0.6452</v>
      </c>
      <c r="D62" s="32"/>
      <c r="E62" s="32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2"/>
      <c r="U62" s="33"/>
      <c r="V62" s="32"/>
      <c r="W62" s="33"/>
      <c r="X62" s="33"/>
      <c r="Y62" s="33"/>
      <c r="Z62" s="32"/>
      <c r="AA62" s="32">
        <f>AB62</f>
        <v>0.6452</v>
      </c>
      <c r="AB62" s="32">
        <v>0.6452</v>
      </c>
      <c r="AC62" s="33"/>
      <c r="AD62" s="33"/>
      <c r="AE62" s="33"/>
    </row>
    <row r="63" spans="1:31" s="34" customFormat="1" ht="15.75" x14ac:dyDescent="0.25">
      <c r="A63" s="37"/>
      <c r="B63" s="31" t="s">
        <v>120</v>
      </c>
      <c r="C63" s="32">
        <f>AA63</f>
        <v>0.2</v>
      </c>
      <c r="D63" s="32"/>
      <c r="E63" s="32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2"/>
      <c r="U63" s="33"/>
      <c r="V63" s="32"/>
      <c r="W63" s="33"/>
      <c r="X63" s="33"/>
      <c r="Y63" s="33"/>
      <c r="Z63" s="32"/>
      <c r="AA63" s="32">
        <v>0.2</v>
      </c>
      <c r="AB63" s="32">
        <v>0.2</v>
      </c>
      <c r="AC63" s="33"/>
      <c r="AD63" s="33"/>
      <c r="AE63" s="33"/>
    </row>
    <row r="64" spans="1:31" s="3" customFormat="1" ht="25.5" x14ac:dyDescent="0.25">
      <c r="A64" s="23" t="s">
        <v>121</v>
      </c>
      <c r="B64" s="24" t="s">
        <v>122</v>
      </c>
      <c r="C64" s="25">
        <f>C65+C67</f>
        <v>12.848600000000001</v>
      </c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>
        <f>W65+W67</f>
        <v>10.9046</v>
      </c>
      <c r="X64" s="25">
        <f>X65+X67</f>
        <v>10.9046</v>
      </c>
      <c r="Y64" s="25"/>
      <c r="Z64" s="25">
        <f>Z65+Z67</f>
        <v>1.944</v>
      </c>
      <c r="AA64" s="25"/>
      <c r="AB64" s="25"/>
      <c r="AC64" s="25"/>
      <c r="AD64" s="25"/>
      <c r="AE64" s="25"/>
    </row>
    <row r="65" spans="1:31" s="10" customFormat="1" ht="15" x14ac:dyDescent="0.25">
      <c r="A65" s="35" t="s">
        <v>123</v>
      </c>
      <c r="B65" s="27" t="s">
        <v>124</v>
      </c>
      <c r="C65" s="28">
        <f>C66</f>
        <v>10.9046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>
        <f>W66</f>
        <v>10.9046</v>
      </c>
      <c r="X65" s="28">
        <f>X66</f>
        <v>10.9046</v>
      </c>
      <c r="Y65" s="28"/>
      <c r="Z65" s="28"/>
      <c r="AA65" s="28"/>
      <c r="AB65" s="28"/>
      <c r="AC65" s="28"/>
      <c r="AD65" s="28"/>
      <c r="AE65" s="28"/>
    </row>
    <row r="66" spans="1:31" s="34" customFormat="1" ht="15.75" x14ac:dyDescent="0.25">
      <c r="A66" s="37"/>
      <c r="B66" s="31" t="s">
        <v>125</v>
      </c>
      <c r="C66" s="32">
        <f>W66</f>
        <v>10.9046</v>
      </c>
      <c r="D66" s="32"/>
      <c r="E66" s="32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2"/>
      <c r="U66" s="33"/>
      <c r="V66" s="32"/>
      <c r="W66" s="32">
        <f>X66</f>
        <v>10.9046</v>
      </c>
      <c r="X66" s="32">
        <v>10.9046</v>
      </c>
      <c r="Y66" s="32"/>
      <c r="Z66" s="32"/>
      <c r="AA66" s="32"/>
      <c r="AB66" s="32"/>
      <c r="AC66" s="33"/>
      <c r="AD66" s="33"/>
      <c r="AE66" s="33"/>
    </row>
    <row r="67" spans="1:31" s="10" customFormat="1" ht="15" x14ac:dyDescent="0.25">
      <c r="A67" s="35" t="s">
        <v>126</v>
      </c>
      <c r="B67" s="27" t="s">
        <v>127</v>
      </c>
      <c r="C67" s="28">
        <f>C68</f>
        <v>1.944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>
        <f>Z68</f>
        <v>1.944</v>
      </c>
      <c r="AA67" s="28"/>
      <c r="AB67" s="28"/>
      <c r="AC67" s="28"/>
      <c r="AD67" s="28"/>
      <c r="AE67" s="28"/>
    </row>
    <row r="68" spans="1:31" s="34" customFormat="1" ht="45.6" customHeight="1" x14ac:dyDescent="0.25">
      <c r="A68" s="37"/>
      <c r="B68" s="31" t="s">
        <v>128</v>
      </c>
      <c r="C68" s="32">
        <f>Z68</f>
        <v>1.944</v>
      </c>
      <c r="D68" s="32"/>
      <c r="E68" s="32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2"/>
      <c r="U68" s="33"/>
      <c r="V68" s="32"/>
      <c r="W68" s="32"/>
      <c r="X68" s="32"/>
      <c r="Y68" s="32"/>
      <c r="Z68" s="32">
        <v>1.944</v>
      </c>
      <c r="AA68" s="32"/>
      <c r="AB68" s="32"/>
      <c r="AC68" s="33"/>
      <c r="AD68" s="33"/>
      <c r="AE68" s="33"/>
    </row>
    <row r="69" spans="1:31" s="38" customFormat="1" ht="63" customHeight="1" x14ac:dyDescent="0.25">
      <c r="A69" s="23" t="s">
        <v>129</v>
      </c>
      <c r="B69" s="24" t="s">
        <v>130</v>
      </c>
      <c r="C69" s="25">
        <f>C70</f>
        <v>43.586699999999986</v>
      </c>
      <c r="D69" s="25">
        <f>D70</f>
        <v>21.872799999999998</v>
      </c>
      <c r="E69" s="25">
        <f>E70</f>
        <v>21.872799999999998</v>
      </c>
      <c r="F69" s="25">
        <f>F70</f>
        <v>9.3718000000000004</v>
      </c>
      <c r="G69" s="25">
        <f>G70</f>
        <v>9.3718000000000004</v>
      </c>
      <c r="H69" s="25"/>
      <c r="I69" s="25">
        <f t="shared" ref="I69:Q69" si="5">I70</f>
        <v>1.2572000000000001</v>
      </c>
      <c r="J69" s="25">
        <f t="shared" si="5"/>
        <v>1.2572000000000001</v>
      </c>
      <c r="K69" s="25">
        <f t="shared" si="5"/>
        <v>2.0310000000000001</v>
      </c>
      <c r="L69" s="25">
        <f t="shared" si="5"/>
        <v>2.8733</v>
      </c>
      <c r="M69" s="25">
        <f t="shared" si="5"/>
        <v>0.93340000000000001</v>
      </c>
      <c r="N69" s="25">
        <f t="shared" si="5"/>
        <v>1.9399</v>
      </c>
      <c r="O69" s="25">
        <f t="shared" si="5"/>
        <v>0.83079999999999998</v>
      </c>
      <c r="P69" s="25">
        <f t="shared" si="5"/>
        <v>0.71950000000000003</v>
      </c>
      <c r="Q69" s="25">
        <f t="shared" si="5"/>
        <v>0.1113</v>
      </c>
      <c r="R69" s="25"/>
      <c r="S69" s="25"/>
      <c r="T69" s="25">
        <f>T70</f>
        <v>0.05</v>
      </c>
      <c r="U69" s="25"/>
      <c r="V69" s="25">
        <f>V70</f>
        <v>0.05</v>
      </c>
      <c r="W69" s="25">
        <f>W70</f>
        <v>5.2997999999999994</v>
      </c>
      <c r="X69" s="25">
        <f>X70</f>
        <v>2.9211999999999998</v>
      </c>
      <c r="Y69" s="25">
        <f>Y70</f>
        <v>2.3786</v>
      </c>
      <c r="Z69" s="25"/>
      <c r="AA69" s="25"/>
      <c r="AB69" s="25"/>
      <c r="AC69" s="25"/>
      <c r="AD69" s="25"/>
      <c r="AE69" s="25"/>
    </row>
    <row r="70" spans="1:31" s="38" customFormat="1" x14ac:dyDescent="0.25">
      <c r="A70" s="26" t="s">
        <v>131</v>
      </c>
      <c r="B70" s="27" t="s">
        <v>132</v>
      </c>
      <c r="C70" s="28">
        <f>D70+F70+I70+K70+L70+O70+W70+T70</f>
        <v>43.586699999999986</v>
      </c>
      <c r="D70" s="28">
        <f>E70</f>
        <v>21.872799999999998</v>
      </c>
      <c r="E70" s="28">
        <f>19.9571+1.0081+0.9076</f>
        <v>21.872799999999998</v>
      </c>
      <c r="F70" s="28">
        <f>G70</f>
        <v>9.3718000000000004</v>
      </c>
      <c r="G70" s="28">
        <v>9.3718000000000004</v>
      </c>
      <c r="H70" s="28"/>
      <c r="I70" s="28">
        <f>J70</f>
        <v>1.2572000000000001</v>
      </c>
      <c r="J70" s="28">
        <v>1.2572000000000001</v>
      </c>
      <c r="K70" s="39">
        <v>2.0310000000000001</v>
      </c>
      <c r="L70" s="28">
        <f>M70+N70</f>
        <v>2.8733</v>
      </c>
      <c r="M70" s="28">
        <v>0.93340000000000001</v>
      </c>
      <c r="N70" s="28">
        <v>1.9399</v>
      </c>
      <c r="O70" s="28">
        <f>P70+Q70</f>
        <v>0.83079999999999998</v>
      </c>
      <c r="P70" s="28">
        <v>0.71950000000000003</v>
      </c>
      <c r="Q70" s="28">
        <v>0.1113</v>
      </c>
      <c r="R70" s="28"/>
      <c r="S70" s="28"/>
      <c r="T70" s="28">
        <v>0.05</v>
      </c>
      <c r="U70" s="28"/>
      <c r="V70" s="28">
        <v>0.05</v>
      </c>
      <c r="W70" s="28">
        <f>X70+Y70</f>
        <v>5.2997999999999994</v>
      </c>
      <c r="X70" s="28">
        <v>2.9211999999999998</v>
      </c>
      <c r="Y70" s="28">
        <v>2.3786</v>
      </c>
      <c r="Z70" s="28"/>
      <c r="AA70" s="28"/>
      <c r="AB70" s="28"/>
      <c r="AC70" s="28"/>
      <c r="AD70" s="28"/>
      <c r="AE70" s="28"/>
    </row>
    <row r="71" spans="1:31" s="38" customFormat="1" x14ac:dyDescent="0.25">
      <c r="A71" s="40" t="s">
        <v>133</v>
      </c>
      <c r="B71" s="40"/>
      <c r="C71" s="41">
        <f>C69+C64+C57+C35+C11</f>
        <v>412.09999999999997</v>
      </c>
      <c r="D71" s="41">
        <f t="shared" ref="D71:AC71" si="6">D69+D64+D57+D35+D11</f>
        <v>321.87849999999997</v>
      </c>
      <c r="E71" s="41">
        <f t="shared" si="6"/>
        <v>321.87849999999997</v>
      </c>
      <c r="F71" s="41">
        <f t="shared" si="6"/>
        <v>36.269300000000001</v>
      </c>
      <c r="G71" s="41">
        <f t="shared" si="6"/>
        <v>29.864900000000002</v>
      </c>
      <c r="H71" s="41">
        <f t="shared" si="6"/>
        <v>6.4043999999999999</v>
      </c>
      <c r="I71" s="41">
        <f t="shared" si="6"/>
        <v>1.2572000000000001</v>
      </c>
      <c r="J71" s="41">
        <f t="shared" si="6"/>
        <v>1.2572000000000001</v>
      </c>
      <c r="K71" s="41">
        <f t="shared" si="6"/>
        <v>3.4748000000000001</v>
      </c>
      <c r="L71" s="41">
        <f t="shared" si="6"/>
        <v>2.8733</v>
      </c>
      <c r="M71" s="41">
        <f t="shared" si="6"/>
        <v>0.93340000000000001</v>
      </c>
      <c r="N71" s="41">
        <f t="shared" si="6"/>
        <v>1.9399</v>
      </c>
      <c r="O71" s="41">
        <f t="shared" si="6"/>
        <v>0.83079999999999998</v>
      </c>
      <c r="P71" s="41">
        <f t="shared" si="6"/>
        <v>0.71950000000000003</v>
      </c>
      <c r="Q71" s="41">
        <f t="shared" si="6"/>
        <v>0.1113</v>
      </c>
      <c r="R71" s="41">
        <f t="shared" si="6"/>
        <v>8.0180000000000007</v>
      </c>
      <c r="S71" s="41">
        <f t="shared" si="6"/>
        <v>8.0180000000000007</v>
      </c>
      <c r="T71" s="41">
        <f t="shared" si="6"/>
        <v>16.444400000000002</v>
      </c>
      <c r="U71" s="41"/>
      <c r="V71" s="41">
        <f t="shared" si="6"/>
        <v>16.444400000000002</v>
      </c>
      <c r="W71" s="41">
        <f t="shared" si="6"/>
        <v>16.2788</v>
      </c>
      <c r="X71" s="41">
        <f t="shared" si="6"/>
        <v>13.900200000000002</v>
      </c>
      <c r="Y71" s="41">
        <f t="shared" si="6"/>
        <v>2.3786</v>
      </c>
      <c r="Z71" s="41">
        <f t="shared" si="6"/>
        <v>1.9879999999999998</v>
      </c>
      <c r="AA71" s="41">
        <f t="shared" si="6"/>
        <v>2.1578999999999997</v>
      </c>
      <c r="AB71" s="41">
        <f t="shared" si="6"/>
        <v>2.1578999999999997</v>
      </c>
      <c r="AC71" s="41">
        <f t="shared" si="6"/>
        <v>0.629</v>
      </c>
      <c r="AD71" s="41"/>
      <c r="AE71" s="41"/>
    </row>
    <row r="72" spans="1:31" ht="15.75" x14ac:dyDescent="0.25">
      <c r="A72" s="42" t="s">
        <v>134</v>
      </c>
      <c r="B72" s="42"/>
      <c r="C72" s="43">
        <f t="shared" ref="C72:AE72" si="7">C71+C9</f>
        <v>518.9</v>
      </c>
      <c r="D72" s="43">
        <f t="shared" si="7"/>
        <v>382.22659999999996</v>
      </c>
      <c r="E72" s="43">
        <f t="shared" si="7"/>
        <v>382.22659999999996</v>
      </c>
      <c r="F72" s="43">
        <f t="shared" si="7"/>
        <v>45.767700000000005</v>
      </c>
      <c r="G72" s="43">
        <f t="shared" si="7"/>
        <v>30.164900000000003</v>
      </c>
      <c r="H72" s="43">
        <f t="shared" si="7"/>
        <v>15.602799999999998</v>
      </c>
      <c r="I72" s="43">
        <f t="shared" si="7"/>
        <v>1.2572000000000001</v>
      </c>
      <c r="J72" s="43">
        <f t="shared" si="7"/>
        <v>1.2572000000000001</v>
      </c>
      <c r="K72" s="43">
        <f t="shared" si="7"/>
        <v>3.4748000000000001</v>
      </c>
      <c r="L72" s="43">
        <f t="shared" si="7"/>
        <v>2.8733</v>
      </c>
      <c r="M72" s="43">
        <f t="shared" si="7"/>
        <v>0.93340000000000001</v>
      </c>
      <c r="N72" s="43">
        <f t="shared" si="7"/>
        <v>1.9399</v>
      </c>
      <c r="O72" s="43">
        <f t="shared" si="7"/>
        <v>0.83079999999999998</v>
      </c>
      <c r="P72" s="43">
        <f t="shared" si="7"/>
        <v>0.71950000000000003</v>
      </c>
      <c r="Q72" s="43">
        <f t="shared" si="7"/>
        <v>0.1113</v>
      </c>
      <c r="R72" s="43">
        <f t="shared" si="7"/>
        <v>31.597899999999999</v>
      </c>
      <c r="S72" s="43">
        <f t="shared" si="7"/>
        <v>31.597899999999999</v>
      </c>
      <c r="T72" s="43">
        <f t="shared" si="7"/>
        <v>27.505300000000002</v>
      </c>
      <c r="U72" s="43">
        <f t="shared" si="7"/>
        <v>9.6</v>
      </c>
      <c r="V72" s="43">
        <f t="shared" si="7"/>
        <v>17.9053</v>
      </c>
      <c r="W72" s="43">
        <f t="shared" si="7"/>
        <v>17.2788</v>
      </c>
      <c r="X72" s="43">
        <f t="shared" si="7"/>
        <v>14.900200000000002</v>
      </c>
      <c r="Y72" s="43">
        <f t="shared" si="7"/>
        <v>2.3786</v>
      </c>
      <c r="Z72" s="43">
        <f t="shared" si="7"/>
        <v>2.0098999999999996</v>
      </c>
      <c r="AA72" s="43">
        <f t="shared" si="7"/>
        <v>2.9486999999999997</v>
      </c>
      <c r="AB72" s="43">
        <f t="shared" si="7"/>
        <v>2.9486999999999997</v>
      </c>
      <c r="AC72" s="43">
        <f t="shared" si="7"/>
        <v>0.629</v>
      </c>
      <c r="AD72" s="43">
        <f t="shared" si="7"/>
        <v>0.5</v>
      </c>
      <c r="AE72" s="43">
        <f t="shared" si="7"/>
        <v>0.5</v>
      </c>
    </row>
    <row r="76" spans="1:31" ht="16.5" x14ac:dyDescent="0.25">
      <c r="R76" s="45"/>
      <c r="S76" s="46"/>
      <c r="T76" s="45"/>
      <c r="U76" s="45"/>
      <c r="V76" s="45"/>
      <c r="W76" s="45"/>
      <c r="X76" s="45"/>
      <c r="Y76" s="45"/>
      <c r="Z76" s="45"/>
      <c r="AA76" s="45"/>
      <c r="AB76" s="45"/>
      <c r="AC76" s="45"/>
    </row>
    <row r="77" spans="1:31" s="47" customFormat="1" ht="16.5" x14ac:dyDescent="0.25">
      <c r="M77" s="45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5"/>
      <c r="AC77" s="45"/>
    </row>
    <row r="78" spans="1:31" s="47" customFormat="1" ht="22.9" customHeight="1" x14ac:dyDescent="0.25">
      <c r="M78" s="45"/>
    </row>
    <row r="79" spans="1:31" s="47" customFormat="1" ht="16.5" x14ac:dyDescent="0.25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5"/>
      <c r="L79" s="45"/>
      <c r="M79" s="45"/>
    </row>
    <row r="80" spans="1:31" s="38" customFormat="1" ht="23.45" customHeight="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9"/>
      <c r="L80" s="49"/>
      <c r="M80" s="49"/>
      <c r="P80" s="50"/>
      <c r="R80" s="50"/>
      <c r="S80" s="50"/>
      <c r="T80" s="50"/>
      <c r="U80" s="50"/>
      <c r="V80" s="50"/>
      <c r="W80" s="50"/>
      <c r="X80" s="50"/>
      <c r="Y80" s="50"/>
    </row>
    <row r="81" spans="16:25" ht="13.15" customHeight="1" x14ac:dyDescent="0.25">
      <c r="P81" s="51"/>
      <c r="Q81" s="51"/>
      <c r="R81" s="51"/>
      <c r="S81" s="51"/>
      <c r="T81" s="51"/>
      <c r="U81" s="51"/>
      <c r="V81" s="51"/>
      <c r="W81" s="51"/>
      <c r="X81" s="51"/>
      <c r="Y81" s="51"/>
    </row>
    <row r="82" spans="16:25" ht="13.15" customHeight="1" x14ac:dyDescent="0.25">
      <c r="P82" s="51"/>
      <c r="Q82" s="51"/>
      <c r="R82" s="51"/>
      <c r="S82" s="51"/>
      <c r="T82" s="51"/>
      <c r="U82" s="51"/>
      <c r="V82" s="51"/>
      <c r="W82" s="51"/>
      <c r="X82" s="51"/>
      <c r="Y82" s="51"/>
    </row>
  </sheetData>
  <mergeCells count="37">
    <mergeCell ref="A60:A63"/>
    <mergeCell ref="A65:A66"/>
    <mergeCell ref="A67:A68"/>
    <mergeCell ref="A71:B71"/>
    <mergeCell ref="A72:B72"/>
    <mergeCell ref="A10:Q10"/>
    <mergeCell ref="R10:AE10"/>
    <mergeCell ref="A17:A34"/>
    <mergeCell ref="A36:A39"/>
    <mergeCell ref="A40:A56"/>
    <mergeCell ref="A58:A59"/>
    <mergeCell ref="AD4:AE4"/>
    <mergeCell ref="D5:E5"/>
    <mergeCell ref="F5:H5"/>
    <mergeCell ref="I5:J5"/>
    <mergeCell ref="L5:N5"/>
    <mergeCell ref="O5:Q5"/>
    <mergeCell ref="R5:S5"/>
    <mergeCell ref="T5:V5"/>
    <mergeCell ref="W5:Y5"/>
    <mergeCell ref="AA5:AB5"/>
    <mergeCell ref="R3:AE3"/>
    <mergeCell ref="D4:E4"/>
    <mergeCell ref="F4:H4"/>
    <mergeCell ref="I4:J4"/>
    <mergeCell ref="L4:N4"/>
    <mergeCell ref="O4:Q4"/>
    <mergeCell ref="R4:S4"/>
    <mergeCell ref="T4:V4"/>
    <mergeCell ref="W4:Y4"/>
    <mergeCell ref="AA4:AB4"/>
    <mergeCell ref="A1:O1"/>
    <mergeCell ref="A2:O2"/>
    <mergeCell ref="A3:A7"/>
    <mergeCell ref="B3:B7"/>
    <mergeCell ref="C3:C7"/>
    <mergeCell ref="D3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Berejnyuk-PK</dc:creator>
  <cp:lastModifiedBy>Berejnyuk-PK</cp:lastModifiedBy>
  <dcterms:created xsi:type="dcterms:W3CDTF">2020-08-17T07:35:45Z</dcterms:created>
  <dcterms:modified xsi:type="dcterms:W3CDTF">2020-08-17T07:37:23Z</dcterms:modified>
</cp:coreProperties>
</file>