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5600" windowHeight="11520" tabRatio="837"/>
  </bookViews>
  <sheets>
    <sheet name="I. Фін план" sheetId="20" r:id="rId1"/>
    <sheet name="1.1. Інша інфо_1" sheetId="10" r:id="rId2"/>
    <sheet name="1.2. Інша інфо_2" sheetId="9" r:id="rId3"/>
    <sheet name="Лист1" sheetId="2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план'!$29:$31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'1.1. Інша інфо_1'!$A$1:$M$41</definedName>
    <definedName name="_xlnm.Print_Area" localSheetId="2">'1.2. Інша інфо_2'!$A$1:$AE$37</definedName>
    <definedName name="_xlnm.Print_Area" localSheetId="0">'I. Фін план'!$A$1:$G$86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C55" i="20" l="1"/>
  <c r="C56" i="20"/>
  <c r="C36" i="20" l="1"/>
  <c r="F77" i="20" l="1"/>
  <c r="C64" i="20"/>
  <c r="G65" i="20"/>
  <c r="F65" i="20"/>
  <c r="E65" i="20" l="1"/>
  <c r="D65" i="20"/>
  <c r="C63" i="20"/>
  <c r="D52" i="20"/>
  <c r="D66" i="20" s="1"/>
  <c r="D11" i="10" l="1"/>
  <c r="F11" i="10"/>
  <c r="H11" i="10"/>
  <c r="L14" i="10"/>
  <c r="J14" i="10"/>
  <c r="G52" i="20"/>
  <c r="G66" i="20" s="1"/>
  <c r="F52" i="20"/>
  <c r="F66" i="20" s="1"/>
  <c r="F67" i="20" s="1"/>
  <c r="E52" i="20"/>
  <c r="E66" i="20" s="1"/>
  <c r="C42" i="20" l="1"/>
  <c r="C66" i="20" l="1"/>
  <c r="C35" i="20"/>
  <c r="B26" i="10"/>
  <c r="A26" i="10"/>
  <c r="A3" i="10"/>
  <c r="V35" i="9"/>
  <c r="L40" i="10"/>
  <c r="I40" i="10"/>
  <c r="J13" i="10"/>
  <c r="J15" i="10"/>
  <c r="J16" i="10"/>
  <c r="J17" i="10"/>
  <c r="L13" i="10"/>
  <c r="L15" i="10"/>
  <c r="L16" i="10"/>
  <c r="L17" i="10"/>
  <c r="C62" i="20"/>
  <c r="S30" i="9"/>
  <c r="Q30" i="9"/>
  <c r="O30" i="9"/>
  <c r="K30" i="9"/>
  <c r="I30" i="9"/>
  <c r="G30" i="9"/>
  <c r="E30" i="9"/>
  <c r="M29" i="9"/>
  <c r="M28" i="9"/>
  <c r="M27" i="9"/>
  <c r="M26" i="9"/>
  <c r="M25" i="9"/>
  <c r="M24" i="9"/>
  <c r="M23" i="9"/>
  <c r="Z13" i="9"/>
  <c r="Y13" i="9"/>
  <c r="X13" i="9"/>
  <c r="W13" i="9"/>
  <c r="U13" i="9"/>
  <c r="T13" i="9"/>
  <c r="S13" i="9"/>
  <c r="R13" i="9"/>
  <c r="P13" i="9"/>
  <c r="O13" i="9"/>
  <c r="N13" i="9"/>
  <c r="M13" i="9"/>
  <c r="K13" i="9"/>
  <c r="J13" i="9"/>
  <c r="I13" i="9"/>
  <c r="H13" i="9"/>
  <c r="AE12" i="9"/>
  <c r="AD12" i="9"/>
  <c r="AC12" i="9"/>
  <c r="AB12" i="9"/>
  <c r="V12" i="9"/>
  <c r="Q12" i="9"/>
  <c r="L12" i="9"/>
  <c r="G12" i="9"/>
  <c r="AE11" i="9"/>
  <c r="AD11" i="9"/>
  <c r="AC11" i="9"/>
  <c r="AB11" i="9"/>
  <c r="L11" i="9"/>
  <c r="AE10" i="9"/>
  <c r="AD10" i="9"/>
  <c r="AC10" i="9"/>
  <c r="AB10" i="9"/>
  <c r="V10" i="9"/>
  <c r="Q10" i="9"/>
  <c r="L10" i="9"/>
  <c r="G10" i="9"/>
  <c r="AE9" i="9"/>
  <c r="AD9" i="9"/>
  <c r="AC9" i="9"/>
  <c r="AB9" i="9"/>
  <c r="AA9" i="9" s="1"/>
  <c r="V9" i="9"/>
  <c r="Q9" i="9"/>
  <c r="L9" i="9"/>
  <c r="G9" i="9"/>
  <c r="AE8" i="9"/>
  <c r="G77" i="20" s="1"/>
  <c r="AD8" i="9"/>
  <c r="AD13" i="9" s="1"/>
  <c r="AC8" i="9"/>
  <c r="E77" i="20"/>
  <c r="AB8" i="9"/>
  <c r="V8" i="9"/>
  <c r="V13" i="9" s="1"/>
  <c r="Q8" i="9"/>
  <c r="L8" i="9"/>
  <c r="L13" i="9" s="1"/>
  <c r="G8" i="9"/>
  <c r="C61" i="20"/>
  <c r="E75" i="20"/>
  <c r="D75" i="20"/>
  <c r="F75" i="20"/>
  <c r="D40" i="20"/>
  <c r="D67" i="20" s="1"/>
  <c r="E40" i="20"/>
  <c r="E67" i="20" s="1"/>
  <c r="F40" i="20"/>
  <c r="C41" i="20"/>
  <c r="G40" i="20"/>
  <c r="G67" i="20" s="1"/>
  <c r="C46" i="20"/>
  <c r="C47" i="20"/>
  <c r="C48" i="20"/>
  <c r="C49" i="20"/>
  <c r="C50" i="20"/>
  <c r="C51" i="20"/>
  <c r="C54" i="20"/>
  <c r="C57" i="20"/>
  <c r="C58" i="20"/>
  <c r="C59" i="20"/>
  <c r="C60" i="20"/>
  <c r="C39" i="20"/>
  <c r="C76" i="20"/>
  <c r="G75" i="20"/>
  <c r="C84" i="20"/>
  <c r="C82" i="20"/>
  <c r="C81" i="20"/>
  <c r="C80" i="20"/>
  <c r="C78" i="20"/>
  <c r="C38" i="20"/>
  <c r="G40" i="10"/>
  <c r="K40" i="10"/>
  <c r="H40" i="10"/>
  <c r="D40" i="10"/>
  <c r="C53" i="20"/>
  <c r="C34" i="20"/>
  <c r="C45" i="20"/>
  <c r="AA8" i="9"/>
  <c r="C37" i="20"/>
  <c r="G13" i="9" l="1"/>
  <c r="Q13" i="9"/>
  <c r="AB13" i="9"/>
  <c r="AC13" i="9"/>
  <c r="AA12" i="9"/>
  <c r="M30" i="9"/>
  <c r="AE13" i="9"/>
  <c r="AA11" i="9"/>
  <c r="AA10" i="9"/>
  <c r="C75" i="20"/>
  <c r="J11" i="10"/>
  <c r="C65" i="20"/>
  <c r="C40" i="20"/>
  <c r="L11" i="10"/>
  <c r="D77" i="20"/>
  <c r="C77" i="20" s="1"/>
  <c r="C52" i="20"/>
  <c r="AA13" i="9" l="1"/>
  <c r="C67" i="20"/>
  <c r="V14" i="9" l="1"/>
  <c r="G14" i="9"/>
  <c r="L14" i="9"/>
  <c r="Q14" i="9"/>
  <c r="AA14" i="9" l="1"/>
</calcChain>
</file>

<file path=xl/sharedStrings.xml><?xml version="1.0" encoding="utf-8"?>
<sst xmlns="http://schemas.openxmlformats.org/spreadsheetml/2006/main" count="375" uniqueCount="317">
  <si>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</si>
  <si>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</si>
  <si>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</si>
  <si>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</si>
  <si>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</si>
  <si>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</si>
  <si>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</si>
  <si>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</si>
  <si>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</si>
  <si>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Вид економічної діяльності    </t>
  </si>
  <si>
    <t xml:space="preserve">Галузь     </t>
  </si>
  <si>
    <t xml:space="preserve">Код рядка </t>
  </si>
  <si>
    <t>Форма власності</t>
  </si>
  <si>
    <t>придбання (виготовлення) інших необоротних матеріальних активів</t>
  </si>
  <si>
    <t>Факт минулого року</t>
  </si>
  <si>
    <t>№ з/п</t>
  </si>
  <si>
    <t>Залучення кредитних коштів</t>
  </si>
  <si>
    <t>Усього</t>
  </si>
  <si>
    <t>Відсоток</t>
  </si>
  <si>
    <t>модернізація, модифікація (добудова, дообладнання, реконструкція) основних засобів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</si>
  <si>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</si>
  <si>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</si>
  <si>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</si>
  <si>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</si>
  <si>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</si>
  <si>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</si>
  <si>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(посада)</t>
  </si>
  <si>
    <t>(підпис)</t>
  </si>
  <si>
    <t>рік</t>
  </si>
  <si>
    <t>Бюджетне фінансування</t>
  </si>
  <si>
    <t>у тому числі за кварталами</t>
  </si>
  <si>
    <t>Середньооблікова кількість штатних працівників</t>
  </si>
  <si>
    <t>Інформація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</si>
  <si>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</si>
  <si>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</si>
  <si>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</si>
  <si>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</si>
  <si>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</si>
  <si>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(найменування підприємства)</t>
  </si>
  <si>
    <t>Плановий рік</t>
  </si>
  <si>
    <t>Код за ЄДРПОУ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</si>
  <si>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</si>
  <si>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</si>
  <si>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</si>
  <si>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</si>
  <si>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Загальна кошторисна вартість</t>
  </si>
  <si>
    <t>Первісна балансова вартість введених потужностей на початок планового року</t>
  </si>
  <si>
    <t>Найменування об’єкта</t>
  </si>
  <si>
    <t>____________________________________________</t>
  </si>
  <si>
    <t>Коди</t>
  </si>
  <si>
    <t>Найменування показника</t>
  </si>
  <si>
    <t>Плановий рік до факту минулого року, %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</si>
  <si>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</si>
  <si>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</si>
  <si>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</si>
  <si>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</si>
  <si>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Найменування об’єктів </t>
  </si>
  <si>
    <t>Власні кошти (розшифрувати)</t>
  </si>
  <si>
    <t>Найменування підприємства</t>
  </si>
  <si>
    <t>Питома вага в загальному обсязі реалізації, %</t>
  </si>
  <si>
    <t>кількість продукції/             наданих послуг, одиниця виміру</t>
  </si>
  <si>
    <t xml:space="preserve">у тому числі </t>
  </si>
  <si>
    <t>Рік початку                і закінчення будівництва</t>
  </si>
  <si>
    <t xml:space="preserve">      Загальна інформація про підприємство (резюме)</t>
  </si>
  <si>
    <t>освоєння капітальних вкладень</t>
  </si>
  <si>
    <t>фінансування капітальних інвестицій (оплата грошовими коштами), усього</t>
  </si>
  <si>
    <t>капітальний ремонт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</si>
  <si>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</si>
  <si>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</si>
  <si>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Документ, яким затверджений титул будови,
із зазначенням органу, який його погодив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</si>
  <si>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</si>
  <si>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</si>
  <si>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</si>
  <si>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Керівник</t>
  </si>
  <si>
    <t>Х</t>
  </si>
  <si>
    <t xml:space="preserve">Плановий рік </t>
  </si>
  <si>
    <t>Фактичний показник за минулий рік</t>
  </si>
  <si>
    <t xml:space="preserve">Фактичний показник поточного року за останній звітний період </t>
  </si>
  <si>
    <t>Плановий показник поточного року</t>
  </si>
  <si>
    <t>Плановий рік  (усього)</t>
  </si>
  <si>
    <t>Вид діяльності</t>
  </si>
  <si>
    <t>I. Фінансові результати</t>
  </si>
  <si>
    <t>Проект</t>
  </si>
  <si>
    <t>Попередній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</si>
  <si>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</si>
  <si>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</si>
  <si>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</si>
  <si>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</si>
  <si>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Дохід з місцевого бюджету за цільовими програмами, у тому числі:</t>
  </si>
  <si>
    <t>тис. грн.</t>
  </si>
  <si>
    <t>кількість продукції/             наданих послуг, відвідувань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</si>
  <si>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</si>
  <si>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</si>
  <si>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</si>
  <si>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</si>
  <si>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 xml:space="preserve">      3. Інформація про бізнес підприємства (код рядка 100)</t>
  </si>
  <si>
    <t>"ЗАТВЕРДЖЕНО"</t>
  </si>
  <si>
    <t>"____" ___________ 20___ р.</t>
  </si>
  <si>
    <t>Доходи від інвестиційної діяльності, у т.ч.:</t>
  </si>
  <si>
    <t xml:space="preserve">      2. Перелік підприємств, які включені до фінансового плану</t>
  </si>
  <si>
    <t xml:space="preserve">тис. грн 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</si>
  <si>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</si>
  <si>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</si>
  <si>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</si>
  <si>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</si>
  <si>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</si>
  <si>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</si>
  <si>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</si>
  <si>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</si>
  <si>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</si>
  <si>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</si>
  <si>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</si>
  <si>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</si>
  <si>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</si>
  <si>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</si>
  <si>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</si>
  <si>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</si>
  <si>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</si>
  <si>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</si>
  <si>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</si>
  <si>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</si>
  <si>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 за категоріями:</t>
    </r>
  </si>
  <si>
    <t>Витрати</t>
  </si>
  <si>
    <t>Вартість основних засобів</t>
  </si>
  <si>
    <t>4. Джерела капітальних інвестицій (код рядка 510)</t>
  </si>
  <si>
    <t>5. Капітальне будівництво (код рядка 511)</t>
  </si>
  <si>
    <t>комунальна</t>
  </si>
  <si>
    <t>Середній медичний персонал</t>
  </si>
  <si>
    <t>Молодший медичний персонал</t>
  </si>
  <si>
    <t>Інший персонал</t>
  </si>
  <si>
    <t>Лікарі, включаючи головних лікарів</t>
  </si>
  <si>
    <t>Придбання обладнання довгострокового використання</t>
  </si>
  <si>
    <r>
      <t xml:space="preserve">Керівник </t>
    </r>
    <r>
      <rPr>
        <b/>
        <u/>
        <sz val="20"/>
        <rFont val="Times New Roman"/>
        <family val="1"/>
        <charset val="204"/>
      </rPr>
      <t xml:space="preserve">              Головний лікар             </t>
    </r>
  </si>
  <si>
    <t>86.10</t>
  </si>
  <si>
    <t>Охорона здоров'я</t>
  </si>
  <si>
    <t>Діяльність лікарняних закладів</t>
  </si>
  <si>
    <t xml:space="preserve">Орган управління   </t>
  </si>
  <si>
    <t xml:space="preserve">Дохід з місцевого бюджету </t>
  </si>
  <si>
    <t>до фінансового плану на 2020рік</t>
  </si>
  <si>
    <t>86.10 Діяльність лікарняних закладів</t>
  </si>
  <si>
    <t>План
поточного року</t>
  </si>
  <si>
    <t>Плановий рік до плану на поточний рік, %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</si>
  <si>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</si>
  <si>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Міська програма "Надання населенню вторинної медичної допомоги на 2020 рік "</t>
  </si>
  <si>
    <t>Одиниця виміру</t>
  </si>
  <si>
    <t>резервний фонд</t>
  </si>
  <si>
    <t>усього видатків</t>
  </si>
  <si>
    <t>фінансовий результат</t>
  </si>
  <si>
    <t>ІІ.Розрахунки з бюджетом</t>
  </si>
  <si>
    <t>Сплата податків та зборів до Державного бюджету України (податкові платежі)</t>
  </si>
  <si>
    <t>04864 2-10-00</t>
  </si>
  <si>
    <t>податкопа заборгованість</t>
  </si>
  <si>
    <t>усього доходів (сума рядків )</t>
  </si>
  <si>
    <t>Д.А.Фомін</t>
  </si>
  <si>
    <t>АУП   (адмін.управл. Персонал)</t>
  </si>
  <si>
    <t>Інші доходи (благодійна допомога)</t>
  </si>
  <si>
    <t>інші витрати в т.ч. ( податки, ком.збір банку )</t>
  </si>
  <si>
    <t xml:space="preserve">                                  Додаток 1</t>
  </si>
  <si>
    <t>«ЗАТВЕРДЖЕНО»</t>
  </si>
  <si>
    <t>рішенням сесії Любашівської районної ради</t>
  </si>
  <si>
    <t xml:space="preserve"> __________2020   №</t>
  </si>
  <si>
    <t xml:space="preserve">Голова Любашівської районної  ради </t>
  </si>
  <si>
    <t>_________________С.М.Паровик</t>
  </si>
  <si>
    <t xml:space="preserve"> «____» _______________20 __  р.</t>
  </si>
  <si>
    <t xml:space="preserve">  </t>
  </si>
  <si>
    <t>«ПОГОДЖЕНО»</t>
  </si>
  <si>
    <t xml:space="preserve">     х </t>
  </si>
  <si>
    <t>Начальник управління охорони здоров’я Дарницької  районної в місті Києві</t>
  </si>
  <si>
    <t>державної адміністрації</t>
  </si>
  <si>
    <t>____________________  Грицишин Л..</t>
  </si>
  <si>
    <t xml:space="preserve">« ___ » ______________ 20____ р.  </t>
  </si>
  <si>
    <t>Фінансовий план підприємства</t>
  </si>
  <si>
    <t>на 2020 рік</t>
  </si>
  <si>
    <t xml:space="preserve">Підприємство    </t>
  </si>
  <si>
    <t xml:space="preserve">      </t>
  </si>
  <si>
    <t xml:space="preserve">Комунальне некомерційне підприємство  «Любашівський центр  надання первинної медико-санітарної допомоги»  Любашівської районної ради     </t>
  </si>
  <si>
    <t>Орган управління</t>
  </si>
  <si>
    <t>За ЕДРПОУ</t>
  </si>
  <si>
    <t xml:space="preserve">Галузь   </t>
  </si>
  <si>
    <t>Охорона здоров’я</t>
  </si>
  <si>
    <t>За СПОДУ</t>
  </si>
  <si>
    <t xml:space="preserve">Вид економ. Діяльності  </t>
  </si>
  <si>
    <t>Загальна медична практика</t>
  </si>
  <si>
    <t>За ЗКНГ</t>
  </si>
  <si>
    <t xml:space="preserve">Місцезнаходження   </t>
  </si>
  <si>
    <t xml:space="preserve">вул. Софіївська 47 смт.Любашівка, Одеська обл.., 66502 </t>
  </si>
  <si>
    <t>За КВЕД</t>
  </si>
  <si>
    <t>86.21</t>
  </si>
  <si>
    <t xml:space="preserve">Керівник    </t>
  </si>
  <si>
    <t>Фомін Д.А.</t>
  </si>
  <si>
    <t>одиниця виміру: тис. гривень</t>
  </si>
  <si>
    <t>Показники</t>
  </si>
  <si>
    <t>Код рядка</t>
  </si>
  <si>
    <t>Плановий рік, усього</t>
  </si>
  <si>
    <t>У тому числі за кварталами</t>
  </si>
  <si>
    <t>І</t>
  </si>
  <si>
    <t>ІІ</t>
  </si>
  <si>
    <t>ІІІ</t>
  </si>
  <si>
    <t>ІV</t>
  </si>
  <si>
    <t>І. Фінансові результати</t>
  </si>
  <si>
    <t>Дохід  (виручка) від реалізації продукції (товарів, робіт, послуг)</t>
  </si>
  <si>
    <r>
      <t>@</t>
    </r>
    <r>
      <rPr>
        <sz val="9"/>
        <color rgb="FF000000"/>
        <rFont val="Times New Roman"/>
        <family val="1"/>
        <charset val="204"/>
      </rPr>
      <t>100</t>
    </r>
    <r>
      <rPr>
        <sz val="9"/>
        <color rgb="FFFFFFFF"/>
        <rFont val="Times New Roman"/>
        <family val="1"/>
        <charset val="204"/>
      </rPr>
      <t>@</t>
    </r>
  </si>
  <si>
    <t>Дохід з місцевого бюджету цільового фінансування на оплату комунальних послух та енергоносіїв,товарів,робіт та послух</t>
  </si>
  <si>
    <r>
      <t>111152ное1</t>
    </r>
    <r>
      <rPr>
        <sz val="9"/>
        <color rgb="FF000000"/>
        <rFont val="Times New Roman"/>
        <family val="1"/>
        <charset val="204"/>
      </rPr>
      <t>110</t>
    </r>
    <r>
      <rPr>
        <sz val="9"/>
        <color rgb="FFFFFFFF"/>
        <rFont val="Times New Roman"/>
        <family val="1"/>
        <charset val="204"/>
      </rPr>
      <t>1111</t>
    </r>
  </si>
  <si>
    <t>Дохід з місцевого бюджету за цільовими програмами у том числі</t>
  </si>
  <si>
    <r>
      <t>ое1</t>
    </r>
    <r>
      <rPr>
        <b/>
        <sz val="9"/>
        <color rgb="FF000000"/>
        <rFont val="Times New Roman"/>
        <family val="1"/>
        <charset val="204"/>
      </rPr>
      <t>120</t>
    </r>
  </si>
  <si>
    <t>Туберкулін</t>
  </si>
  <si>
    <r>
      <t>ое1</t>
    </r>
    <r>
      <rPr>
        <sz val="9"/>
        <color rgb="FF000000"/>
        <rFont val="Times New Roman"/>
        <family val="1"/>
        <charset val="204"/>
      </rPr>
      <t>121</t>
    </r>
  </si>
  <si>
    <t>Ліки по безкоштовних рецептів для пільгових категорій громадян</t>
  </si>
  <si>
    <r>
      <t>ое1</t>
    </r>
    <r>
      <rPr>
        <sz val="9"/>
        <color rgb="FF000000"/>
        <rFont val="Times New Roman"/>
        <family val="1"/>
        <charset val="204"/>
      </rPr>
      <t>122</t>
    </r>
  </si>
  <si>
    <t>Інші програми та заходи у сфері охорони здоровя</t>
  </si>
  <si>
    <r>
      <t>ое1</t>
    </r>
    <r>
      <rPr>
        <sz val="9"/>
        <color rgb="FF000000"/>
        <rFont val="Times New Roman"/>
        <family val="1"/>
        <charset val="204"/>
      </rPr>
      <t>123</t>
    </r>
  </si>
  <si>
    <r>
      <t>ое1</t>
    </r>
    <r>
      <rPr>
        <sz val="9"/>
        <color rgb="FF000000"/>
        <rFont val="Times New Roman"/>
        <family val="1"/>
        <charset val="204"/>
      </rPr>
      <t>124</t>
    </r>
  </si>
  <si>
    <t>Собівартість реалізованої продукції (товарів,робіт,послуг)</t>
  </si>
  <si>
    <t>Витрати на послуги,матеріали та сировину в т.ч.</t>
  </si>
  <si>
    <r>
      <t>ое1</t>
    </r>
    <r>
      <rPr>
        <b/>
        <sz val="9"/>
        <color rgb="FF000000"/>
        <rFont val="Times New Roman"/>
        <family val="1"/>
        <charset val="204"/>
      </rPr>
      <t>140</t>
    </r>
  </si>
  <si>
    <t>Медикаменти та перев’язувальні матеріали</t>
  </si>
  <si>
    <t>Ремонт та запасні частини до транспортних засобів</t>
  </si>
  <si>
    <t>Господарські товари та інвентарь</t>
  </si>
  <si>
    <t>Витрати на паливо-мастильні матеріали</t>
  </si>
  <si>
    <t>Витрати на комунальні послуги та енергоносії в т.ч.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</si>
  <si>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</si>
  <si>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</si>
  <si>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</si>
  <si>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</si>
  <si>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викачку нечистот та вивіз побутових відходів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</si>
  <si>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</si>
  <si>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</si>
  <si>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</si>
  <si>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виконаню цільових витрат</t>
  </si>
  <si>
    <t>Витрати що здійснюються для підтримання об’єкта в робочому стані(проведення ремонту обслуговування тощо)</t>
  </si>
  <si>
    <t>Амортизація</t>
  </si>
  <si>
    <t>Інші витрати</t>
  </si>
  <si>
    <t>Адміністративні витрати, у тому числі</t>
  </si>
  <si>
    <t>Витрати на канцтовари офісне приладдя та устаткування</t>
  </si>
  <si>
    <t>Витрати на страхові послуги</t>
  </si>
  <si>
    <t>Витрати на придбання та супровід програмного забезпечення</t>
  </si>
  <si>
    <t>Витрати на службові відрядження</t>
  </si>
  <si>
    <t>Витратина зв'язок та інтернет</t>
  </si>
  <si>
    <t>Витрати на обслуговування ортехніки</t>
  </si>
  <si>
    <r>
      <t>@</t>
    </r>
    <r>
      <rPr>
        <sz val="9"/>
        <color rgb="FF000000"/>
        <rFont val="Times New Roman"/>
        <family val="1"/>
        <charset val="204"/>
      </rPr>
      <t>238</t>
    </r>
    <r>
      <rPr>
        <sz val="9"/>
        <color rgb="FFFFFFFF"/>
        <rFont val="Times New Roman"/>
        <family val="1"/>
        <charset val="204"/>
      </rPr>
      <t>@</t>
    </r>
  </si>
  <si>
    <t>Витрати на колтурно- масові заходи</t>
  </si>
  <si>
    <r>
      <t>@</t>
    </r>
    <r>
      <rPr>
        <sz val="9"/>
        <rFont val="Times New Roman"/>
        <family val="1"/>
        <charset val="204"/>
      </rPr>
      <t>239</t>
    </r>
  </si>
  <si>
    <t>амортизація</t>
  </si>
  <si>
    <r>
      <t>@</t>
    </r>
    <r>
      <rPr>
        <sz val="9"/>
        <rFont val="Times New Roman"/>
        <family val="1"/>
        <charset val="204"/>
      </rPr>
      <t>250</t>
    </r>
    <r>
      <rPr>
        <sz val="9"/>
        <color rgb="FFFFFFFF"/>
        <rFont val="Times New Roman"/>
        <family val="1"/>
        <charset val="204"/>
      </rPr>
      <t>@</t>
    </r>
  </si>
  <si>
    <t>Витрати на охорону праці та навчання працівників</t>
  </si>
  <si>
    <r>
      <t>@</t>
    </r>
    <r>
      <rPr>
        <sz val="9"/>
        <rFont val="Times New Roman"/>
        <family val="1"/>
        <charset val="204"/>
      </rPr>
      <t>270</t>
    </r>
  </si>
  <si>
    <t xml:space="preserve"> Елементи операційних витрат  (разом)</t>
  </si>
  <si>
    <t>Матеріальні затрати</t>
  </si>
  <si>
    <r>
      <t>@</t>
    </r>
    <r>
      <rPr>
        <sz val="9"/>
        <rFont val="Times New Roman"/>
        <family val="1"/>
        <charset val="204"/>
      </rPr>
      <t>281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</si>
  <si>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282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</si>
  <si>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283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</si>
  <si>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284</t>
    </r>
    <r>
      <rPr>
        <sz val="9"/>
        <color rgb="FFFFFFFF"/>
        <rFont val="Times New Roman"/>
        <family val="1"/>
        <charset val="204"/>
      </rPr>
      <t>@</t>
    </r>
  </si>
  <si>
    <t>Інші операційні витрати</t>
  </si>
  <si>
    <r>
      <t>@</t>
    </r>
    <r>
      <rPr>
        <sz val="9"/>
        <rFont val="Times New Roman"/>
        <family val="1"/>
        <charset val="204"/>
      </rPr>
      <t>285</t>
    </r>
    <r>
      <rPr>
        <sz val="9"/>
        <color rgb="FFFFFFFF"/>
        <rFont val="Times New Roman"/>
        <family val="1"/>
        <charset val="204"/>
      </rPr>
      <t>@</t>
    </r>
  </si>
  <si>
    <t>Разом</t>
  </si>
  <si>
    <r>
      <t>@</t>
    </r>
    <r>
      <rPr>
        <sz val="9"/>
        <rFont val="Times New Roman"/>
        <family val="1"/>
        <charset val="204"/>
      </rPr>
      <t>286</t>
    </r>
    <r>
      <rPr>
        <sz val="9"/>
        <color rgb="FFFFFFFF"/>
        <rFont val="Times New Roman"/>
        <family val="1"/>
        <charset val="204"/>
      </rPr>
      <t>@</t>
    </r>
  </si>
  <si>
    <t xml:space="preserve"> Капітальні інвестиції протягом року</t>
  </si>
  <si>
    <t>Капітальне будівництво</t>
  </si>
  <si>
    <r>
      <t>@</t>
    </r>
    <r>
      <rPr>
        <sz val="9"/>
        <rFont val="Times New Roman"/>
        <family val="1"/>
        <charset val="204"/>
      </rPr>
      <t>290</t>
    </r>
    <r>
      <rPr>
        <sz val="9"/>
        <color rgb="FFFFFFFF"/>
        <rFont val="Times New Roman"/>
        <family val="1"/>
        <charset val="204"/>
      </rPr>
      <t>@</t>
    </r>
  </si>
  <si>
    <t xml:space="preserve">   в т.ч за рахунок бюджетних коштів</t>
  </si>
  <si>
    <r>
      <t>@</t>
    </r>
    <r>
      <rPr>
        <sz val="9"/>
        <rFont val="Times New Roman"/>
        <family val="1"/>
        <charset val="204"/>
      </rPr>
      <t>291</t>
    </r>
    <r>
      <rPr>
        <sz val="9"/>
        <color rgb="FFFFFFFF"/>
        <rFont val="Times New Roman"/>
        <family val="1"/>
        <charset val="204"/>
      </rPr>
      <t>@</t>
    </r>
  </si>
  <si>
    <t>Придбання  (виготовлення) основних засобів та інших необоротних матеріальних активів</t>
  </si>
  <si>
    <r>
      <t>@</t>
    </r>
    <r>
      <rPr>
        <sz val="9"/>
        <rFont val="Times New Roman"/>
        <family val="1"/>
        <charset val="204"/>
      </rPr>
      <t>292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</si>
  <si>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293</t>
    </r>
    <r>
      <rPr>
        <sz val="9"/>
        <color rgb="FFFFFFFF"/>
        <rFont val="Times New Roman"/>
        <family val="1"/>
        <charset val="204"/>
      </rPr>
      <t>@</t>
    </r>
  </si>
  <si>
    <t>Придбання (створення) нематеріальних активів)</t>
  </si>
  <si>
    <r>
      <t>@</t>
    </r>
    <r>
      <rPr>
        <sz val="9"/>
        <rFont val="Times New Roman"/>
        <family val="1"/>
        <charset val="204"/>
      </rPr>
      <t>294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</si>
  <si>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295</t>
    </r>
  </si>
  <si>
    <t>Погашення отриманих на  капітальні інвестиції позик</t>
  </si>
  <si>
    <r>
      <t>@</t>
    </r>
    <r>
      <rPr>
        <sz val="9"/>
        <rFont val="Times New Roman"/>
        <family val="1"/>
        <charset val="204"/>
      </rPr>
      <t>296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</si>
  <si>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297</t>
    </r>
    <r>
      <rPr>
        <sz val="9"/>
        <color rgb="FFFFFFFF"/>
        <rFont val="Times New Roman"/>
        <family val="1"/>
        <charset val="204"/>
      </rPr>
      <t>@</t>
    </r>
  </si>
  <si>
    <t>Модернізація, модифікація, дообладнання, реконструкція, інші види поліпшення необоротних активів</t>
  </si>
  <si>
    <r>
      <t>@</t>
    </r>
    <r>
      <rPr>
        <sz val="9"/>
        <rFont val="Times New Roman"/>
        <family val="1"/>
        <charset val="204"/>
      </rPr>
      <t>298</t>
    </r>
    <r>
      <rPr>
        <sz val="9"/>
        <color rgb="FFFFFFFF"/>
        <rFont val="Times New Roman"/>
        <family val="1"/>
        <charset val="204"/>
      </rPr>
      <t>@</t>
    </r>
  </si>
  <si>
    <r>
      <t>@</t>
    </r>
    <r>
      <rPr>
        <sz val="9"/>
        <rFont val="Times New Roman"/>
        <family val="1"/>
        <charset val="204"/>
      </rPr>
      <t>299</t>
    </r>
    <r>
      <rPr>
        <sz val="9"/>
        <color rgb="FFFFFFFF"/>
        <rFont val="Times New Roman"/>
        <family val="1"/>
        <charset val="204"/>
      </rPr>
      <t>@</t>
    </r>
  </si>
  <si>
    <r>
      <t>Разом</t>
    </r>
    <r>
      <rPr>
        <b/>
        <i/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(сума рядків 410,420, 430, 440, 450):</t>
    </r>
  </si>
  <si>
    <r>
      <t>@</t>
    </r>
    <r>
      <rPr>
        <sz val="9"/>
        <rFont val="Times New Roman"/>
        <family val="1"/>
        <charset val="204"/>
      </rPr>
      <t>300</t>
    </r>
    <r>
      <rPr>
        <sz val="9"/>
        <color rgb="FFFFFFFF"/>
        <rFont val="Times New Roman"/>
        <family val="1"/>
        <charset val="204"/>
      </rPr>
      <t>@</t>
    </r>
  </si>
  <si>
    <t>в т.ч за рахунок бюджетних коштів</t>
  </si>
  <si>
    <r>
      <t xml:space="preserve"> </t>
    </r>
    <r>
      <rPr>
        <i/>
        <sz val="9"/>
        <rFont val="Times New Roman"/>
        <family val="1"/>
        <charset val="204"/>
      </rPr>
      <t>(сума рядків 411, 421, 431, 441, 451)</t>
    </r>
  </si>
  <si>
    <r>
      <t>@</t>
    </r>
    <r>
      <rPr>
        <sz val="9"/>
        <rFont val="Times New Roman"/>
        <family val="1"/>
        <charset val="204"/>
      </rPr>
      <t>301</t>
    </r>
    <r>
      <rPr>
        <sz val="9"/>
        <color rgb="FFFFFFFF"/>
        <rFont val="Times New Roman"/>
        <family val="1"/>
        <charset val="204"/>
      </rPr>
      <t>@</t>
    </r>
  </si>
  <si>
    <t xml:space="preserve"> Додаткова інформація</t>
  </si>
  <si>
    <t>на 1.01</t>
  </si>
  <si>
    <t>на 1.04</t>
  </si>
  <si>
    <t>на 1.07</t>
  </si>
  <si>
    <t>на 1.10</t>
  </si>
  <si>
    <t>на 31.12</t>
  </si>
  <si>
    <t>Чисельність працівників</t>
  </si>
  <si>
    <r>
      <t>@</t>
    </r>
    <r>
      <rPr>
        <sz val="9"/>
        <rFont val="Times New Roman"/>
        <family val="1"/>
        <charset val="204"/>
      </rPr>
      <t>310</t>
    </r>
    <r>
      <rPr>
        <sz val="9"/>
        <color rgb="FFFFFFFF"/>
        <rFont val="Times New Roman"/>
        <family val="1"/>
        <charset val="204"/>
      </rPr>
      <t>@</t>
    </r>
  </si>
  <si>
    <t>Первісна вартість основних засобів</t>
  </si>
  <si>
    <r>
      <t>@</t>
    </r>
    <r>
      <rPr>
        <sz val="9"/>
        <rFont val="Times New Roman"/>
        <family val="1"/>
        <charset val="204"/>
      </rPr>
      <t>311</t>
    </r>
    <r>
      <rPr>
        <sz val="9"/>
        <color rgb="FFFFFFFF"/>
        <rFont val="Times New Roman"/>
        <family val="1"/>
        <charset val="204"/>
      </rPr>
      <t>@</t>
    </r>
  </si>
  <si>
    <t>Податкова заборгованість</t>
  </si>
  <si>
    <r>
      <t>@</t>
    </r>
    <r>
      <rPr>
        <sz val="9"/>
        <rFont val="Times New Roman"/>
        <family val="1"/>
        <charset val="204"/>
      </rPr>
      <t>312</t>
    </r>
    <r>
      <rPr>
        <sz val="9"/>
        <color rgb="FFFFFFFF"/>
        <rFont val="Times New Roman"/>
        <family val="1"/>
        <charset val="204"/>
      </rPr>
      <t>@</t>
    </r>
  </si>
  <si>
    <t>Заборгованість перед працівниками за заробітною платою</t>
  </si>
  <si>
    <r>
      <t>@</t>
    </r>
    <r>
      <rPr>
        <sz val="9"/>
        <rFont val="Times New Roman"/>
        <family val="1"/>
        <charset val="204"/>
      </rPr>
      <t>313</t>
    </r>
    <r>
      <rPr>
        <sz val="9"/>
        <color rgb="FFFFFFFF"/>
        <rFont val="Times New Roman"/>
        <family val="1"/>
        <charset val="204"/>
      </rPr>
      <t>@</t>
    </r>
  </si>
  <si>
    <t>Головний лікар         ___________</t>
  </si>
  <si>
    <t>Г.П.Ратушняк</t>
  </si>
  <si>
    <t>Головний бухгалтер  ___________</t>
  </si>
  <si>
    <t xml:space="preserve">    </t>
  </si>
  <si>
    <t>С.А.Нагаєць</t>
  </si>
  <si>
    <t>М. П.</t>
  </si>
  <si>
    <t>Інші операційні витрати (розшифрувати*амортизація,придбання осн. Засобів,кап.ремонт)</t>
  </si>
  <si>
    <t xml:space="preserve">Дохід з   державного бюджету </t>
  </si>
  <si>
    <t>вул. Софіївська 47м. Смт Любашівка , Одеська область, 66502</t>
  </si>
  <si>
    <t xml:space="preserve">рішенням сессії </t>
  </si>
  <si>
    <t xml:space="preserve">      "____" _______________ 20___ р. №____</t>
  </si>
  <si>
    <r>
      <t>ФІНАНСОВИЙ ПЛАН ПІДПРИЄМСТВА НА</t>
    </r>
    <r>
      <rPr>
        <b/>
        <u/>
        <sz val="18"/>
        <rFont val="Times New Roman"/>
        <family val="1"/>
        <charset val="204"/>
      </rPr>
      <t xml:space="preserve"> 2021</t>
    </r>
    <r>
      <rPr>
        <b/>
        <sz val="18"/>
        <rFont val="Times New Roman"/>
        <family val="1"/>
        <charset val="204"/>
      </rPr>
      <t xml:space="preserve"> рік</t>
    </r>
  </si>
  <si>
    <r>
      <rPr>
        <sz val="18"/>
        <rFont val="Times New Roman"/>
        <family val="1"/>
        <charset val="204"/>
      </rPr>
      <t>2010</t>
    </r>
  </si>
  <si>
    <r>
      <rPr>
        <sz val="18"/>
        <rFont val="Times New Roman"/>
        <family val="1"/>
        <charset val="204"/>
      </rPr>
      <t>Сплата податків та зборів до місцевих бюджетів (податкові платежі)</t>
    </r>
  </si>
  <si>
    <r>
      <rPr>
        <sz val="18"/>
        <rFont val="Times New Roman"/>
        <family val="1"/>
        <charset val="204"/>
      </rPr>
      <t>2020</t>
    </r>
  </si>
  <si>
    <r>
      <rPr>
        <sz val="18"/>
        <rFont val="Times New Roman"/>
        <family val="1"/>
        <charset val="204"/>
      </rPr>
      <t>Інші податки, збори та платежі на користь держави</t>
    </r>
  </si>
  <si>
    <r>
      <rPr>
        <sz val="18"/>
        <rFont val="Times New Roman"/>
        <family val="1"/>
        <charset val="204"/>
      </rPr>
      <t>2030</t>
    </r>
  </si>
  <si>
    <r>
      <rPr>
        <sz val="18"/>
        <rFont val="Times New Roman"/>
        <family val="1"/>
        <charset val="204"/>
      </rPr>
      <t>2040</t>
    </r>
  </si>
  <si>
    <r>
      <rPr>
        <u/>
        <sz val="18"/>
        <rFont val="Times New Roman"/>
        <family val="1"/>
        <charset val="204"/>
      </rPr>
      <t>В.о.головного лікаря</t>
    </r>
    <r>
      <rPr>
        <sz val="18"/>
        <rFont val="Times New Roman"/>
        <family val="1"/>
        <charset val="204"/>
      </rPr>
      <t>__________________</t>
    </r>
  </si>
  <si>
    <t>Комунальне некомерційне підприємство "Любашівська багатопрофільна лікарня інтенсивного лікування" Любашівської селищної ради</t>
  </si>
  <si>
    <t>Любашівська селищна рада</t>
  </si>
  <si>
    <t xml:space="preserve">Любашівської селищної  ради                                 </t>
  </si>
  <si>
    <t>Г.А.Павлов</t>
  </si>
  <si>
    <t>Любашівський  селищний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</si>
</sst>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\ _₴_-;\-* #,##0.00\ _₴_-;_-* &quot;-&quot;??\ _₴_-;_-@_-"/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-* #,##0.0\ _₴_-;\-* #,##0.0\ _₴_-;_-* &quot;-&quot;?\ _₴_-;_-@_-"/>
    <numFmt numFmtId="180" formatCode="_-* #,##0.0\ _г_р_н_._-;\-* #,##0.0\ _г_р_н_._-;_-* &quot;-&quot;??\ _г_р_н_._-;_-@_-"/>
  </numFmts>
  <fonts count="10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i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rgb="FFFFFFFF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FFFF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8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2" fillId="24" borderId="9" applyNumberFormat="0" applyFont="0" applyAlignment="0" applyProtection="0"/>
    <xf numFmtId="4" fontId="48" fillId="25" borderId="3">
      <alignment horizontal="right" vertical="center"/>
      <protection locked="0"/>
    </xf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2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4" borderId="9" applyNumberFormat="0" applyFont="0" applyAlignment="0" applyProtection="0"/>
    <xf numFmtId="0" fontId="11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26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 wrapText="1" shrinkToFit="1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8" fontId="4" fillId="28" borderId="3" xfId="0" applyNumberFormat="1" applyFont="1" applyFill="1" applyBorder="1" applyAlignment="1">
      <alignment horizontal="center" vertical="center" wrapText="1"/>
    </xf>
    <xf numFmtId="178" fontId="5" fillId="28" borderId="3" xfId="0" applyNumberFormat="1" applyFont="1" applyFill="1" applyBorder="1" applyAlignment="1">
      <alignment horizontal="center" vertical="center" wrapText="1"/>
    </xf>
    <xf numFmtId="169" fontId="5" fillId="28" borderId="3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vertical="center"/>
    </xf>
    <xf numFmtId="177" fontId="4" fillId="28" borderId="3" xfId="0" applyNumberFormat="1" applyFont="1" applyFill="1" applyBorder="1" applyAlignment="1">
      <alignment horizontal="center" vertical="center" wrapText="1"/>
    </xf>
    <xf numFmtId="177" fontId="5" fillId="28" borderId="3" xfId="0" applyNumberFormat="1" applyFont="1" applyFill="1" applyBorder="1" applyAlignment="1">
      <alignment horizontal="center" vertical="center" wrapText="1"/>
    </xf>
    <xf numFmtId="49" fontId="68" fillId="0" borderId="0" xfId="0" applyNumberFormat="1" applyFont="1" applyFill="1" applyBorder="1" applyAlignment="1">
      <alignment horizontal="center" vertical="center" wrapText="1"/>
    </xf>
    <xf numFmtId="0" fontId="69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center"/>
    </xf>
    <xf numFmtId="0" fontId="74" fillId="0" borderId="0" xfId="0" applyFont="1" applyFill="1" applyBorder="1" applyAlignment="1"/>
    <xf numFmtId="0" fontId="76" fillId="0" borderId="0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80" fontId="8" fillId="0" borderId="0" xfId="346" applyNumberFormat="1" applyFont="1" applyFill="1" applyBorder="1" applyAlignment="1">
      <alignment horizontal="right" wrapText="1"/>
    </xf>
    <xf numFmtId="180" fontId="77" fillId="0" borderId="0" xfId="346" applyNumberFormat="1" applyFont="1" applyFill="1" applyBorder="1" applyAlignment="1">
      <alignment horizontal="right" wrapText="1"/>
    </xf>
    <xf numFmtId="43" fontId="5" fillId="0" borderId="0" xfId="0" applyNumberFormat="1" applyFon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9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79" fillId="0" borderId="0" xfId="0" applyFont="1" applyAlignment="1">
      <alignment horizontal="left" indent="15"/>
    </xf>
    <xf numFmtId="0" fontId="80" fillId="0" borderId="0" xfId="0" applyFont="1" applyAlignment="1">
      <alignment vertical="top" wrapText="1"/>
    </xf>
    <xf numFmtId="0" fontId="81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81" fillId="0" borderId="23" xfId="0" applyFont="1" applyBorder="1" applyAlignment="1">
      <alignment vertical="top" wrapText="1"/>
    </xf>
    <xf numFmtId="0" fontId="83" fillId="0" borderId="24" xfId="0" applyFont="1" applyBorder="1" applyAlignment="1">
      <alignment wrapText="1"/>
    </xf>
    <xf numFmtId="0" fontId="83" fillId="0" borderId="24" xfId="0" applyFont="1" applyBorder="1" applyAlignment="1">
      <alignment horizontal="justify" wrapText="1"/>
    </xf>
    <xf numFmtId="0" fontId="83" fillId="0" borderId="25" xfId="0" applyFont="1" applyBorder="1" applyAlignment="1">
      <alignment wrapText="1"/>
    </xf>
    <xf numFmtId="0" fontId="84" fillId="0" borderId="25" xfId="0" applyFont="1" applyBorder="1" applyAlignment="1">
      <alignment horizontal="center" wrapText="1"/>
    </xf>
    <xf numFmtId="0" fontId="77" fillId="0" borderId="0" xfId="0" applyFont="1" applyAlignment="1">
      <alignment horizontal="left"/>
    </xf>
    <xf numFmtId="0" fontId="77" fillId="0" borderId="0" xfId="0" applyFont="1" applyAlignment="1">
      <alignment horizontal="center"/>
    </xf>
    <xf numFmtId="0" fontId="10" fillId="0" borderId="27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79" fillId="0" borderId="25" xfId="0" applyFont="1" applyBorder="1" applyAlignment="1">
      <alignment wrapText="1"/>
    </xf>
    <xf numFmtId="0" fontId="10" fillId="0" borderId="25" xfId="0" applyFont="1" applyBorder="1" applyAlignment="1">
      <alignment vertical="top" wrapText="1"/>
    </xf>
    <xf numFmtId="0" fontId="10" fillId="0" borderId="25" xfId="0" applyFont="1" applyBorder="1" applyAlignment="1">
      <alignment horizontal="center" wrapText="1"/>
    </xf>
    <xf numFmtId="0" fontId="10" fillId="0" borderId="25" xfId="0" applyFont="1" applyBorder="1" applyAlignment="1">
      <alignment wrapText="1"/>
    </xf>
    <xf numFmtId="0" fontId="85" fillId="0" borderId="25" xfId="0" applyFont="1" applyBorder="1" applyAlignment="1">
      <alignment wrapText="1"/>
    </xf>
    <xf numFmtId="14" fontId="10" fillId="0" borderId="25" xfId="0" applyNumberFormat="1" applyFont="1" applyBorder="1" applyAlignment="1">
      <alignment wrapText="1"/>
    </xf>
    <xf numFmtId="0" fontId="84" fillId="0" borderId="25" xfId="0" applyFont="1" applyBorder="1" applyAlignment="1">
      <alignment horizontal="center" vertical="top" wrapText="1"/>
    </xf>
    <xf numFmtId="0" fontId="10" fillId="0" borderId="0" xfId="0" applyFont="1"/>
    <xf numFmtId="0" fontId="85" fillId="0" borderId="27" xfId="0" applyFont="1" applyBorder="1" applyAlignment="1">
      <alignment horizontal="center" wrapText="1"/>
    </xf>
    <xf numFmtId="0" fontId="85" fillId="0" borderId="28" xfId="0" applyFont="1" applyBorder="1" applyAlignment="1">
      <alignment horizontal="center" wrapText="1"/>
    </xf>
    <xf numFmtId="0" fontId="85" fillId="0" borderId="25" xfId="0" applyFont="1" applyBorder="1" applyAlignment="1">
      <alignment horizontal="center" wrapText="1"/>
    </xf>
    <xf numFmtId="0" fontId="86" fillId="0" borderId="28" xfId="0" applyFont="1" applyBorder="1" applyAlignment="1">
      <alignment wrapText="1"/>
    </xf>
    <xf numFmtId="0" fontId="85" fillId="0" borderId="25" xfId="0" applyFont="1" applyBorder="1" applyAlignment="1">
      <alignment horizontal="right" wrapText="1"/>
    </xf>
    <xf numFmtId="0" fontId="87" fillId="0" borderId="25" xfId="0" applyFont="1" applyBorder="1" applyAlignment="1">
      <alignment horizontal="center" wrapText="1"/>
    </xf>
    <xf numFmtId="4" fontId="85" fillId="0" borderId="25" xfId="0" applyNumberFormat="1" applyFont="1" applyBorder="1" applyAlignment="1">
      <alignment horizontal="center" wrapText="1"/>
    </xf>
    <xf numFmtId="0" fontId="89" fillId="0" borderId="25" xfId="0" applyFont="1" applyBorder="1" applyAlignment="1">
      <alignment vertical="top" wrapText="1"/>
    </xf>
    <xf numFmtId="0" fontId="86" fillId="0" borderId="25" xfId="0" applyFont="1" applyBorder="1" applyAlignment="1">
      <alignment horizontal="center" wrapText="1"/>
    </xf>
    <xf numFmtId="0" fontId="85" fillId="0" borderId="28" xfId="0" applyFont="1" applyBorder="1" applyAlignment="1">
      <alignment wrapText="1"/>
    </xf>
    <xf numFmtId="0" fontId="87" fillId="0" borderId="25" xfId="0" applyFont="1" applyBorder="1" applyAlignment="1">
      <alignment vertical="top" wrapText="1"/>
    </xf>
    <xf numFmtId="0" fontId="86" fillId="0" borderId="25" xfId="0" applyFont="1" applyBorder="1" applyAlignment="1">
      <alignment vertical="top" wrapText="1"/>
    </xf>
    <xf numFmtId="0" fontId="88" fillId="0" borderId="25" xfId="0" applyFont="1" applyBorder="1" applyAlignment="1">
      <alignment vertical="top" wrapText="1"/>
    </xf>
    <xf numFmtId="0" fontId="90" fillId="0" borderId="25" xfId="0" applyFont="1" applyBorder="1" applyAlignment="1">
      <alignment vertical="top" wrapText="1"/>
    </xf>
    <xf numFmtId="0" fontId="91" fillId="0" borderId="28" xfId="0" applyFont="1" applyBorder="1" applyAlignment="1">
      <alignment wrapText="1"/>
    </xf>
    <xf numFmtId="0" fontId="91" fillId="0" borderId="33" xfId="0" applyFont="1" applyBorder="1" applyAlignment="1">
      <alignment wrapText="1"/>
    </xf>
    <xf numFmtId="0" fontId="92" fillId="0" borderId="28" xfId="0" applyFont="1" applyBorder="1" applyAlignment="1">
      <alignment wrapText="1"/>
    </xf>
    <xf numFmtId="0" fontId="84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93" fillId="0" borderId="0" xfId="0" applyFont="1" applyFill="1" applyBorder="1" applyAlignment="1">
      <alignment vertical="center"/>
    </xf>
    <xf numFmtId="0" fontId="93" fillId="0" borderId="0" xfId="0" applyFont="1" applyFill="1" applyBorder="1" applyAlignment="1">
      <alignment horizontal="center" vertical="center"/>
    </xf>
    <xf numFmtId="0" fontId="93" fillId="0" borderId="0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vertical="center"/>
    </xf>
    <xf numFmtId="0" fontId="93" fillId="0" borderId="3" xfId="0" applyFont="1" applyFill="1" applyBorder="1" applyAlignment="1">
      <alignment vertical="center"/>
    </xf>
    <xf numFmtId="0" fontId="93" fillId="0" borderId="3" xfId="0" applyFont="1" applyFill="1" applyBorder="1" applyAlignment="1">
      <alignment horizontal="center" vertical="center"/>
    </xf>
    <xf numFmtId="0" fontId="93" fillId="0" borderId="14" xfId="0" applyFont="1" applyFill="1" applyBorder="1" applyAlignment="1">
      <alignment horizontal="left" vertical="center" wrapText="1"/>
    </xf>
    <xf numFmtId="0" fontId="93" fillId="0" borderId="15" xfId="0" applyFont="1" applyFill="1" applyBorder="1" applyAlignment="1">
      <alignment vertical="center"/>
    </xf>
    <xf numFmtId="0" fontId="93" fillId="0" borderId="16" xfId="0" applyFont="1" applyFill="1" applyBorder="1" applyAlignment="1">
      <alignment vertical="center"/>
    </xf>
    <xf numFmtId="0" fontId="93" fillId="0" borderId="15" xfId="0" applyFont="1" applyFill="1" applyBorder="1" applyAlignment="1">
      <alignment vertical="center" wrapText="1"/>
    </xf>
    <xf numFmtId="0" fontId="93" fillId="0" borderId="16" xfId="0" applyFont="1" applyFill="1" applyBorder="1" applyAlignment="1">
      <alignment vertical="center" wrapText="1"/>
    </xf>
    <xf numFmtId="0" fontId="93" fillId="0" borderId="17" xfId="0" applyFont="1" applyFill="1" applyBorder="1" applyAlignment="1">
      <alignment vertical="center" wrapText="1"/>
    </xf>
    <xf numFmtId="0" fontId="93" fillId="0" borderId="18" xfId="0" applyFont="1" applyFill="1" applyBorder="1" applyAlignment="1">
      <alignment vertical="center"/>
    </xf>
    <xf numFmtId="0" fontId="93" fillId="0" borderId="15" xfId="0" applyFont="1" applyFill="1" applyBorder="1" applyAlignment="1">
      <alignment horizontal="left" vertical="center" wrapText="1"/>
    </xf>
    <xf numFmtId="0" fontId="94" fillId="0" borderId="15" xfId="0" applyFont="1" applyFill="1" applyBorder="1" applyAlignment="1">
      <alignment horizontal="left" vertical="center" wrapText="1"/>
    </xf>
    <xf numFmtId="0" fontId="94" fillId="0" borderId="3" xfId="0" applyFont="1" applyFill="1" applyBorder="1" applyAlignment="1">
      <alignment horizontal="left" vertical="center" wrapText="1"/>
    </xf>
    <xf numFmtId="0" fontId="93" fillId="0" borderId="16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vertical="center" wrapText="1"/>
    </xf>
    <xf numFmtId="0" fontId="68" fillId="0" borderId="0" xfId="0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 vertical="center" wrapText="1" shrinkToFit="1"/>
    </xf>
    <xf numFmtId="0" fontId="93" fillId="0" borderId="3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left" vertical="center" wrapText="1"/>
    </xf>
    <xf numFmtId="0" fontId="93" fillId="0" borderId="3" xfId="0" quotePrefix="1" applyFont="1" applyFill="1" applyBorder="1" applyAlignment="1">
      <alignment horizontal="center" vertical="center"/>
    </xf>
    <xf numFmtId="2" fontId="93" fillId="0" borderId="3" xfId="0" applyNumberFormat="1" applyFont="1" applyFill="1" applyBorder="1" applyAlignment="1">
      <alignment horizontal="center" vertical="center" wrapText="1"/>
    </xf>
    <xf numFmtId="0" fontId="97" fillId="0" borderId="3" xfId="0" applyFont="1" applyFill="1" applyBorder="1" applyAlignment="1">
      <alignment horizontal="left" vertical="center" wrapText="1"/>
    </xf>
    <xf numFmtId="0" fontId="97" fillId="0" borderId="3" xfId="0" quotePrefix="1" applyFont="1" applyFill="1" applyBorder="1" applyAlignment="1">
      <alignment horizontal="center" vertical="center"/>
    </xf>
    <xf numFmtId="0" fontId="97" fillId="0" borderId="3" xfId="0" applyFont="1" applyFill="1" applyBorder="1" applyAlignment="1">
      <alignment horizontal="center" vertical="center"/>
    </xf>
    <xf numFmtId="0" fontId="93" fillId="0" borderId="3" xfId="0" applyFont="1" applyFill="1" applyBorder="1" applyAlignment="1">
      <alignment horizontal="left"/>
    </xf>
    <xf numFmtId="0" fontId="94" fillId="0" borderId="3" xfId="0" applyFont="1" applyFill="1" applyBorder="1" applyAlignment="1">
      <alignment horizontal="center"/>
    </xf>
    <xf numFmtId="0" fontId="94" fillId="0" borderId="3" xfId="0" applyFont="1" applyFill="1" applyBorder="1" applyAlignment="1">
      <alignment horizontal="left"/>
    </xf>
    <xf numFmtId="0" fontId="93" fillId="0" borderId="3" xfId="0" quotePrefix="1" applyNumberFormat="1" applyFont="1" applyFill="1" applyBorder="1" applyAlignment="1">
      <alignment horizontal="center" vertical="center" wrapText="1"/>
    </xf>
    <xf numFmtId="0" fontId="97" fillId="0" borderId="3" xfId="0" applyNumberFormat="1" applyFont="1" applyFill="1" applyBorder="1" applyAlignment="1">
      <alignment horizontal="center" vertical="center" wrapText="1"/>
    </xf>
    <xf numFmtId="0" fontId="97" fillId="0" borderId="3" xfId="0" quotePrefix="1" applyNumberFormat="1" applyFont="1" applyFill="1" applyBorder="1" applyAlignment="1">
      <alignment horizontal="center" vertical="center" wrapText="1"/>
    </xf>
    <xf numFmtId="0" fontId="97" fillId="0" borderId="3" xfId="0" applyNumberFormat="1" applyFont="1" applyFill="1" applyBorder="1" applyAlignment="1">
      <alignment horizontal="center" vertical="center"/>
    </xf>
    <xf numFmtId="0" fontId="93" fillId="0" borderId="0" xfId="0" applyFont="1" applyFill="1" applyBorder="1" applyAlignment="1">
      <alignment horizontal="left" vertical="center" wrapText="1"/>
    </xf>
    <xf numFmtId="0" fontId="93" fillId="0" borderId="0" xfId="0" quotePrefix="1" applyFont="1" applyFill="1" applyBorder="1" applyAlignment="1">
      <alignment horizontal="center" vertical="center"/>
    </xf>
    <xf numFmtId="170" fontId="93" fillId="0" borderId="22" xfId="0" applyNumberFormat="1" applyFont="1" applyFill="1" applyBorder="1" applyAlignment="1">
      <alignment horizontal="left" vertical="center" wrapText="1"/>
    </xf>
    <xf numFmtId="170" fontId="97" fillId="0" borderId="0" xfId="0" applyNumberFormat="1" applyFont="1" applyFill="1" applyBorder="1" applyAlignment="1">
      <alignment vertical="center"/>
    </xf>
    <xf numFmtId="0" fontId="93" fillId="0" borderId="0" xfId="0" applyFont="1" applyAlignment="1">
      <alignment horizontal="left" indent="15"/>
    </xf>
    <xf numFmtId="0" fontId="94" fillId="0" borderId="0" xfId="0" applyFont="1"/>
    <xf numFmtId="0" fontId="93" fillId="0" borderId="3" xfId="0" applyFont="1" applyFill="1" applyBorder="1" applyAlignment="1">
      <alignment horizontal="center" vertical="center"/>
    </xf>
    <xf numFmtId="2" fontId="98" fillId="0" borderId="3" xfId="0" applyNumberFormat="1" applyFont="1" applyFill="1" applyBorder="1" applyAlignment="1">
      <alignment horizontal="center" vertical="center" wrapText="1"/>
    </xf>
    <xf numFmtId="2" fontId="99" fillId="0" borderId="3" xfId="0" applyNumberFormat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left" vertical="center" wrapText="1"/>
    </xf>
    <xf numFmtId="0" fontId="94" fillId="0" borderId="0" xfId="0" applyFont="1" applyAlignment="1">
      <alignment horizontal="left" vertical="center" wrapText="1"/>
    </xf>
    <xf numFmtId="0" fontId="93" fillId="0" borderId="14" xfId="0" applyFont="1" applyFill="1" applyBorder="1" applyAlignment="1">
      <alignment horizontal="center" vertical="center"/>
    </xf>
    <xf numFmtId="0" fontId="93" fillId="0" borderId="16" xfId="0" applyFont="1" applyFill="1" applyBorder="1" applyAlignment="1">
      <alignment horizontal="center" vertical="center"/>
    </xf>
    <xf numFmtId="0" fontId="93" fillId="0" borderId="3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93" fillId="0" borderId="15" xfId="0" applyFont="1" applyFill="1" applyBorder="1" applyAlignment="1">
      <alignment horizontal="left" vertical="center" wrapText="1"/>
    </xf>
    <xf numFmtId="0" fontId="93" fillId="0" borderId="0" xfId="0" applyFont="1" applyFill="1" applyBorder="1" applyAlignment="1">
      <alignment horizontal="center" vertical="center" wrapText="1"/>
    </xf>
    <xf numFmtId="0" fontId="94" fillId="0" borderId="0" xfId="0" applyFont="1" applyAlignment="1">
      <alignment vertical="center" wrapText="1"/>
    </xf>
    <xf numFmtId="0" fontId="93" fillId="0" borderId="0" xfId="0" applyFont="1" applyFill="1" applyBorder="1" applyAlignment="1">
      <alignment horizontal="left" vertical="center"/>
    </xf>
    <xf numFmtId="0" fontId="94" fillId="0" borderId="0" xfId="0" applyFont="1" applyAlignment="1">
      <alignment vertical="center"/>
    </xf>
    <xf numFmtId="0" fontId="93" fillId="0" borderId="0" xfId="0" applyFont="1" applyFill="1" applyBorder="1" applyAlignment="1">
      <alignment vertical="center"/>
    </xf>
    <xf numFmtId="0" fontId="93" fillId="0" borderId="13" xfId="0" applyFont="1" applyFill="1" applyBorder="1" applyAlignment="1">
      <alignment horizontal="center" vertical="center"/>
    </xf>
    <xf numFmtId="0" fontId="94" fillId="0" borderId="13" xfId="0" applyFont="1" applyBorder="1" applyAlignment="1">
      <alignment horizontal="center" vertical="center"/>
    </xf>
    <xf numFmtId="0" fontId="93" fillId="0" borderId="0" xfId="0" applyFont="1" applyFill="1" applyBorder="1" applyAlignment="1">
      <alignment horizontal="center" vertical="center"/>
    </xf>
    <xf numFmtId="0" fontId="80" fillId="0" borderId="0" xfId="0" applyFont="1" applyAlignment="1">
      <alignment vertical="top" wrapText="1"/>
    </xf>
    <xf numFmtId="0" fontId="93" fillId="0" borderId="16" xfId="0" applyFont="1" applyFill="1" applyBorder="1" applyAlignment="1">
      <alignment horizontal="left" vertical="center" wrapText="1"/>
    </xf>
    <xf numFmtId="0" fontId="68" fillId="0" borderId="15" xfId="0" applyFont="1" applyFill="1" applyBorder="1" applyAlignment="1">
      <alignment horizontal="left" vertical="center" wrapText="1"/>
    </xf>
    <xf numFmtId="0" fontId="68" fillId="0" borderId="16" xfId="0" applyFont="1" applyFill="1" applyBorder="1" applyAlignment="1">
      <alignment horizontal="left" vertical="center" wrapText="1"/>
    </xf>
    <xf numFmtId="0" fontId="68" fillId="0" borderId="3" xfId="0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left" vertical="center" wrapText="1"/>
    </xf>
    <xf numFmtId="0" fontId="93" fillId="0" borderId="21" xfId="0" applyFont="1" applyFill="1" applyBorder="1" applyAlignment="1">
      <alignment horizontal="left" vertical="center" wrapText="1"/>
    </xf>
    <xf numFmtId="0" fontId="93" fillId="0" borderId="22" xfId="0" applyFont="1" applyFill="1" applyBorder="1" applyAlignment="1">
      <alignment horizontal="left" vertical="center" wrapText="1"/>
    </xf>
    <xf numFmtId="0" fontId="93" fillId="0" borderId="17" xfId="0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center" vertical="center" wrapText="1"/>
    </xf>
    <xf numFmtId="0" fontId="94" fillId="0" borderId="15" xfId="0" applyFont="1" applyBorder="1" applyAlignment="1">
      <alignment horizontal="left" vertical="center" wrapText="1"/>
    </xf>
    <xf numFmtId="0" fontId="94" fillId="0" borderId="16" xfId="0" applyFont="1" applyBorder="1" applyAlignment="1">
      <alignment horizontal="left" vertical="center" wrapText="1"/>
    </xf>
    <xf numFmtId="177" fontId="4" fillId="0" borderId="14" xfId="0" applyNumberFormat="1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5" fillId="0" borderId="16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2" fontId="4" fillId="28" borderId="14" xfId="0" applyNumberFormat="1" applyFont="1" applyFill="1" applyBorder="1" applyAlignment="1">
      <alignment horizontal="center" vertical="center" wrapText="1"/>
    </xf>
    <xf numFmtId="2" fontId="4" fillId="28" borderId="1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/>
    </xf>
    <xf numFmtId="0" fontId="74" fillId="0" borderId="13" xfId="0" applyFont="1" applyFill="1" applyBorder="1" applyAlignment="1">
      <alignment horizontal="center" vertical="center" wrapText="1"/>
    </xf>
    <xf numFmtId="0" fontId="75" fillId="0" borderId="1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8" borderId="14" xfId="0" applyNumberFormat="1" applyFont="1" applyFill="1" applyBorder="1" applyAlignment="1">
      <alignment horizontal="center" vertical="center" wrapText="1"/>
    </xf>
    <xf numFmtId="178" fontId="5" fillId="28" borderId="16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178" fontId="4" fillId="28" borderId="3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81" fillId="0" borderId="0" xfId="0" applyFont="1" applyAlignment="1">
      <alignment vertical="top" wrapText="1"/>
    </xf>
    <xf numFmtId="0" fontId="10" fillId="0" borderId="27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30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83" fillId="0" borderId="26" xfId="0" applyFont="1" applyBorder="1" applyAlignment="1">
      <alignment wrapText="1"/>
    </xf>
    <xf numFmtId="0" fontId="83" fillId="0" borderId="24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85" fillId="0" borderId="27" xfId="0" applyFont="1" applyBorder="1" applyAlignment="1">
      <alignment horizontal="center" wrapText="1"/>
    </xf>
    <xf numFmtId="0" fontId="85" fillId="0" borderId="28" xfId="0" applyFont="1" applyBorder="1" applyAlignment="1">
      <alignment horizontal="center" wrapText="1"/>
    </xf>
    <xf numFmtId="0" fontId="85" fillId="0" borderId="26" xfId="0" applyFont="1" applyBorder="1" applyAlignment="1">
      <alignment horizontal="center" wrapText="1"/>
    </xf>
    <xf numFmtId="0" fontId="85" fillId="0" borderId="32" xfId="0" applyFont="1" applyBorder="1" applyAlignment="1">
      <alignment horizontal="center" wrapText="1"/>
    </xf>
    <xf numFmtId="0" fontId="85" fillId="0" borderId="24" xfId="0" applyFont="1" applyBorder="1" applyAlignment="1">
      <alignment horizontal="center" wrapText="1"/>
    </xf>
    <xf numFmtId="0" fontId="87" fillId="0" borderId="27" xfId="0" applyFont="1" applyBorder="1" applyAlignment="1">
      <alignment horizontal="center" wrapText="1"/>
    </xf>
    <xf numFmtId="0" fontId="87" fillId="0" borderId="28" xfId="0" applyFont="1" applyBorder="1" applyAlignment="1">
      <alignment horizontal="center" wrapText="1"/>
    </xf>
    <xf numFmtId="0" fontId="85" fillId="0" borderId="27" xfId="0" applyFont="1" applyBorder="1" applyAlignment="1">
      <alignment wrapText="1"/>
    </xf>
    <xf numFmtId="0" fontId="85" fillId="0" borderId="28" xfId="0" applyFont="1" applyBorder="1" applyAlignment="1">
      <alignment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Звичайний" xfId="0" builtinId="0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X185"/>
  <sheetViews>
    <sheetView tabSelected="1" view="pageBreakPreview" topLeftCell="A23" zoomScale="70" zoomScaleNormal="75" zoomScaleSheetLayoutView="70" workbookViewId="0">
      <selection activeCell="B27" sqref="B27"/>
    </sheetView>
  </sheetViews>
  <sheetFormatPr defaultRowHeight="18.75"/>
  <cols>
    <col min="1" max="1" width="80.42578125" style="2" customWidth="1"/>
    <col min="2" max="2" width="13.7109375" style="18" customWidth="1"/>
    <col min="3" max="3" width="20.85546875" style="2" customWidth="1"/>
    <col min="4" max="4" width="20.140625" style="2" customWidth="1"/>
    <col min="5" max="5" width="21.42578125" style="2" customWidth="1"/>
    <col min="6" max="6" width="32.5703125" style="2" customWidth="1"/>
    <col min="7" max="7" width="43.5703125" style="2" customWidth="1"/>
    <col min="8" max="8" width="18.28515625" style="2" customWidth="1"/>
    <col min="9" max="9" width="16.28515625" style="2" customWidth="1"/>
    <col min="10" max="10" width="16.5703125" style="2" bestFit="1" customWidth="1"/>
    <col min="11" max="11" width="15.7109375" style="2" customWidth="1"/>
    <col min="12" max="12" width="16.5703125" style="2" bestFit="1" customWidth="1"/>
    <col min="13" max="13" width="13.7109375" style="2" bestFit="1" customWidth="1"/>
    <col min="14" max="14" width="9.140625" style="2"/>
    <col min="15" max="15" width="15.5703125" style="2" bestFit="1" customWidth="1"/>
    <col min="16" max="16384" width="9.140625" style="2"/>
  </cols>
  <sheetData>
    <row r="1" spans="1:7" ht="23.25">
      <c r="A1" s="113"/>
      <c r="B1" s="114"/>
      <c r="C1" s="113"/>
      <c r="D1" s="113"/>
      <c r="E1" s="113"/>
      <c r="F1" s="113"/>
      <c r="G1" s="113"/>
    </row>
    <row r="2" spans="1:7" ht="23.25">
      <c r="A2" s="158" t="s">
        <v>96</v>
      </c>
      <c r="B2" s="159"/>
      <c r="C2" s="113"/>
      <c r="D2" s="165"/>
      <c r="E2" s="166"/>
      <c r="F2" s="166"/>
      <c r="G2" s="166"/>
    </row>
    <row r="3" spans="1:7" ht="23.25">
      <c r="A3" s="115" t="s">
        <v>302</v>
      </c>
      <c r="B3" s="114"/>
      <c r="C3" s="113"/>
      <c r="D3" s="167" t="s">
        <v>316</v>
      </c>
      <c r="E3" s="168"/>
      <c r="F3" s="168"/>
      <c r="G3" s="168"/>
    </row>
    <row r="4" spans="1:7" ht="23.25">
      <c r="A4" s="116" t="s">
        <v>314</v>
      </c>
      <c r="B4" s="114"/>
      <c r="C4" s="113"/>
      <c r="D4" s="169"/>
      <c r="E4" s="168"/>
      <c r="F4" s="168"/>
      <c r="G4" s="168"/>
    </row>
    <row r="5" spans="1:7" ht="30" customHeight="1">
      <c r="A5" s="117"/>
      <c r="B5" s="114"/>
      <c r="C5" s="113"/>
      <c r="D5" s="170" t="s">
        <v>315</v>
      </c>
      <c r="E5" s="171"/>
      <c r="F5" s="171"/>
      <c r="G5" s="171"/>
    </row>
    <row r="6" spans="1:7" ht="24" customHeight="1">
      <c r="A6" s="115" t="s">
        <v>303</v>
      </c>
      <c r="B6" s="114"/>
      <c r="C6" s="113"/>
      <c r="D6" s="172" t="s">
        <v>97</v>
      </c>
      <c r="E6" s="168"/>
      <c r="F6" s="168"/>
      <c r="G6" s="168"/>
    </row>
    <row r="7" spans="1:7" ht="23.25">
      <c r="A7" s="113"/>
      <c r="B7" s="114"/>
      <c r="C7" s="113"/>
      <c r="D7" s="113"/>
      <c r="E7" s="113"/>
      <c r="F7" s="113"/>
      <c r="G7" s="113"/>
    </row>
    <row r="8" spans="1:7" ht="23.25">
      <c r="A8" s="113"/>
      <c r="B8" s="114"/>
      <c r="C8" s="113"/>
      <c r="D8" s="113"/>
      <c r="E8" s="113"/>
      <c r="F8" s="113"/>
      <c r="G8" s="113"/>
    </row>
    <row r="9" spans="1:7" ht="23.25">
      <c r="A9" s="113"/>
      <c r="B9" s="114"/>
      <c r="C9" s="113"/>
      <c r="D9" s="113"/>
      <c r="E9" s="113"/>
      <c r="F9" s="118" t="s">
        <v>82</v>
      </c>
      <c r="G9" s="119" t="s">
        <v>74</v>
      </c>
    </row>
    <row r="10" spans="1:7" ht="23.25">
      <c r="A10" s="113"/>
      <c r="B10" s="114"/>
      <c r="C10" s="113"/>
      <c r="D10" s="113"/>
      <c r="E10" s="113"/>
      <c r="F10" s="118" t="s">
        <v>83</v>
      </c>
      <c r="G10" s="119"/>
    </row>
    <row r="11" spans="1:7" ht="23.25">
      <c r="A11" s="113"/>
      <c r="B11" s="114"/>
      <c r="C11" s="113"/>
      <c r="D11" s="113"/>
      <c r="E11" s="113"/>
      <c r="F11" s="118" t="s">
        <v>84</v>
      </c>
      <c r="G11" s="119"/>
    </row>
    <row r="12" spans="1:7" ht="23.25">
      <c r="A12" s="113"/>
      <c r="B12" s="114"/>
      <c r="C12" s="113"/>
      <c r="D12" s="113"/>
      <c r="E12" s="113"/>
      <c r="F12" s="118" t="s">
        <v>85</v>
      </c>
      <c r="G12" s="119"/>
    </row>
    <row r="13" spans="1:7" ht="23.25">
      <c r="A13" s="113"/>
      <c r="B13" s="114"/>
      <c r="C13" s="113"/>
      <c r="D13" s="113"/>
      <c r="E13" s="113"/>
      <c r="F13" s="160" t="s">
        <v>86</v>
      </c>
      <c r="G13" s="161"/>
    </row>
    <row r="14" spans="1:7" ht="23.25">
      <c r="A14" s="113"/>
      <c r="B14" s="114"/>
      <c r="C14" s="113"/>
      <c r="D14" s="113"/>
      <c r="E14" s="113"/>
      <c r="F14" s="113"/>
      <c r="G14" s="113"/>
    </row>
    <row r="15" spans="1:7" ht="22.5">
      <c r="A15" s="163" t="s">
        <v>304</v>
      </c>
      <c r="B15" s="163"/>
      <c r="C15" s="163"/>
      <c r="D15" s="163"/>
      <c r="E15" s="163"/>
      <c r="F15" s="163"/>
      <c r="G15" s="163"/>
    </row>
    <row r="16" spans="1:7" ht="23.25">
      <c r="A16" s="113"/>
      <c r="B16" s="158"/>
      <c r="C16" s="158"/>
      <c r="D16" s="113"/>
      <c r="E16" s="113"/>
      <c r="F16" s="162" t="s">
        <v>49</v>
      </c>
      <c r="G16" s="162"/>
    </row>
    <row r="17" spans="1:7" ht="132.75" customHeight="1">
      <c r="A17" s="120" t="s">
        <v>8</v>
      </c>
      <c r="B17" s="164" t="s">
        <v>312</v>
      </c>
      <c r="C17" s="164"/>
      <c r="D17" s="164"/>
      <c r="E17" s="174"/>
      <c r="F17" s="118" t="s">
        <v>37</v>
      </c>
      <c r="G17" s="119">
        <v>1998822</v>
      </c>
    </row>
    <row r="18" spans="1:7" ht="84.75" customHeight="1">
      <c r="A18" s="120" t="s">
        <v>136</v>
      </c>
      <c r="B18" s="164" t="s">
        <v>313</v>
      </c>
      <c r="C18" s="164"/>
      <c r="D18" s="121"/>
      <c r="E18" s="122"/>
      <c r="F18" s="118" t="s">
        <v>36</v>
      </c>
      <c r="G18" s="119"/>
    </row>
    <row r="19" spans="1:7" ht="28.5" customHeight="1">
      <c r="A19" s="120" t="s">
        <v>10</v>
      </c>
      <c r="B19" s="164" t="s">
        <v>134</v>
      </c>
      <c r="C19" s="164"/>
      <c r="D19" s="121"/>
      <c r="E19" s="122"/>
      <c r="F19" s="118" t="s">
        <v>35</v>
      </c>
      <c r="G19" s="119">
        <v>5123355100</v>
      </c>
    </row>
    <row r="20" spans="1:7" ht="48.75" customHeight="1">
      <c r="A20" s="120" t="s">
        <v>9</v>
      </c>
      <c r="B20" s="164" t="s">
        <v>135</v>
      </c>
      <c r="C20" s="164"/>
      <c r="D20" s="123"/>
      <c r="E20" s="124"/>
      <c r="F20" s="118" t="s">
        <v>4</v>
      </c>
      <c r="G20" s="119"/>
    </row>
    <row r="21" spans="1:7" ht="28.5" customHeight="1">
      <c r="A21" s="120" t="s">
        <v>144</v>
      </c>
      <c r="B21" s="164" t="s">
        <v>89</v>
      </c>
      <c r="C21" s="164"/>
      <c r="D21" s="164"/>
      <c r="E21" s="174"/>
      <c r="F21" s="118" t="s">
        <v>3</v>
      </c>
      <c r="G21" s="119"/>
    </row>
    <row r="22" spans="1:7" ht="32.25" customHeight="1">
      <c r="A22" s="120" t="s">
        <v>12</v>
      </c>
      <c r="B22" s="164" t="s">
        <v>126</v>
      </c>
      <c r="C22" s="164"/>
      <c r="D22" s="123"/>
      <c r="E22" s="125"/>
      <c r="F22" s="126" t="s">
        <v>5</v>
      </c>
      <c r="G22" s="119" t="s">
        <v>133</v>
      </c>
    </row>
    <row r="23" spans="1:7" ht="32.25" customHeight="1">
      <c r="A23" s="120" t="s">
        <v>31</v>
      </c>
      <c r="B23" s="164">
        <v>226</v>
      </c>
      <c r="C23" s="164"/>
      <c r="D23" s="127"/>
      <c r="E23" s="128"/>
      <c r="F23" s="129"/>
      <c r="G23" s="130"/>
    </row>
    <row r="24" spans="1:7" ht="80.25" customHeight="1">
      <c r="A24" s="120" t="s">
        <v>6</v>
      </c>
      <c r="B24" s="164" t="s">
        <v>301</v>
      </c>
      <c r="C24" s="164"/>
      <c r="D24" s="183"/>
      <c r="E24" s="184"/>
      <c r="F24" s="129"/>
      <c r="G24" s="124"/>
    </row>
    <row r="25" spans="1:7" ht="38.25" customHeight="1">
      <c r="A25" s="120" t="s">
        <v>7</v>
      </c>
      <c r="B25" s="164" t="s">
        <v>150</v>
      </c>
      <c r="C25" s="164"/>
      <c r="D25" s="123"/>
      <c r="E25" s="123"/>
      <c r="F25" s="131"/>
      <c r="G25" s="124"/>
    </row>
    <row r="26" spans="1:7" ht="72.75" customHeight="1">
      <c r="A26" s="120" t="s">
        <v>73</v>
      </c>
      <c r="B26" s="164" t="s">
        <v>164</v>
      </c>
      <c r="C26" s="164"/>
      <c r="D26" s="164"/>
      <c r="E26" s="121"/>
      <c r="F26" s="118"/>
      <c r="G26" s="122"/>
    </row>
    <row r="27" spans="1:7" ht="23.25">
      <c r="A27" s="113"/>
      <c r="B27" s="114"/>
      <c r="C27" s="113"/>
      <c r="D27" s="113"/>
      <c r="E27" s="113"/>
      <c r="F27" s="113"/>
      <c r="G27" s="113"/>
    </row>
    <row r="28" spans="1:7" ht="23.25">
      <c r="A28" s="132"/>
      <c r="B28" s="133"/>
      <c r="C28" s="132"/>
      <c r="D28" s="132"/>
      <c r="E28" s="132"/>
      <c r="F28" s="132"/>
      <c r="G28" s="132" t="s">
        <v>89</v>
      </c>
    </row>
    <row r="29" spans="1:7" ht="36" customHeight="1">
      <c r="A29" s="162" t="s">
        <v>50</v>
      </c>
      <c r="B29" s="182" t="s">
        <v>11</v>
      </c>
      <c r="C29" s="182" t="s">
        <v>79</v>
      </c>
      <c r="D29" s="182" t="s">
        <v>41</v>
      </c>
      <c r="E29" s="182"/>
      <c r="F29" s="182"/>
      <c r="G29" s="182"/>
    </row>
    <row r="30" spans="1:7" ht="61.5" customHeight="1">
      <c r="A30" s="162"/>
      <c r="B30" s="182"/>
      <c r="C30" s="182"/>
      <c r="D30" s="134" t="s">
        <v>42</v>
      </c>
      <c r="E30" s="134" t="s">
        <v>43</v>
      </c>
      <c r="F30" s="134" t="s">
        <v>44</v>
      </c>
      <c r="G30" s="134" t="s">
        <v>20</v>
      </c>
    </row>
    <row r="31" spans="1:7" ht="51" customHeight="1">
      <c r="A31" s="119">
        <v>1</v>
      </c>
      <c r="B31" s="135">
        <v>2</v>
      </c>
      <c r="C31" s="135">
        <v>3</v>
      </c>
      <c r="D31" s="135">
        <v>4</v>
      </c>
      <c r="E31" s="135">
        <v>5</v>
      </c>
      <c r="F31" s="135">
        <v>6</v>
      </c>
      <c r="G31" s="135">
        <v>7</v>
      </c>
    </row>
    <row r="32" spans="1:7" ht="48" customHeight="1">
      <c r="A32" s="175" t="s">
        <v>81</v>
      </c>
      <c r="B32" s="175"/>
      <c r="C32" s="175"/>
      <c r="D32" s="175"/>
      <c r="E32" s="175"/>
      <c r="F32" s="175"/>
      <c r="G32" s="176"/>
    </row>
    <row r="33" spans="1:24" s="3" customFormat="1" ht="57" customHeight="1">
      <c r="A33" s="177" t="s">
        <v>92</v>
      </c>
      <c r="B33" s="177"/>
      <c r="C33" s="177"/>
      <c r="D33" s="177"/>
      <c r="E33" s="177"/>
      <c r="F33" s="177"/>
      <c r="G33" s="177"/>
    </row>
    <row r="34" spans="1:24" s="3" customFormat="1" ht="46.5">
      <c r="A34" s="136" t="s">
        <v>87</v>
      </c>
      <c r="B34" s="137">
        <v>1010</v>
      </c>
      <c r="C34" s="138">
        <f t="shared" ref="C34:C41" si="0">SUM(D34:G34)</f>
        <v>33067.4</v>
      </c>
      <c r="D34" s="138">
        <v>8119.43</v>
      </c>
      <c r="E34" s="138">
        <v>8508.0300000000007</v>
      </c>
      <c r="F34" s="138">
        <v>8115.51</v>
      </c>
      <c r="G34" s="138">
        <v>8324.43</v>
      </c>
      <c r="H34" s="63"/>
      <c r="I34" s="63"/>
      <c r="J34" s="63"/>
    </row>
    <row r="35" spans="1:24" s="3" customFormat="1" ht="23.25">
      <c r="A35" s="136" t="s">
        <v>137</v>
      </c>
      <c r="B35" s="137">
        <v>1020</v>
      </c>
      <c r="C35" s="138">
        <f t="shared" si="0"/>
        <v>7456.6</v>
      </c>
      <c r="D35" s="156">
        <v>2273.1999999999998</v>
      </c>
      <c r="E35" s="156">
        <v>1506</v>
      </c>
      <c r="F35" s="156">
        <v>1364.3</v>
      </c>
      <c r="G35" s="156">
        <v>2313.1</v>
      </c>
      <c r="H35" s="63"/>
    </row>
    <row r="36" spans="1:24" s="72" customFormat="1" ht="23.25">
      <c r="A36" s="136" t="s">
        <v>300</v>
      </c>
      <c r="B36" s="137">
        <v>1021</v>
      </c>
      <c r="C36" s="138">
        <f t="shared" si="0"/>
        <v>8000</v>
      </c>
      <c r="D36" s="138">
        <v>0</v>
      </c>
      <c r="E36" s="138">
        <v>0</v>
      </c>
      <c r="F36" s="138">
        <v>8000</v>
      </c>
      <c r="G36" s="138">
        <v>0</v>
      </c>
      <c r="H36" s="63"/>
    </row>
    <row r="37" spans="1:24" s="3" customFormat="1" ht="46.5">
      <c r="A37" s="136" t="s">
        <v>88</v>
      </c>
      <c r="B37" s="137">
        <v>1030</v>
      </c>
      <c r="C37" s="138">
        <f t="shared" si="0"/>
        <v>0</v>
      </c>
      <c r="D37" s="138">
        <v>0</v>
      </c>
      <c r="E37" s="138">
        <v>0</v>
      </c>
      <c r="F37" s="138">
        <v>0</v>
      </c>
      <c r="G37" s="138">
        <v>0</v>
      </c>
      <c r="H37" s="64"/>
    </row>
    <row r="38" spans="1:24" s="3" customFormat="1" ht="46.5">
      <c r="A38" s="139" t="s">
        <v>143</v>
      </c>
      <c r="B38" s="140">
        <v>1031</v>
      </c>
      <c r="C38" s="138">
        <f t="shared" si="0"/>
        <v>0</v>
      </c>
      <c r="D38" s="138">
        <v>0</v>
      </c>
      <c r="E38" s="138">
        <v>0</v>
      </c>
      <c r="F38" s="138">
        <v>0</v>
      </c>
      <c r="G38" s="138">
        <v>0</v>
      </c>
    </row>
    <row r="39" spans="1:24" s="3" customFormat="1" ht="31.5" customHeight="1">
      <c r="A39" s="139" t="s">
        <v>155</v>
      </c>
      <c r="B39" s="140">
        <v>1032</v>
      </c>
      <c r="C39" s="138">
        <f t="shared" si="0"/>
        <v>3830.8</v>
      </c>
      <c r="D39" s="138">
        <v>20.9</v>
      </c>
      <c r="E39" s="138">
        <v>1300</v>
      </c>
      <c r="F39" s="138">
        <v>1300</v>
      </c>
      <c r="G39" s="138">
        <v>1209.9000000000001</v>
      </c>
    </row>
    <row r="40" spans="1:24" s="3" customFormat="1" ht="23.25">
      <c r="A40" s="136" t="s">
        <v>118</v>
      </c>
      <c r="B40" s="137">
        <v>1040</v>
      </c>
      <c r="C40" s="138">
        <f t="shared" si="0"/>
        <v>0</v>
      </c>
      <c r="D40" s="138">
        <f>SUM(D41:D43)</f>
        <v>0</v>
      </c>
      <c r="E40" s="138">
        <f>SUM(E41:E43)</f>
        <v>0</v>
      </c>
      <c r="F40" s="138">
        <f>SUM(F41:F43)</f>
        <v>0</v>
      </c>
      <c r="G40" s="138">
        <f>SUM(G41:G43)</f>
        <v>0</v>
      </c>
    </row>
    <row r="41" spans="1:24" s="3" customFormat="1" ht="36" customHeight="1">
      <c r="A41" s="139" t="s">
        <v>119</v>
      </c>
      <c r="B41" s="141">
        <v>1041</v>
      </c>
      <c r="C41" s="138">
        <f t="shared" si="0"/>
        <v>0</v>
      </c>
      <c r="D41" s="138"/>
      <c r="E41" s="138"/>
      <c r="F41" s="138"/>
      <c r="G41" s="138"/>
    </row>
    <row r="42" spans="1:24" s="66" customFormat="1" ht="35.25" customHeight="1">
      <c r="A42" s="139" t="s">
        <v>120</v>
      </c>
      <c r="B42" s="141">
        <v>1042</v>
      </c>
      <c r="C42" s="138">
        <f t="shared" ref="C42" si="1">SUM(D42:G42)</f>
        <v>0</v>
      </c>
      <c r="D42" s="138"/>
      <c r="E42" s="138"/>
      <c r="F42" s="138"/>
      <c r="G42" s="138"/>
    </row>
    <row r="43" spans="1:24" s="3" customFormat="1" ht="23.25">
      <c r="A43" s="136"/>
      <c r="B43" s="141"/>
      <c r="C43" s="138"/>
      <c r="D43" s="138"/>
      <c r="E43" s="138"/>
      <c r="F43" s="138"/>
      <c r="G43" s="138"/>
    </row>
    <row r="44" spans="1:24" s="1" customFormat="1" ht="39.75" customHeight="1">
      <c r="A44" s="179" t="s">
        <v>122</v>
      </c>
      <c r="B44" s="180"/>
      <c r="C44" s="180"/>
      <c r="D44" s="180"/>
      <c r="E44" s="180"/>
      <c r="F44" s="180"/>
      <c r="G44" s="181"/>
      <c r="H44" s="2"/>
      <c r="X44" s="3"/>
    </row>
    <row r="45" spans="1:24" s="1" customFormat="1" ht="33.75" customHeight="1">
      <c r="A45" s="136" t="s">
        <v>101</v>
      </c>
      <c r="B45" s="155">
        <v>1050</v>
      </c>
      <c r="C45" s="138">
        <f t="shared" ref="C45:C61" si="2">SUM(D45:G45)</f>
        <v>24655.33</v>
      </c>
      <c r="D45" s="157">
        <v>6145.6</v>
      </c>
      <c r="E45" s="157">
        <v>5847.2</v>
      </c>
      <c r="F45" s="157">
        <v>6278.24</v>
      </c>
      <c r="G45" s="157">
        <v>6384.29</v>
      </c>
      <c r="H45" s="59"/>
      <c r="I45" s="58"/>
      <c r="J45" s="61"/>
      <c r="K45" s="61"/>
      <c r="L45" s="61"/>
      <c r="M45" s="65"/>
      <c r="O45" s="58"/>
    </row>
    <row r="46" spans="1:24" s="1" customFormat="1" ht="27" customHeight="1">
      <c r="A46" s="136" t="s">
        <v>102</v>
      </c>
      <c r="B46" s="155">
        <v>1060</v>
      </c>
      <c r="C46" s="138">
        <f t="shared" si="2"/>
        <v>5424.16</v>
      </c>
      <c r="D46" s="157">
        <v>1352.03</v>
      </c>
      <c r="E46" s="157">
        <v>1286.3800000000001</v>
      </c>
      <c r="F46" s="157">
        <v>1381.21</v>
      </c>
      <c r="G46" s="157">
        <v>1404.54</v>
      </c>
      <c r="H46" s="59"/>
      <c r="I46" s="58"/>
      <c r="J46" s="61"/>
      <c r="K46" s="61"/>
      <c r="M46" s="65"/>
      <c r="O46" s="58"/>
    </row>
    <row r="47" spans="1:24" s="1" customFormat="1" ht="31.5" customHeight="1">
      <c r="A47" s="136" t="s">
        <v>103</v>
      </c>
      <c r="B47" s="155">
        <v>1070</v>
      </c>
      <c r="C47" s="138">
        <f t="shared" si="2"/>
        <v>919.5</v>
      </c>
      <c r="D47" s="157">
        <v>171.9</v>
      </c>
      <c r="E47" s="157">
        <v>274.35000000000002</v>
      </c>
      <c r="F47" s="157">
        <v>243.25</v>
      </c>
      <c r="G47" s="157">
        <v>230</v>
      </c>
      <c r="H47" s="59"/>
      <c r="I47" s="58"/>
      <c r="J47" s="61"/>
      <c r="K47" s="61"/>
      <c r="M47" s="65"/>
      <c r="O47" s="58"/>
    </row>
    <row r="48" spans="1:24" s="1" customFormat="1" ht="26.25" customHeight="1">
      <c r="A48" s="136" t="s">
        <v>104</v>
      </c>
      <c r="B48" s="155">
        <v>1080</v>
      </c>
      <c r="C48" s="138">
        <f t="shared" si="2"/>
        <v>447.2</v>
      </c>
      <c r="D48" s="157">
        <v>56.9</v>
      </c>
      <c r="E48" s="157">
        <v>160.1</v>
      </c>
      <c r="F48" s="157">
        <v>106.2</v>
      </c>
      <c r="G48" s="157">
        <v>124</v>
      </c>
      <c r="H48" s="59"/>
      <c r="I48" s="58"/>
      <c r="J48" s="61"/>
      <c r="K48" s="61"/>
      <c r="M48" s="65"/>
      <c r="O48" s="58"/>
    </row>
    <row r="49" spans="1:15" s="1" customFormat="1" ht="27" customHeight="1">
      <c r="A49" s="136" t="s">
        <v>105</v>
      </c>
      <c r="B49" s="155">
        <v>1090</v>
      </c>
      <c r="C49" s="138">
        <f t="shared" si="2"/>
        <v>193.8</v>
      </c>
      <c r="D49" s="157">
        <v>51.5</v>
      </c>
      <c r="E49" s="157">
        <v>41</v>
      </c>
      <c r="F49" s="157">
        <v>46.8</v>
      </c>
      <c r="G49" s="157">
        <v>54.5</v>
      </c>
      <c r="H49" s="59"/>
      <c r="I49" s="58"/>
      <c r="J49" s="61"/>
      <c r="K49" s="61"/>
      <c r="M49" s="65"/>
      <c r="O49" s="58"/>
    </row>
    <row r="50" spans="1:15" s="1" customFormat="1" ht="27.75" customHeight="1">
      <c r="A50" s="136" t="s">
        <v>106</v>
      </c>
      <c r="B50" s="155">
        <v>1100</v>
      </c>
      <c r="C50" s="138">
        <f t="shared" si="2"/>
        <v>1041.5</v>
      </c>
      <c r="D50" s="157">
        <v>415.7</v>
      </c>
      <c r="E50" s="157">
        <v>291.7</v>
      </c>
      <c r="F50" s="157">
        <v>173.5</v>
      </c>
      <c r="G50" s="157">
        <v>160.6</v>
      </c>
      <c r="H50" s="60"/>
      <c r="I50" s="58"/>
      <c r="J50" s="61"/>
      <c r="K50" s="61"/>
      <c r="M50" s="65"/>
      <c r="O50" s="58"/>
    </row>
    <row r="51" spans="1:15" s="1" customFormat="1" ht="31.5" customHeight="1">
      <c r="A51" s="136" t="s">
        <v>107</v>
      </c>
      <c r="B51" s="155">
        <v>1110</v>
      </c>
      <c r="C51" s="138">
        <f t="shared" si="2"/>
        <v>3.6</v>
      </c>
      <c r="D51" s="157">
        <v>1.8</v>
      </c>
      <c r="E51" s="157">
        <v>1.8</v>
      </c>
      <c r="F51" s="157">
        <v>0</v>
      </c>
      <c r="G51" s="157">
        <v>0</v>
      </c>
      <c r="H51" s="60"/>
      <c r="I51" s="58"/>
      <c r="J51" s="61"/>
      <c r="K51" s="61"/>
      <c r="M51" s="65"/>
      <c r="O51" s="58"/>
    </row>
    <row r="52" spans="1:15" s="1" customFormat="1" ht="32.25" customHeight="1">
      <c r="A52" s="136" t="s">
        <v>115</v>
      </c>
      <c r="B52" s="155">
        <v>1120</v>
      </c>
      <c r="C52" s="138">
        <f>SUM(D52:G52)</f>
        <v>3000</v>
      </c>
      <c r="D52" s="157">
        <f t="shared" ref="D52:G52" si="3">D53+D54+D55+D56+D57+D58</f>
        <v>1174.3</v>
      </c>
      <c r="E52" s="157">
        <f t="shared" si="3"/>
        <v>388.8</v>
      </c>
      <c r="F52" s="157">
        <f t="shared" si="3"/>
        <v>234.9</v>
      </c>
      <c r="G52" s="157">
        <f t="shared" si="3"/>
        <v>1202</v>
      </c>
      <c r="H52" s="60"/>
      <c r="I52" s="58"/>
      <c r="J52" s="61"/>
      <c r="K52" s="61"/>
      <c r="M52" s="65"/>
    </row>
    <row r="53" spans="1:15" s="1" customFormat="1" ht="29.25" customHeight="1">
      <c r="A53" s="139" t="s">
        <v>108</v>
      </c>
      <c r="B53" s="155">
        <v>1121</v>
      </c>
      <c r="C53" s="138">
        <f t="shared" si="2"/>
        <v>0</v>
      </c>
      <c r="D53" s="157">
        <v>0</v>
      </c>
      <c r="E53" s="157">
        <v>0</v>
      </c>
      <c r="F53" s="157">
        <v>0</v>
      </c>
      <c r="G53" s="157">
        <v>0</v>
      </c>
      <c r="H53" s="59"/>
      <c r="I53" s="58"/>
      <c r="J53" s="61"/>
      <c r="K53" s="61"/>
      <c r="M53" s="65"/>
      <c r="O53" s="58"/>
    </row>
    <row r="54" spans="1:15" s="1" customFormat="1" ht="33.75" customHeight="1">
      <c r="A54" s="139" t="s">
        <v>109</v>
      </c>
      <c r="B54" s="155">
        <v>1122</v>
      </c>
      <c r="C54" s="138">
        <f t="shared" si="2"/>
        <v>0</v>
      </c>
      <c r="D54" s="157">
        <v>0</v>
      </c>
      <c r="E54" s="157">
        <v>0</v>
      </c>
      <c r="F54" s="157">
        <v>0</v>
      </c>
      <c r="G54" s="157">
        <v>0</v>
      </c>
      <c r="H54" s="59"/>
      <c r="I54" s="58"/>
      <c r="J54" s="61"/>
      <c r="K54" s="61"/>
      <c r="M54" s="65"/>
      <c r="O54" s="58"/>
    </row>
    <row r="55" spans="1:15" s="1" customFormat="1" ht="30" customHeight="1">
      <c r="A55" s="139" t="s">
        <v>110</v>
      </c>
      <c r="B55" s="155">
        <v>1123</v>
      </c>
      <c r="C55" s="138">
        <f>SUM(D55:G55)</f>
        <v>1334</v>
      </c>
      <c r="D55" s="157">
        <v>402</v>
      </c>
      <c r="E55" s="157">
        <v>277</v>
      </c>
      <c r="F55" s="157">
        <v>233</v>
      </c>
      <c r="G55" s="157">
        <v>422</v>
      </c>
      <c r="H55" s="59"/>
      <c r="I55" s="58"/>
      <c r="J55" s="61"/>
      <c r="K55" s="61"/>
      <c r="M55" s="65"/>
      <c r="O55" s="58"/>
    </row>
    <row r="56" spans="1:15" s="1" customFormat="1" ht="27" customHeight="1">
      <c r="A56" s="139" t="s">
        <v>111</v>
      </c>
      <c r="B56" s="155">
        <v>1124</v>
      </c>
      <c r="C56" s="138">
        <f t="shared" si="2"/>
        <v>1666</v>
      </c>
      <c r="D56" s="157">
        <v>772.3</v>
      </c>
      <c r="E56" s="157">
        <v>111.8</v>
      </c>
      <c r="F56" s="157">
        <v>1.9</v>
      </c>
      <c r="G56" s="157">
        <v>780</v>
      </c>
      <c r="H56" s="59"/>
      <c r="I56" s="58"/>
      <c r="J56" s="61"/>
      <c r="K56" s="61"/>
      <c r="M56" s="65"/>
      <c r="O56" s="58"/>
    </row>
    <row r="57" spans="1:15" s="1" customFormat="1" ht="32.25" customHeight="1">
      <c r="A57" s="139" t="s">
        <v>112</v>
      </c>
      <c r="B57" s="155">
        <v>1125</v>
      </c>
      <c r="C57" s="138">
        <f t="shared" si="2"/>
        <v>0</v>
      </c>
      <c r="D57" s="157">
        <v>0</v>
      </c>
      <c r="E57" s="157">
        <v>0</v>
      </c>
      <c r="F57" s="157">
        <v>0</v>
      </c>
      <c r="G57" s="157">
        <v>0</v>
      </c>
      <c r="H57" s="59"/>
      <c r="I57" s="58"/>
      <c r="J57" s="61"/>
      <c r="K57" s="61"/>
      <c r="M57" s="65"/>
      <c r="O57" s="58"/>
    </row>
    <row r="58" spans="1:15" s="1" customFormat="1" ht="32.25" customHeight="1">
      <c r="A58" s="139" t="s">
        <v>113</v>
      </c>
      <c r="B58" s="155">
        <v>1126</v>
      </c>
      <c r="C58" s="138">
        <f t="shared" si="2"/>
        <v>0</v>
      </c>
      <c r="D58" s="157">
        <v>0</v>
      </c>
      <c r="E58" s="157">
        <v>0</v>
      </c>
      <c r="F58" s="157">
        <v>0</v>
      </c>
      <c r="G58" s="157">
        <v>0</v>
      </c>
      <c r="H58" s="59"/>
      <c r="I58" s="58"/>
      <c r="J58" s="61"/>
      <c r="K58" s="61"/>
      <c r="M58" s="65"/>
    </row>
    <row r="59" spans="1:15" s="1" customFormat="1" ht="51.75" customHeight="1">
      <c r="A59" s="136" t="s">
        <v>114</v>
      </c>
      <c r="B59" s="155">
        <v>1130</v>
      </c>
      <c r="C59" s="138">
        <f t="shared" si="2"/>
        <v>0</v>
      </c>
      <c r="D59" s="157">
        <v>0</v>
      </c>
      <c r="E59" s="157">
        <v>0</v>
      </c>
      <c r="F59" s="157">
        <v>0</v>
      </c>
      <c r="G59" s="157">
        <v>0</v>
      </c>
      <c r="H59" s="60"/>
      <c r="I59" s="58"/>
      <c r="J59" s="61"/>
      <c r="K59" s="61"/>
      <c r="M59" s="65"/>
      <c r="O59" s="58"/>
    </row>
    <row r="60" spans="1:15" s="1" customFormat="1" ht="27" customHeight="1">
      <c r="A60" s="136" t="s">
        <v>116</v>
      </c>
      <c r="B60" s="155">
        <v>1140</v>
      </c>
      <c r="C60" s="157">
        <f t="shared" si="2"/>
        <v>301.11</v>
      </c>
      <c r="D60" s="157">
        <v>58.8</v>
      </c>
      <c r="E60" s="157">
        <v>88.3</v>
      </c>
      <c r="F60" s="157">
        <v>78.010000000000005</v>
      </c>
      <c r="G60" s="157">
        <v>76</v>
      </c>
      <c r="H60" s="59"/>
      <c r="I60" s="58"/>
      <c r="J60" s="61"/>
      <c r="K60" s="61"/>
      <c r="M60" s="65"/>
      <c r="O60" s="58"/>
    </row>
    <row r="61" spans="1:15" s="1" customFormat="1" ht="31.5" customHeight="1">
      <c r="A61" s="136" t="s">
        <v>117</v>
      </c>
      <c r="B61" s="155">
        <v>1150</v>
      </c>
      <c r="C61" s="138">
        <f t="shared" si="2"/>
        <v>2200</v>
      </c>
      <c r="D61" s="157">
        <v>0</v>
      </c>
      <c r="E61" s="157">
        <v>0</v>
      </c>
      <c r="F61" s="157">
        <v>0</v>
      </c>
      <c r="G61" s="157">
        <v>2200</v>
      </c>
      <c r="I61" s="58"/>
      <c r="J61" s="61"/>
      <c r="K61" s="61"/>
      <c r="M61" s="65"/>
      <c r="O61" s="58"/>
    </row>
    <row r="62" spans="1:15" s="1" customFormat="1" ht="27.75" customHeight="1">
      <c r="A62" s="136" t="s">
        <v>299</v>
      </c>
      <c r="B62" s="155">
        <v>1160</v>
      </c>
      <c r="C62" s="138">
        <f t="shared" ref="C62:C67" si="4">SUM(D62:G62)</f>
        <v>14113.9</v>
      </c>
      <c r="D62" s="157">
        <v>974.9</v>
      </c>
      <c r="E62" s="157">
        <v>2910</v>
      </c>
      <c r="F62" s="157">
        <v>10229</v>
      </c>
      <c r="G62" s="157">
        <v>0</v>
      </c>
    </row>
    <row r="63" spans="1:15" s="1" customFormat="1" ht="29.25" customHeight="1">
      <c r="A63" s="136" t="s">
        <v>156</v>
      </c>
      <c r="B63" s="155">
        <v>1170</v>
      </c>
      <c r="C63" s="138">
        <f t="shared" si="4"/>
        <v>54.7</v>
      </c>
      <c r="D63" s="157">
        <v>10.1</v>
      </c>
      <c r="E63" s="157">
        <v>24.4</v>
      </c>
      <c r="F63" s="157">
        <v>8.6999999999999993</v>
      </c>
      <c r="G63" s="157">
        <v>11.5</v>
      </c>
      <c r="H63" s="62"/>
      <c r="I63" s="58"/>
    </row>
    <row r="64" spans="1:15" s="1" customFormat="1" ht="31.5" customHeight="1">
      <c r="A64" s="136" t="s">
        <v>145</v>
      </c>
      <c r="B64" s="155">
        <v>1180</v>
      </c>
      <c r="C64" s="138">
        <f t="shared" si="4"/>
        <v>0</v>
      </c>
      <c r="D64" s="157">
        <v>0</v>
      </c>
      <c r="E64" s="157">
        <v>0</v>
      </c>
      <c r="F64" s="157">
        <v>0</v>
      </c>
      <c r="G64" s="157">
        <v>0</v>
      </c>
      <c r="H64" s="62"/>
      <c r="I64" s="58"/>
    </row>
    <row r="65" spans="1:9" s="1" customFormat="1" ht="30" customHeight="1">
      <c r="A65" s="136" t="s">
        <v>152</v>
      </c>
      <c r="B65" s="155">
        <v>1190</v>
      </c>
      <c r="C65" s="138">
        <f t="shared" si="4"/>
        <v>52354.799999999996</v>
      </c>
      <c r="D65" s="157">
        <f>SUM(D34+D35+D39)</f>
        <v>10413.530000000001</v>
      </c>
      <c r="E65" s="157">
        <f>SUM(E34+E35+E39)</f>
        <v>11314.03</v>
      </c>
      <c r="F65" s="157">
        <f>SUM(F34+F35+F36+F37+F39)</f>
        <v>18779.809999999998</v>
      </c>
      <c r="G65" s="157">
        <f>SUM(G34+G35+G36+G37+G39)</f>
        <v>11847.43</v>
      </c>
      <c r="H65" s="62"/>
      <c r="I65" s="58"/>
    </row>
    <row r="66" spans="1:9" s="1" customFormat="1" ht="31.5" customHeight="1">
      <c r="A66" s="136" t="s">
        <v>146</v>
      </c>
      <c r="B66" s="155">
        <v>1200</v>
      </c>
      <c r="C66" s="138">
        <f t="shared" si="4"/>
        <v>52354.799999999996</v>
      </c>
      <c r="D66" s="157">
        <f>SUM(D45:D52)+(D60+D62+D63)</f>
        <v>10413.529999999997</v>
      </c>
      <c r="E66" s="157">
        <f t="shared" ref="E66:F66" si="5">SUM(E45:E52)+(E60+E62+E63)</f>
        <v>11314.03</v>
      </c>
      <c r="F66" s="157">
        <f t="shared" si="5"/>
        <v>18779.810000000001</v>
      </c>
      <c r="G66" s="157">
        <f>SUM(G45:G52)+(G60+G61+G62+G63)</f>
        <v>11847.43</v>
      </c>
      <c r="H66" s="62"/>
      <c r="I66" s="58"/>
    </row>
    <row r="67" spans="1:9" s="1" customFormat="1" ht="27.75" customHeight="1">
      <c r="A67" s="136" t="s">
        <v>147</v>
      </c>
      <c r="B67" s="155">
        <v>1210</v>
      </c>
      <c r="C67" s="138">
        <f t="shared" si="4"/>
        <v>0</v>
      </c>
      <c r="D67" s="157">
        <f>SUM(D65-D66)</f>
        <v>3.637978807091713E-12</v>
      </c>
      <c r="E67" s="157">
        <f t="shared" ref="E67:G67" si="6">SUM(E65-E66)</f>
        <v>0</v>
      </c>
      <c r="F67" s="157">
        <f>SUM(F65-F66)</f>
        <v>-3.637978807091713E-12</v>
      </c>
      <c r="G67" s="157">
        <f t="shared" si="6"/>
        <v>0</v>
      </c>
    </row>
    <row r="68" spans="1:9" s="1" customFormat="1" ht="33.75" customHeight="1">
      <c r="A68" s="136" t="s">
        <v>148</v>
      </c>
      <c r="B68" s="155"/>
      <c r="C68" s="138"/>
      <c r="D68" s="138"/>
      <c r="E68" s="138"/>
      <c r="F68" s="138"/>
      <c r="G68" s="138"/>
    </row>
    <row r="69" spans="1:9" s="1" customFormat="1" ht="36" customHeight="1">
      <c r="A69" s="142" t="s">
        <v>149</v>
      </c>
      <c r="B69" s="143" t="s">
        <v>305</v>
      </c>
      <c r="C69" s="138"/>
      <c r="D69" s="138"/>
      <c r="E69" s="138"/>
      <c r="F69" s="138"/>
      <c r="G69" s="138"/>
    </row>
    <row r="70" spans="1:9" s="1" customFormat="1" ht="26.25" customHeight="1">
      <c r="A70" s="144" t="s">
        <v>306</v>
      </c>
      <c r="B70" s="143" t="s">
        <v>307</v>
      </c>
      <c r="C70" s="138"/>
      <c r="D70" s="138"/>
      <c r="E70" s="138"/>
      <c r="F70" s="138"/>
      <c r="G70" s="138"/>
    </row>
    <row r="71" spans="1:9" s="1" customFormat="1" ht="31.5" customHeight="1">
      <c r="A71" s="144" t="s">
        <v>308</v>
      </c>
      <c r="B71" s="143" t="s">
        <v>309</v>
      </c>
      <c r="C71" s="138"/>
      <c r="D71" s="138"/>
      <c r="E71" s="138"/>
      <c r="F71" s="138"/>
      <c r="G71" s="138"/>
    </row>
    <row r="72" spans="1:9" s="1" customFormat="1" ht="36.75" customHeight="1">
      <c r="A72" s="142" t="s">
        <v>151</v>
      </c>
      <c r="B72" s="143" t="s">
        <v>310</v>
      </c>
      <c r="C72" s="138"/>
      <c r="D72" s="138"/>
      <c r="E72" s="138"/>
      <c r="F72" s="138"/>
      <c r="G72" s="138"/>
    </row>
    <row r="73" spans="1:9" s="1" customFormat="1" ht="19.5" customHeight="1">
      <c r="A73" s="136"/>
      <c r="B73" s="155"/>
      <c r="C73" s="138"/>
      <c r="D73" s="138"/>
      <c r="E73" s="138"/>
      <c r="F73" s="138"/>
      <c r="G73" s="138"/>
    </row>
    <row r="74" spans="1:9" s="1" customFormat="1" ht="34.5" customHeight="1">
      <c r="A74" s="178" t="s">
        <v>94</v>
      </c>
      <c r="B74" s="178"/>
      <c r="C74" s="178"/>
      <c r="D74" s="178"/>
      <c r="E74" s="178"/>
      <c r="F74" s="178"/>
      <c r="G74" s="178"/>
    </row>
    <row r="75" spans="1:9" s="1" customFormat="1" ht="35.25" customHeight="1">
      <c r="A75" s="136" t="s">
        <v>98</v>
      </c>
      <c r="B75" s="155">
        <v>3010</v>
      </c>
      <c r="C75" s="138">
        <f>SUM(D75:G75)</f>
        <v>0</v>
      </c>
      <c r="D75" s="138">
        <f>SUM(D76)</f>
        <v>0</v>
      </c>
      <c r="E75" s="138">
        <f>SUM(E76)</f>
        <v>0</v>
      </c>
      <c r="F75" s="138">
        <f>SUM(F76)</f>
        <v>0</v>
      </c>
      <c r="G75" s="138">
        <f>SUM(G76)</f>
        <v>0</v>
      </c>
    </row>
    <row r="76" spans="1:9" s="1" customFormat="1" ht="53.25" customHeight="1">
      <c r="A76" s="136" t="s">
        <v>93</v>
      </c>
      <c r="B76" s="141">
        <v>3011</v>
      </c>
      <c r="C76" s="138">
        <f>SUM(D76:G76)</f>
        <v>0</v>
      </c>
      <c r="D76" s="138"/>
      <c r="E76" s="138"/>
      <c r="F76" s="138"/>
      <c r="G76" s="138"/>
    </row>
    <row r="77" spans="1:9" s="1" customFormat="1" ht="34.5" customHeight="1">
      <c r="A77" s="136" t="s">
        <v>91</v>
      </c>
      <c r="B77" s="145">
        <v>3020</v>
      </c>
      <c r="C77" s="138">
        <f t="shared" ref="C77:C84" si="7">SUM(D77:G77)</f>
        <v>76692.100000000006</v>
      </c>
      <c r="D77" s="138">
        <f>SUM(D78:D84)</f>
        <v>45864.1</v>
      </c>
      <c r="E77" s="138">
        <f>SUM(E78:E84)</f>
        <v>9404.2000000000007</v>
      </c>
      <c r="F77" s="138">
        <f>SUM(F78:F84)</f>
        <v>12710</v>
      </c>
      <c r="G77" s="138">
        <f>SUM(G78:G84)</f>
        <v>8713.7999999999993</v>
      </c>
    </row>
    <row r="78" spans="1:9" s="1" customFormat="1" ht="41.25" customHeight="1">
      <c r="A78" s="136" t="s">
        <v>0</v>
      </c>
      <c r="B78" s="146">
        <v>3021</v>
      </c>
      <c r="C78" s="138">
        <f t="shared" si="7"/>
        <v>0</v>
      </c>
      <c r="D78" s="138"/>
      <c r="E78" s="138"/>
      <c r="F78" s="138"/>
      <c r="G78" s="138"/>
    </row>
    <row r="79" spans="1:9" s="1" customFormat="1" ht="39" customHeight="1">
      <c r="A79" s="136" t="s">
        <v>1</v>
      </c>
      <c r="B79" s="147">
        <v>3022</v>
      </c>
      <c r="C79" s="138">
        <v>31026</v>
      </c>
      <c r="D79" s="138">
        <v>8600</v>
      </c>
      <c r="E79" s="138">
        <v>7900.2</v>
      </c>
      <c r="F79" s="138">
        <v>9300</v>
      </c>
      <c r="G79" s="138">
        <v>5225.8</v>
      </c>
    </row>
    <row r="80" spans="1:9" s="1" customFormat="1" ht="33.75" customHeight="1">
      <c r="A80" s="136" t="s">
        <v>13</v>
      </c>
      <c r="B80" s="146">
        <v>3023</v>
      </c>
      <c r="C80" s="138">
        <f t="shared" si="7"/>
        <v>0</v>
      </c>
      <c r="D80" s="138"/>
      <c r="E80" s="138"/>
      <c r="F80" s="138"/>
      <c r="G80" s="138"/>
    </row>
    <row r="81" spans="1:9" s="1" customFormat="1" ht="37.5" customHeight="1">
      <c r="A81" s="136" t="s">
        <v>2</v>
      </c>
      <c r="B81" s="147">
        <v>3024</v>
      </c>
      <c r="C81" s="138">
        <f t="shared" si="7"/>
        <v>370</v>
      </c>
      <c r="D81" s="138"/>
      <c r="E81" s="138"/>
      <c r="F81" s="138">
        <v>370</v>
      </c>
      <c r="G81" s="138"/>
    </row>
    <row r="82" spans="1:9" s="1" customFormat="1" ht="52.5" customHeight="1">
      <c r="A82" s="136" t="s">
        <v>19</v>
      </c>
      <c r="B82" s="146">
        <v>3025</v>
      </c>
      <c r="C82" s="138">
        <f t="shared" si="7"/>
        <v>0</v>
      </c>
      <c r="D82" s="138"/>
      <c r="E82" s="138"/>
      <c r="F82" s="138"/>
      <c r="G82" s="138"/>
      <c r="H82" s="61"/>
    </row>
    <row r="83" spans="1:9" s="1" customFormat="1" ht="33" customHeight="1">
      <c r="A83" s="136" t="s">
        <v>66</v>
      </c>
      <c r="B83" s="148">
        <v>3026</v>
      </c>
      <c r="C83" s="138">
        <v>9055</v>
      </c>
      <c r="D83" s="138">
        <v>1023</v>
      </c>
      <c r="E83" s="138">
        <v>1504</v>
      </c>
      <c r="F83" s="138">
        <v>3040</v>
      </c>
      <c r="G83" s="138">
        <v>3488</v>
      </c>
      <c r="H83" s="61"/>
    </row>
    <row r="84" spans="1:9" s="1" customFormat="1" ht="35.25" customHeight="1">
      <c r="A84" s="136" t="s">
        <v>123</v>
      </c>
      <c r="B84" s="148">
        <v>3030</v>
      </c>
      <c r="C84" s="138">
        <f t="shared" si="7"/>
        <v>36241.1</v>
      </c>
      <c r="D84" s="138">
        <v>36241.1</v>
      </c>
      <c r="E84" s="138"/>
      <c r="F84" s="138"/>
      <c r="G84" s="138"/>
    </row>
    <row r="85" spans="1:9" ht="42.75" customHeight="1">
      <c r="A85" s="149" t="s">
        <v>311</v>
      </c>
      <c r="B85" s="150"/>
      <c r="C85" s="151"/>
      <c r="D85" s="152"/>
      <c r="E85" s="170" t="s">
        <v>153</v>
      </c>
      <c r="F85" s="170"/>
      <c r="G85" s="170"/>
      <c r="I85" s="1"/>
    </row>
    <row r="86" spans="1:9" s="1" customFormat="1" ht="30.75" customHeight="1">
      <c r="A86" s="153"/>
      <c r="B86" s="154"/>
      <c r="C86" s="154"/>
      <c r="D86" s="154"/>
      <c r="E86" s="154"/>
      <c r="F86" s="154"/>
      <c r="G86" s="154"/>
      <c r="H86"/>
      <c r="I86" s="2"/>
    </row>
    <row r="87" spans="1:9" ht="20.100000000000001" customHeight="1">
      <c r="A87" s="73"/>
      <c r="B87"/>
      <c r="C87"/>
      <c r="D87"/>
      <c r="E87"/>
      <c r="F87"/>
      <c r="G87"/>
      <c r="H87"/>
    </row>
    <row r="88" spans="1:9">
      <c r="A88" s="173"/>
      <c r="B88" s="173"/>
      <c r="C88" s="173"/>
      <c r="D88"/>
      <c r="E88"/>
      <c r="F88"/>
      <c r="G88"/>
      <c r="H88"/>
    </row>
    <row r="89" spans="1:9">
      <c r="A89" s="173"/>
      <c r="B89" s="173"/>
      <c r="C89" s="173"/>
      <c r="D89"/>
      <c r="E89"/>
      <c r="F89"/>
      <c r="G89"/>
      <c r="H89"/>
    </row>
    <row r="90" spans="1:9">
      <c r="A90" s="173"/>
      <c r="B90" s="173"/>
      <c r="C90" s="173"/>
      <c r="D90"/>
      <c r="E90"/>
      <c r="F90"/>
      <c r="G90"/>
      <c r="H90"/>
    </row>
    <row r="91" spans="1:9">
      <c r="A91" s="74"/>
      <c r="B91" s="74"/>
      <c r="C91" s="74"/>
      <c r="D91"/>
      <c r="E91"/>
      <c r="F91"/>
      <c r="G91"/>
      <c r="H91"/>
    </row>
    <row r="92" spans="1:9">
      <c r="A92" s="74"/>
      <c r="B92" s="74"/>
      <c r="C92" s="74"/>
      <c r="D92"/>
      <c r="E92"/>
      <c r="F92"/>
      <c r="G92"/>
      <c r="H92"/>
    </row>
    <row r="93" spans="1:9">
      <c r="A93" s="74"/>
      <c r="B93" s="74"/>
      <c r="C93" s="74"/>
      <c r="D93"/>
      <c r="E93"/>
      <c r="F93"/>
      <c r="G93"/>
      <c r="H93"/>
    </row>
    <row r="94" spans="1:9">
      <c r="A94" s="74"/>
      <c r="B94" s="74"/>
      <c r="C94" s="74"/>
      <c r="D94"/>
      <c r="E94"/>
      <c r="F94"/>
      <c r="G94"/>
      <c r="H94"/>
    </row>
    <row r="95" spans="1:9">
      <c r="A95" s="26"/>
    </row>
    <row r="96" spans="1:9">
      <c r="A96" s="26"/>
    </row>
    <row r="97" spans="1:1">
      <c r="A97" s="26"/>
    </row>
    <row r="98" spans="1:1">
      <c r="A98" s="26"/>
    </row>
    <row r="99" spans="1:1">
      <c r="A99" s="26"/>
    </row>
    <row r="100" spans="1:1">
      <c r="A100" s="26"/>
    </row>
    <row r="101" spans="1:1">
      <c r="A101" s="26"/>
    </row>
    <row r="102" spans="1:1">
      <c r="A102" s="26"/>
    </row>
    <row r="103" spans="1:1">
      <c r="A103" s="26"/>
    </row>
    <row r="104" spans="1:1">
      <c r="A104" s="26"/>
    </row>
    <row r="105" spans="1:1">
      <c r="A105" s="26"/>
    </row>
    <row r="106" spans="1:1">
      <c r="A106" s="26"/>
    </row>
    <row r="107" spans="1:1">
      <c r="A107" s="26"/>
    </row>
    <row r="108" spans="1:1">
      <c r="A108" s="26"/>
    </row>
    <row r="109" spans="1:1">
      <c r="A109" s="26"/>
    </row>
    <row r="110" spans="1:1">
      <c r="A110" s="26"/>
    </row>
    <row r="111" spans="1:1">
      <c r="A111" s="26"/>
    </row>
    <row r="112" spans="1:1">
      <c r="A112" s="26"/>
    </row>
    <row r="113" spans="1:1">
      <c r="A113" s="26"/>
    </row>
    <row r="114" spans="1:1">
      <c r="A114" s="26"/>
    </row>
    <row r="115" spans="1:1">
      <c r="A115" s="26"/>
    </row>
    <row r="116" spans="1:1">
      <c r="A116" s="26"/>
    </row>
    <row r="117" spans="1:1">
      <c r="A117" s="26"/>
    </row>
    <row r="118" spans="1:1">
      <c r="A118" s="26"/>
    </row>
    <row r="119" spans="1:1">
      <c r="A119" s="26"/>
    </row>
    <row r="120" spans="1:1">
      <c r="A120" s="26"/>
    </row>
    <row r="121" spans="1:1">
      <c r="A121" s="26"/>
    </row>
    <row r="122" spans="1:1">
      <c r="A122" s="26"/>
    </row>
    <row r="123" spans="1:1">
      <c r="A123" s="26"/>
    </row>
    <row r="124" spans="1:1">
      <c r="A124" s="26"/>
    </row>
    <row r="125" spans="1:1">
      <c r="A125" s="26"/>
    </row>
    <row r="126" spans="1:1">
      <c r="A126" s="26"/>
    </row>
    <row r="127" spans="1:1">
      <c r="A127" s="26"/>
    </row>
    <row r="128" spans="1:1">
      <c r="A128" s="26"/>
    </row>
    <row r="129" spans="1:1">
      <c r="A129" s="26"/>
    </row>
    <row r="130" spans="1:1">
      <c r="A130" s="26"/>
    </row>
    <row r="131" spans="1:1">
      <c r="A131" s="26"/>
    </row>
    <row r="132" spans="1:1">
      <c r="A132" s="26"/>
    </row>
    <row r="133" spans="1:1">
      <c r="A133" s="26"/>
    </row>
    <row r="134" spans="1:1">
      <c r="A134" s="26"/>
    </row>
    <row r="135" spans="1:1">
      <c r="A135" s="26"/>
    </row>
    <row r="136" spans="1:1">
      <c r="A136" s="26"/>
    </row>
    <row r="137" spans="1:1">
      <c r="A137" s="26"/>
    </row>
    <row r="138" spans="1:1">
      <c r="A138" s="26"/>
    </row>
    <row r="139" spans="1:1">
      <c r="A139" s="26"/>
    </row>
    <row r="140" spans="1:1">
      <c r="A140" s="26"/>
    </row>
    <row r="141" spans="1:1">
      <c r="A141" s="26"/>
    </row>
    <row r="142" spans="1:1">
      <c r="A142" s="26"/>
    </row>
    <row r="143" spans="1:1">
      <c r="A143" s="26"/>
    </row>
    <row r="144" spans="1:1">
      <c r="A144" s="26"/>
    </row>
    <row r="145" spans="1:1">
      <c r="A145" s="26"/>
    </row>
    <row r="146" spans="1:1">
      <c r="A146" s="26"/>
    </row>
    <row r="147" spans="1:1">
      <c r="A147" s="26"/>
    </row>
    <row r="148" spans="1:1">
      <c r="A148" s="26"/>
    </row>
    <row r="149" spans="1:1">
      <c r="A149" s="26"/>
    </row>
    <row r="150" spans="1:1">
      <c r="A150" s="26"/>
    </row>
    <row r="151" spans="1:1">
      <c r="A151" s="26"/>
    </row>
    <row r="152" spans="1:1">
      <c r="A152" s="26"/>
    </row>
    <row r="153" spans="1:1">
      <c r="A153" s="26"/>
    </row>
    <row r="154" spans="1:1">
      <c r="A154" s="26"/>
    </row>
    <row r="155" spans="1:1">
      <c r="A155" s="26"/>
    </row>
    <row r="156" spans="1:1">
      <c r="A156" s="26"/>
    </row>
    <row r="157" spans="1:1">
      <c r="A157" s="26"/>
    </row>
    <row r="158" spans="1:1">
      <c r="A158" s="26"/>
    </row>
    <row r="159" spans="1:1">
      <c r="A159" s="26"/>
    </row>
    <row r="160" spans="1:1">
      <c r="A160" s="26"/>
    </row>
    <row r="161" spans="1:1">
      <c r="A161" s="26"/>
    </row>
    <row r="162" spans="1:1">
      <c r="A162" s="26"/>
    </row>
    <row r="163" spans="1:1">
      <c r="A163" s="26"/>
    </row>
    <row r="164" spans="1:1">
      <c r="A164" s="26"/>
    </row>
    <row r="165" spans="1:1">
      <c r="A165" s="26"/>
    </row>
    <row r="166" spans="1:1">
      <c r="A166" s="26"/>
    </row>
    <row r="167" spans="1:1">
      <c r="A167" s="26"/>
    </row>
    <row r="168" spans="1:1">
      <c r="A168" s="26"/>
    </row>
    <row r="169" spans="1:1">
      <c r="A169" s="26"/>
    </row>
    <row r="170" spans="1:1">
      <c r="A170" s="26"/>
    </row>
    <row r="171" spans="1:1">
      <c r="A171" s="26"/>
    </row>
    <row r="172" spans="1:1">
      <c r="A172" s="26"/>
    </row>
    <row r="173" spans="1:1">
      <c r="A173" s="26"/>
    </row>
    <row r="174" spans="1:1">
      <c r="A174" s="26"/>
    </row>
    <row r="175" spans="1:1">
      <c r="A175" s="26"/>
    </row>
    <row r="176" spans="1:1">
      <c r="A176" s="26"/>
    </row>
    <row r="177" spans="1:1">
      <c r="A177" s="26"/>
    </row>
    <row r="178" spans="1:1">
      <c r="A178" s="26"/>
    </row>
    <row r="179" spans="1:1">
      <c r="A179" s="26"/>
    </row>
    <row r="180" spans="1:1">
      <c r="A180" s="26"/>
    </row>
    <row r="181" spans="1:1">
      <c r="A181" s="26"/>
    </row>
    <row r="182" spans="1:1">
      <c r="A182" s="26"/>
    </row>
    <row r="183" spans="1:1">
      <c r="A183" s="26"/>
    </row>
    <row r="184" spans="1:1">
      <c r="A184" s="26"/>
    </row>
    <row r="185" spans="1:1">
      <c r="A185" s="26"/>
    </row>
  </sheetData>
  <mergeCells count="32">
    <mergeCell ref="B23:C23"/>
    <mergeCell ref="B24:E24"/>
    <mergeCell ref="B25:C25"/>
    <mergeCell ref="B26:D26"/>
    <mergeCell ref="A88:A90"/>
    <mergeCell ref="B88:B90"/>
    <mergeCell ref="C88:C90"/>
    <mergeCell ref="B20:C20"/>
    <mergeCell ref="B17:E17"/>
    <mergeCell ref="B21:E21"/>
    <mergeCell ref="A32:G32"/>
    <mergeCell ref="B22:C22"/>
    <mergeCell ref="A33:G33"/>
    <mergeCell ref="E85:G85"/>
    <mergeCell ref="A74:G74"/>
    <mergeCell ref="A44:G44"/>
    <mergeCell ref="D29:G29"/>
    <mergeCell ref="A29:A30"/>
    <mergeCell ref="B29:B30"/>
    <mergeCell ref="C29:C30"/>
    <mergeCell ref="B19:C19"/>
    <mergeCell ref="B16:C16"/>
    <mergeCell ref="D2:G2"/>
    <mergeCell ref="D3:G3"/>
    <mergeCell ref="D4:G4"/>
    <mergeCell ref="D5:G5"/>
    <mergeCell ref="D6:G6"/>
    <mergeCell ref="A2:B2"/>
    <mergeCell ref="F13:G13"/>
    <mergeCell ref="F16:G16"/>
    <mergeCell ref="A15:G15"/>
    <mergeCell ref="B18:C18"/>
  </mergeCells>
  <phoneticPr fontId="3" type="noConversion"/>
  <pageMargins left="1.1023622047244095" right="0.70866141732283472" top="0.74803149606299213" bottom="0.74803149606299213" header="0.31496062992125984" footer="0.31496062992125984"/>
  <pageSetup paperSize="9" scale="42" orientation="landscape" r:id="rId1"/>
  <headerFooter alignWithMargins="0"/>
  <rowBreaks count="2" manualBreakCount="2">
    <brk id="27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2"/>
  <sheetViews>
    <sheetView view="pageBreakPreview" zoomScale="69" zoomScaleNormal="70" zoomScaleSheetLayoutView="69" workbookViewId="0">
      <selection activeCell="F15" sqref="F15:G15"/>
    </sheetView>
  </sheetViews>
  <sheetFormatPr defaultRowHeight="18.75"/>
  <cols>
    <col min="1" max="1" width="44.85546875" style="1" customWidth="1"/>
    <col min="2" max="2" width="13.5703125" style="13" customWidth="1"/>
    <col min="3" max="3" width="15.14062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42578125" style="1" customWidth="1"/>
    <col min="9" max="9" width="15.5703125" style="1" customWidth="1"/>
    <col min="10" max="10" width="16.85546875" style="1" customWidth="1"/>
    <col min="11" max="13" width="16.7109375" style="1" customWidth="1"/>
    <col min="14" max="14" width="16" style="1" bestFit="1" customWidth="1"/>
    <col min="15" max="15" width="13" style="1" customWidth="1"/>
    <col min="16" max="17" width="9.140625" style="1"/>
    <col min="18" max="18" width="12.28515625" style="1" bestFit="1" customWidth="1"/>
    <col min="19" max="16384" width="9.140625" style="1"/>
  </cols>
  <sheetData>
    <row r="1" spans="1:14">
      <c r="A1" s="217" t="s">
        <v>32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4">
      <c r="A2" s="217" t="s">
        <v>138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4" ht="36" customHeight="1">
      <c r="A3" s="218" t="str">
        <f>'I. Фін план'!B17</f>
        <v>Комунальне некомерційне підприємство "Любашівська багатопрофільна лікарня інтенсивного лікування" Любашівської селищної ради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4" ht="20.100000000000001" customHeight="1">
      <c r="A4" s="220" t="s">
        <v>38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</row>
    <row r="5" spans="1:14" ht="21.95" customHeight="1">
      <c r="A5" s="206" t="s">
        <v>67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4" ht="10.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4" ht="16.5" customHeight="1">
      <c r="A7" s="221" t="s">
        <v>63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</row>
    <row r="8" spans="1:14" ht="10.5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4" s="2" customFormat="1" ht="59.25" customHeight="1">
      <c r="A9" s="219" t="s">
        <v>50</v>
      </c>
      <c r="B9" s="219"/>
      <c r="C9" s="219"/>
      <c r="D9" s="194" t="s">
        <v>14</v>
      </c>
      <c r="E9" s="194"/>
      <c r="F9" s="194" t="s">
        <v>140</v>
      </c>
      <c r="G9" s="194"/>
      <c r="H9" s="194" t="s">
        <v>75</v>
      </c>
      <c r="I9" s="194"/>
      <c r="J9" s="194" t="s">
        <v>141</v>
      </c>
      <c r="K9" s="194"/>
      <c r="L9" s="194" t="s">
        <v>51</v>
      </c>
      <c r="M9" s="194"/>
    </row>
    <row r="10" spans="1:14" s="2" customFormat="1" ht="18" customHeight="1">
      <c r="A10" s="219">
        <v>1</v>
      </c>
      <c r="B10" s="219"/>
      <c r="C10" s="219"/>
      <c r="D10" s="194">
        <v>2</v>
      </c>
      <c r="E10" s="194"/>
      <c r="F10" s="194">
        <v>3</v>
      </c>
      <c r="G10" s="194"/>
      <c r="H10" s="194">
        <v>4</v>
      </c>
      <c r="I10" s="194"/>
      <c r="J10" s="194">
        <v>5</v>
      </c>
      <c r="K10" s="194"/>
      <c r="L10" s="194">
        <v>6</v>
      </c>
      <c r="M10" s="194"/>
    </row>
    <row r="11" spans="1:14" s="2" customFormat="1" ht="54.75" customHeight="1">
      <c r="A11" s="222" t="s">
        <v>121</v>
      </c>
      <c r="B11" s="223"/>
      <c r="C11" s="224"/>
      <c r="D11" s="213">
        <f>SUM(D12:D19)</f>
        <v>278</v>
      </c>
      <c r="E11" s="214"/>
      <c r="F11" s="213">
        <f>SUM(F12:F19)</f>
        <v>274.5</v>
      </c>
      <c r="G11" s="214"/>
      <c r="H11" s="213">
        <f>SUM(H12:H19)</f>
        <v>277</v>
      </c>
      <c r="I11" s="214"/>
      <c r="J11" s="185">
        <f t="shared" ref="J11:J17" si="0">H11/F11*100</f>
        <v>100.91074681238617</v>
      </c>
      <c r="K11" s="186"/>
      <c r="L11" s="187">
        <f t="shared" ref="L11:L17" si="1">H11/D11*100</f>
        <v>99.64028776978418</v>
      </c>
      <c r="M11" s="188"/>
    </row>
    <row r="12" spans="1:14" s="2" customFormat="1" ht="28.5" customHeight="1">
      <c r="A12" s="67" t="s">
        <v>73</v>
      </c>
      <c r="B12" s="67"/>
      <c r="C12" s="68"/>
      <c r="D12" s="189">
        <v>2</v>
      </c>
      <c r="E12" s="190"/>
      <c r="F12" s="189">
        <v>2</v>
      </c>
      <c r="G12" s="190"/>
      <c r="H12" s="189"/>
      <c r="I12" s="190"/>
      <c r="J12" s="185"/>
      <c r="K12" s="215"/>
      <c r="L12" s="187"/>
      <c r="M12" s="216"/>
    </row>
    <row r="13" spans="1:14" s="2" customFormat="1" ht="23.25" customHeight="1">
      <c r="A13" s="191" t="s">
        <v>130</v>
      </c>
      <c r="B13" s="192"/>
      <c r="C13" s="193"/>
      <c r="D13" s="189">
        <v>58</v>
      </c>
      <c r="E13" s="190"/>
      <c r="F13" s="189">
        <v>56.5</v>
      </c>
      <c r="G13" s="190"/>
      <c r="H13" s="189">
        <v>55</v>
      </c>
      <c r="I13" s="190"/>
      <c r="J13" s="185">
        <f t="shared" si="0"/>
        <v>97.345132743362825</v>
      </c>
      <c r="K13" s="186"/>
      <c r="L13" s="187">
        <f t="shared" si="1"/>
        <v>94.827586206896555</v>
      </c>
      <c r="M13" s="188"/>
      <c r="N13"/>
    </row>
    <row r="14" spans="1:14" s="2" customFormat="1" ht="23.25" customHeight="1">
      <c r="A14" s="69" t="s">
        <v>154</v>
      </c>
      <c r="B14" s="70"/>
      <c r="C14" s="71"/>
      <c r="D14" s="189">
        <v>17</v>
      </c>
      <c r="E14" s="190"/>
      <c r="F14" s="189">
        <v>17</v>
      </c>
      <c r="G14" s="190"/>
      <c r="H14" s="189">
        <v>17</v>
      </c>
      <c r="I14" s="190"/>
      <c r="J14" s="185">
        <f t="shared" ref="J14" si="2">H14/F14*100</f>
        <v>100</v>
      </c>
      <c r="K14" s="186"/>
      <c r="L14" s="187">
        <f t="shared" ref="L14" si="3">H14/D14*100</f>
        <v>100</v>
      </c>
      <c r="M14" s="188"/>
      <c r="N14"/>
    </row>
    <row r="15" spans="1:14" s="2" customFormat="1" ht="23.25" customHeight="1">
      <c r="A15" s="191" t="s">
        <v>127</v>
      </c>
      <c r="B15" s="192"/>
      <c r="C15" s="193"/>
      <c r="D15" s="189">
        <v>99.5</v>
      </c>
      <c r="E15" s="190"/>
      <c r="F15" s="189">
        <v>97.5</v>
      </c>
      <c r="G15" s="190"/>
      <c r="H15" s="189">
        <v>97.5</v>
      </c>
      <c r="I15" s="190"/>
      <c r="J15" s="185">
        <f t="shared" si="0"/>
        <v>100</v>
      </c>
      <c r="K15" s="186"/>
      <c r="L15" s="187">
        <f t="shared" si="1"/>
        <v>97.989949748743726</v>
      </c>
      <c r="M15" s="188"/>
      <c r="N15"/>
    </row>
    <row r="16" spans="1:14" s="2" customFormat="1" ht="23.25" customHeight="1">
      <c r="A16" s="191" t="s">
        <v>128</v>
      </c>
      <c r="B16" s="192"/>
      <c r="C16" s="193"/>
      <c r="D16" s="189">
        <v>61.5</v>
      </c>
      <c r="E16" s="190"/>
      <c r="F16" s="189">
        <v>61.5</v>
      </c>
      <c r="G16" s="190"/>
      <c r="H16" s="189">
        <v>61.5</v>
      </c>
      <c r="I16" s="190"/>
      <c r="J16" s="185">
        <f t="shared" si="0"/>
        <v>100</v>
      </c>
      <c r="K16" s="186"/>
      <c r="L16" s="187">
        <f t="shared" si="1"/>
        <v>100</v>
      </c>
      <c r="M16" s="188"/>
      <c r="N16"/>
    </row>
    <row r="17" spans="1:18" s="2" customFormat="1" ht="23.25" customHeight="1">
      <c r="A17" s="191" t="s">
        <v>129</v>
      </c>
      <c r="B17" s="192"/>
      <c r="C17" s="193"/>
      <c r="D17" s="189">
        <v>40</v>
      </c>
      <c r="E17" s="190"/>
      <c r="F17" s="189">
        <v>40</v>
      </c>
      <c r="G17" s="190"/>
      <c r="H17" s="189">
        <v>46</v>
      </c>
      <c r="I17" s="190"/>
      <c r="J17" s="185">
        <f t="shared" si="0"/>
        <v>114.99999999999999</v>
      </c>
      <c r="K17" s="186"/>
      <c r="L17" s="187">
        <f t="shared" si="1"/>
        <v>114.99999999999999</v>
      </c>
      <c r="M17" s="188"/>
      <c r="N17"/>
    </row>
    <row r="18" spans="1:18" s="2" customFormat="1" ht="21.75" customHeight="1">
      <c r="A18" s="203"/>
      <c r="B18" s="204"/>
      <c r="C18" s="205"/>
      <c r="D18" s="201"/>
      <c r="E18" s="202"/>
      <c r="F18" s="201"/>
      <c r="G18" s="202"/>
      <c r="H18" s="201"/>
      <c r="I18" s="202"/>
      <c r="J18" s="207"/>
      <c r="K18" s="208"/>
      <c r="L18" s="207"/>
      <c r="M18" s="208"/>
      <c r="R18" s="47"/>
    </row>
    <row r="19" spans="1:18" s="2" customFormat="1" ht="21.75" customHeight="1">
      <c r="A19" s="209"/>
      <c r="B19" s="210"/>
      <c r="C19" s="211"/>
      <c r="D19" s="201"/>
      <c r="E19" s="202"/>
      <c r="F19" s="201"/>
      <c r="G19" s="202"/>
      <c r="H19" s="201"/>
      <c r="I19" s="202"/>
      <c r="J19" s="207"/>
      <c r="K19" s="208"/>
      <c r="L19" s="207"/>
      <c r="M19" s="208"/>
    </row>
    <row r="20" spans="1:18">
      <c r="A20" s="16"/>
      <c r="B20" s="16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8" ht="21" customHeight="1">
      <c r="A21" s="17"/>
      <c r="B21" s="17"/>
      <c r="C21" s="17"/>
      <c r="D21" s="17"/>
      <c r="E21" s="17"/>
      <c r="F21" s="17"/>
      <c r="G21" s="17"/>
    </row>
    <row r="22" spans="1:18" ht="21.95" customHeight="1">
      <c r="A22" s="206" t="s">
        <v>99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</row>
    <row r="23" spans="1:18" ht="10.5" customHeight="1"/>
    <row r="24" spans="1:18" ht="31.5" customHeight="1">
      <c r="A24" s="23" t="s">
        <v>40</v>
      </c>
      <c r="B24" s="228" t="s">
        <v>58</v>
      </c>
      <c r="C24" s="226"/>
      <c r="D24" s="226"/>
      <c r="E24" s="226"/>
      <c r="F24" s="226"/>
      <c r="G24" s="227"/>
      <c r="H24" s="226" t="s">
        <v>80</v>
      </c>
      <c r="I24" s="226"/>
      <c r="J24" s="226"/>
      <c r="K24" s="226"/>
      <c r="L24" s="226"/>
      <c r="M24" s="227"/>
    </row>
    <row r="25" spans="1:18" ht="20.25" customHeight="1">
      <c r="A25" s="23">
        <v>1</v>
      </c>
      <c r="B25" s="228">
        <v>2</v>
      </c>
      <c r="C25" s="226"/>
      <c r="D25" s="226"/>
      <c r="E25" s="226"/>
      <c r="F25" s="226"/>
      <c r="G25" s="227"/>
      <c r="H25" s="226">
        <v>3</v>
      </c>
      <c r="I25" s="226"/>
      <c r="J25" s="226"/>
      <c r="K25" s="226"/>
      <c r="L25" s="226"/>
      <c r="M25" s="227"/>
    </row>
    <row r="26" spans="1:18" ht="15.75" customHeight="1">
      <c r="A26" s="212">
        <f>'I. Фін план'!G17</f>
        <v>1998822</v>
      </c>
      <c r="B26" s="212" t="str">
        <f>'I. Фін план'!B17:E17</f>
        <v>Комунальне некомерційне підприємство "Любашівська багатопрофільна лікарня інтенсивного лікування" Любашівської селищної ради</v>
      </c>
      <c r="C26" s="212"/>
      <c r="D26" s="212"/>
      <c r="E26" s="212"/>
      <c r="F26" s="212"/>
      <c r="G26" s="212"/>
      <c r="H26" s="225" t="s">
        <v>139</v>
      </c>
      <c r="I26" s="225"/>
      <c r="J26" s="225"/>
      <c r="K26" s="225"/>
      <c r="L26" s="225"/>
      <c r="M26" s="225"/>
    </row>
    <row r="27" spans="1:18" ht="20.100000000000001" customHeight="1">
      <c r="A27" s="212"/>
      <c r="B27" s="212"/>
      <c r="C27" s="212"/>
      <c r="D27" s="212"/>
      <c r="E27" s="212"/>
      <c r="F27" s="212"/>
      <c r="G27" s="212"/>
      <c r="H27" s="225"/>
      <c r="I27" s="225"/>
      <c r="J27" s="225"/>
      <c r="K27" s="225"/>
      <c r="L27" s="225"/>
      <c r="M27" s="225"/>
    </row>
    <row r="28" spans="1:18" ht="15" customHeight="1">
      <c r="A28" s="212"/>
      <c r="B28" s="212"/>
      <c r="C28" s="212"/>
      <c r="D28" s="212"/>
      <c r="E28" s="212"/>
      <c r="F28" s="212"/>
      <c r="G28" s="212"/>
      <c r="H28" s="225"/>
      <c r="I28" s="225"/>
      <c r="J28" s="225"/>
      <c r="K28" s="225"/>
      <c r="L28" s="225"/>
      <c r="M28" s="225"/>
    </row>
    <row r="29" spans="1:18" ht="10.5" customHeight="1">
      <c r="A29" s="212"/>
      <c r="B29" s="212"/>
      <c r="C29" s="212"/>
      <c r="D29" s="212"/>
      <c r="E29" s="212"/>
      <c r="F29" s="212"/>
      <c r="G29" s="212"/>
      <c r="H29" s="225"/>
      <c r="I29" s="225"/>
      <c r="J29" s="225"/>
      <c r="K29" s="225"/>
      <c r="L29" s="225"/>
      <c r="M29" s="225"/>
    </row>
    <row r="30" spans="1:18" ht="15.75" customHeight="1">
      <c r="A30" s="212"/>
      <c r="B30" s="212"/>
      <c r="C30" s="212"/>
      <c r="D30" s="212"/>
      <c r="E30" s="212"/>
      <c r="F30" s="212"/>
      <c r="G30" s="212"/>
      <c r="H30" s="225"/>
      <c r="I30" s="225"/>
      <c r="J30" s="225"/>
      <c r="K30" s="225"/>
      <c r="L30" s="225"/>
      <c r="M30" s="225"/>
    </row>
    <row r="31" spans="1:18" ht="27">
      <c r="A31" s="51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</row>
    <row r="32" spans="1:18">
      <c r="A32" s="3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21.95" customHeight="1">
      <c r="A33" s="197" t="s">
        <v>95</v>
      </c>
      <c r="B33" s="197"/>
      <c r="C33" s="197"/>
      <c r="D33" s="197"/>
      <c r="E33" s="197"/>
      <c r="F33" s="197"/>
      <c r="G33" s="197"/>
      <c r="H33" s="197"/>
    </row>
    <row r="34" spans="1:13" ht="20.100000000000001" customHeight="1">
      <c r="A34" s="12"/>
    </row>
    <row r="35" spans="1:13" ht="74.25" customHeight="1">
      <c r="A35" s="195" t="s">
        <v>68</v>
      </c>
      <c r="B35" s="198" t="s">
        <v>59</v>
      </c>
      <c r="C35" s="200"/>
      <c r="D35" s="194" t="s">
        <v>76</v>
      </c>
      <c r="E35" s="194"/>
      <c r="F35" s="194"/>
      <c r="G35" s="5" t="s">
        <v>78</v>
      </c>
      <c r="H35" s="198" t="s">
        <v>77</v>
      </c>
      <c r="I35" s="199"/>
      <c r="J35" s="200"/>
      <c r="K35" s="194" t="s">
        <v>75</v>
      </c>
      <c r="L35" s="194"/>
      <c r="M35" s="194"/>
    </row>
    <row r="36" spans="1:13" ht="150">
      <c r="A36" s="196"/>
      <c r="B36" s="5" t="s">
        <v>21</v>
      </c>
      <c r="C36" s="5" t="s">
        <v>22</v>
      </c>
      <c r="D36" s="5" t="s">
        <v>70</v>
      </c>
      <c r="E36" s="5" t="s">
        <v>60</v>
      </c>
      <c r="F36" s="5" t="s">
        <v>71</v>
      </c>
      <c r="G36" s="5" t="s">
        <v>70</v>
      </c>
      <c r="H36" s="5" t="s">
        <v>70</v>
      </c>
      <c r="I36" s="5" t="s">
        <v>60</v>
      </c>
      <c r="J36" s="5" t="s">
        <v>71</v>
      </c>
      <c r="K36" s="5" t="s">
        <v>70</v>
      </c>
      <c r="L36" s="5" t="s">
        <v>90</v>
      </c>
      <c r="M36" s="5" t="s">
        <v>71</v>
      </c>
    </row>
    <row r="37" spans="1:13" ht="18" customHeight="1">
      <c r="A37" s="5">
        <v>1</v>
      </c>
      <c r="B37" s="5">
        <v>2</v>
      </c>
      <c r="C37" s="5">
        <v>3</v>
      </c>
      <c r="D37" s="5">
        <v>4</v>
      </c>
      <c r="E37" s="5">
        <v>5</v>
      </c>
      <c r="F37" s="5">
        <v>6</v>
      </c>
      <c r="G37" s="5">
        <v>7</v>
      </c>
      <c r="H37" s="4">
        <v>10</v>
      </c>
      <c r="I37" s="4">
        <v>11</v>
      </c>
      <c r="J37" s="4">
        <v>12</v>
      </c>
      <c r="K37" s="4">
        <v>13</v>
      </c>
      <c r="L37" s="4">
        <v>14</v>
      </c>
      <c r="M37" s="4">
        <v>15</v>
      </c>
    </row>
    <row r="38" spans="1:13" ht="20.100000000000001" customHeight="1">
      <c r="A38" s="6"/>
      <c r="B38" s="8"/>
      <c r="C38" s="8"/>
      <c r="D38" s="38"/>
      <c r="E38" s="38"/>
      <c r="F38" s="40"/>
      <c r="G38" s="40"/>
      <c r="H38" s="40"/>
      <c r="I38" s="38"/>
      <c r="J38" s="40"/>
      <c r="K38" s="40"/>
      <c r="L38" s="38"/>
      <c r="M38" s="40"/>
    </row>
    <row r="39" spans="1:13" ht="20.100000000000001" customHeight="1">
      <c r="A39" s="6"/>
      <c r="B39" s="8"/>
      <c r="C39" s="8"/>
      <c r="D39" s="38"/>
      <c r="E39" s="38"/>
      <c r="F39" s="40"/>
      <c r="G39" s="38"/>
      <c r="H39" s="40"/>
      <c r="I39" s="38"/>
      <c r="J39" s="40"/>
      <c r="K39" s="40"/>
      <c r="L39" s="38"/>
      <c r="M39" s="40"/>
    </row>
    <row r="40" spans="1:13" ht="20.100000000000001" customHeight="1">
      <c r="A40" s="7" t="s">
        <v>17</v>
      </c>
      <c r="B40" s="43"/>
      <c r="C40" s="43"/>
      <c r="D40" s="44">
        <f>SUM(D38:D39)</f>
        <v>0</v>
      </c>
      <c r="E40" s="39"/>
      <c r="F40" s="41"/>
      <c r="G40" s="48">
        <f>SUM(G38:G39)</f>
        <v>0</v>
      </c>
      <c r="H40" s="48">
        <f>SUM(H38:H39)</f>
        <v>0</v>
      </c>
      <c r="I40" s="44">
        <f>SUM(I38:I39)</f>
        <v>0</v>
      </c>
      <c r="J40" s="41"/>
      <c r="K40" s="48">
        <f>SUM(K38:K39)</f>
        <v>0</v>
      </c>
      <c r="L40" s="44">
        <f>SUM(L38:L39)</f>
        <v>0</v>
      </c>
      <c r="M40" s="41"/>
    </row>
    <row r="41" spans="1:13" ht="20.100000000000001" customHeight="1">
      <c r="A41" s="14"/>
      <c r="B41" s="15"/>
      <c r="C41" s="15"/>
      <c r="D41" s="15"/>
      <c r="E41" s="15"/>
      <c r="F41" s="9"/>
      <c r="G41" s="9"/>
      <c r="H41" s="3"/>
      <c r="I41" s="3"/>
      <c r="J41" s="3"/>
      <c r="K41" s="3"/>
      <c r="L41" s="3"/>
      <c r="M41" s="3"/>
    </row>
    <row r="42" spans="1:13">
      <c r="C42" s="21"/>
      <c r="D42" s="21"/>
      <c r="E42" s="21"/>
    </row>
    <row r="43" spans="1:13">
      <c r="C43" s="21"/>
      <c r="D43" s="21"/>
      <c r="E43" s="21"/>
    </row>
    <row r="44" spans="1:13">
      <c r="C44" s="21"/>
      <c r="D44" s="21"/>
      <c r="E44" s="21"/>
    </row>
    <row r="45" spans="1:13">
      <c r="C45" s="21"/>
      <c r="D45" s="21"/>
      <c r="E45" s="21"/>
    </row>
    <row r="46" spans="1:13">
      <c r="C46" s="21"/>
      <c r="D46" s="21"/>
      <c r="E46" s="21"/>
    </row>
    <row r="47" spans="1:13">
      <c r="C47" s="21"/>
      <c r="D47" s="21"/>
      <c r="E47" s="21"/>
    </row>
    <row r="48" spans="1:13">
      <c r="C48" s="21"/>
      <c r="D48" s="21"/>
      <c r="E48" s="21"/>
    </row>
    <row r="49" spans="3:5">
      <c r="C49" s="21"/>
      <c r="D49" s="21"/>
      <c r="E49" s="21"/>
    </row>
    <row r="50" spans="3:5">
      <c r="C50" s="21"/>
      <c r="D50" s="21"/>
      <c r="E50" s="21"/>
    </row>
    <row r="51" spans="3:5">
      <c r="C51" s="21"/>
      <c r="D51" s="21"/>
      <c r="E51" s="21"/>
    </row>
    <row r="52" spans="3:5">
      <c r="C52" s="21"/>
      <c r="D52" s="21"/>
      <c r="E52" s="21"/>
    </row>
  </sheetData>
  <mergeCells count="84">
    <mergeCell ref="B26:G30"/>
    <mergeCell ref="H26:M30"/>
    <mergeCell ref="H24:M24"/>
    <mergeCell ref="H25:M25"/>
    <mergeCell ref="B24:G24"/>
    <mergeCell ref="B25:G25"/>
    <mergeCell ref="A10:C10"/>
    <mergeCell ref="A13:C13"/>
    <mergeCell ref="D13:E13"/>
    <mergeCell ref="D11:E11"/>
    <mergeCell ref="F13:G13"/>
    <mergeCell ref="D10:E10"/>
    <mergeCell ref="F10:G10"/>
    <mergeCell ref="A11:C11"/>
    <mergeCell ref="F11:G11"/>
    <mergeCell ref="A1:M1"/>
    <mergeCell ref="A2:M2"/>
    <mergeCell ref="A3:M3"/>
    <mergeCell ref="D9:E9"/>
    <mergeCell ref="F9:G9"/>
    <mergeCell ref="A5:M5"/>
    <mergeCell ref="A9:C9"/>
    <mergeCell ref="A4:M4"/>
    <mergeCell ref="A7:M7"/>
    <mergeCell ref="J9:K9"/>
    <mergeCell ref="J10:K10"/>
    <mergeCell ref="H9:I9"/>
    <mergeCell ref="J13:K13"/>
    <mergeCell ref="L9:M9"/>
    <mergeCell ref="J11:K11"/>
    <mergeCell ref="H10:I10"/>
    <mergeCell ref="L13:M13"/>
    <mergeCell ref="L10:M10"/>
    <mergeCell ref="H13:I13"/>
    <mergeCell ref="L11:M11"/>
    <mergeCell ref="H11:I11"/>
    <mergeCell ref="J12:K12"/>
    <mergeCell ref="L12:M12"/>
    <mergeCell ref="A26:A30"/>
    <mergeCell ref="J15:K15"/>
    <mergeCell ref="H17:I17"/>
    <mergeCell ref="J17:K17"/>
    <mergeCell ref="L15:M15"/>
    <mergeCell ref="L17:M17"/>
    <mergeCell ref="H19:I19"/>
    <mergeCell ref="L19:M19"/>
    <mergeCell ref="L16:M16"/>
    <mergeCell ref="D19:E19"/>
    <mergeCell ref="A16:C16"/>
    <mergeCell ref="D16:E16"/>
    <mergeCell ref="J16:K16"/>
    <mergeCell ref="F17:G17"/>
    <mergeCell ref="A17:C17"/>
    <mergeCell ref="L18:M18"/>
    <mergeCell ref="D18:E18"/>
    <mergeCell ref="F18:G18"/>
    <mergeCell ref="A18:C18"/>
    <mergeCell ref="D17:E17"/>
    <mergeCell ref="A22:M22"/>
    <mergeCell ref="J19:K19"/>
    <mergeCell ref="H18:I18"/>
    <mergeCell ref="J18:K18"/>
    <mergeCell ref="A19:C19"/>
    <mergeCell ref="F19:G19"/>
    <mergeCell ref="K35:M35"/>
    <mergeCell ref="A35:A36"/>
    <mergeCell ref="A33:H33"/>
    <mergeCell ref="D35:F35"/>
    <mergeCell ref="H35:J35"/>
    <mergeCell ref="B35:C35"/>
    <mergeCell ref="F16:G16"/>
    <mergeCell ref="H16:I16"/>
    <mergeCell ref="A15:C15"/>
    <mergeCell ref="D15:E15"/>
    <mergeCell ref="F15:G15"/>
    <mergeCell ref="H15:I15"/>
    <mergeCell ref="J14:K14"/>
    <mergeCell ref="L14:M14"/>
    <mergeCell ref="F12:G12"/>
    <mergeCell ref="H12:I12"/>
    <mergeCell ref="D12:E12"/>
    <mergeCell ref="F14:G14"/>
    <mergeCell ref="D14:E14"/>
    <mergeCell ref="H14:I14"/>
  </mergeCells>
  <phoneticPr fontId="3" type="noConversion"/>
  <pageMargins left="0.19685039370078741" right="0.19685039370078741" top="0.86614173228346458" bottom="0.23622047244094491" header="0.27559055118110237" footer="0.15748031496062992"/>
  <pageSetup paperSize="9" scale="51" orientation="landscape" verticalDpi="1200" r:id="rId1"/>
  <headerFooter alignWithMargins="0">
    <oddHeader xml:space="preserve">&amp;C&amp;"Times New Roman,обычный"&amp;14 
</oddHeader>
  </headerFooter>
  <ignoredErrors>
    <ignoredError sqref="D40:G40 H40 K4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7"/>
  <sheetViews>
    <sheetView view="pageBreakPreview" topLeftCell="C1" zoomScale="50" zoomScaleSheetLayoutView="50" workbookViewId="0">
      <selection activeCell="AH25" sqref="AH25"/>
    </sheetView>
  </sheetViews>
  <sheetFormatPr defaultRowHeight="18.75"/>
  <cols>
    <col min="1" max="1" width="8.28515625" style="1" customWidth="1"/>
    <col min="2" max="2" width="38.42578125" style="1" customWidth="1"/>
    <col min="3" max="5" width="11.28515625" style="1" customWidth="1"/>
    <col min="6" max="6" width="8.140625" style="1" customWidth="1"/>
    <col min="7" max="7" width="13.85546875" style="1" customWidth="1"/>
    <col min="8" max="9" width="11" style="1" customWidth="1"/>
    <col min="10" max="10" width="14.140625" style="1" customWidth="1"/>
    <col min="11" max="11" width="11" style="1" customWidth="1"/>
    <col min="12" max="12" width="13.140625" style="1" customWidth="1"/>
    <col min="13" max="14" width="11" style="1" customWidth="1"/>
    <col min="15" max="15" width="12.42578125" style="1" customWidth="1"/>
    <col min="16" max="16" width="10.7109375" style="1" customWidth="1"/>
    <col min="17" max="19" width="11" style="1" customWidth="1"/>
    <col min="20" max="20" width="10.5703125" style="1" customWidth="1"/>
    <col min="21" max="22" width="11" style="1" customWidth="1"/>
    <col min="23" max="23" width="7.140625" style="1" customWidth="1"/>
    <col min="24" max="24" width="11" style="1" customWidth="1"/>
    <col min="25" max="25" width="10.42578125" style="1" customWidth="1"/>
    <col min="26" max="29" width="11" style="1" customWidth="1"/>
    <col min="30" max="30" width="10.28515625" style="1" customWidth="1"/>
    <col min="31" max="31" width="12.140625" style="1" customWidth="1"/>
    <col min="32" max="16384" width="9.140625" style="1"/>
  </cols>
  <sheetData>
    <row r="1" spans="1:3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Q1" s="20"/>
      <c r="R1" s="20"/>
      <c r="S1" s="20"/>
      <c r="T1" s="20"/>
      <c r="U1" s="20"/>
      <c r="AB1" s="247"/>
      <c r="AC1" s="248"/>
      <c r="AD1" s="248"/>
      <c r="AE1" s="248"/>
    </row>
    <row r="2" spans="1:31" s="24" customFormat="1" ht="18.75" customHeight="1">
      <c r="B2" s="24" t="s">
        <v>124</v>
      </c>
    </row>
    <row r="3" spans="1:31">
      <c r="A3" s="19"/>
      <c r="B3" s="19"/>
      <c r="C3" s="19"/>
      <c r="D3" s="19"/>
      <c r="E3" s="19"/>
      <c r="F3" s="19"/>
      <c r="G3" s="19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19"/>
      <c r="AE3" s="28" t="s">
        <v>100</v>
      </c>
    </row>
    <row r="4" spans="1:31" ht="30" customHeight="1">
      <c r="A4" s="194" t="s">
        <v>15</v>
      </c>
      <c r="B4" s="194" t="s">
        <v>47</v>
      </c>
      <c r="C4" s="194"/>
      <c r="D4" s="194"/>
      <c r="E4" s="194"/>
      <c r="F4" s="194"/>
      <c r="G4" s="194" t="s">
        <v>16</v>
      </c>
      <c r="H4" s="194"/>
      <c r="I4" s="194"/>
      <c r="J4" s="194"/>
      <c r="K4" s="194"/>
      <c r="L4" s="194" t="s">
        <v>29</v>
      </c>
      <c r="M4" s="194"/>
      <c r="N4" s="194"/>
      <c r="O4" s="194"/>
      <c r="P4" s="194"/>
      <c r="Q4" s="194" t="s">
        <v>57</v>
      </c>
      <c r="R4" s="194"/>
      <c r="S4" s="194"/>
      <c r="T4" s="194"/>
      <c r="U4" s="194"/>
      <c r="V4" s="194" t="s">
        <v>33</v>
      </c>
      <c r="W4" s="194"/>
      <c r="X4" s="194"/>
      <c r="Y4" s="194"/>
      <c r="Z4" s="194"/>
      <c r="AA4" s="194" t="s">
        <v>17</v>
      </c>
      <c r="AB4" s="194"/>
      <c r="AC4" s="194"/>
      <c r="AD4" s="194"/>
      <c r="AE4" s="194"/>
    </row>
    <row r="5" spans="1:31" ht="30" customHeight="1">
      <c r="A5" s="194"/>
      <c r="B5" s="194"/>
      <c r="C5" s="194"/>
      <c r="D5" s="194"/>
      <c r="E5" s="194"/>
      <c r="F5" s="194"/>
      <c r="G5" s="194" t="s">
        <v>28</v>
      </c>
      <c r="H5" s="194" t="s">
        <v>30</v>
      </c>
      <c r="I5" s="194"/>
      <c r="J5" s="194"/>
      <c r="K5" s="194"/>
      <c r="L5" s="194" t="s">
        <v>28</v>
      </c>
      <c r="M5" s="194" t="s">
        <v>30</v>
      </c>
      <c r="N5" s="194"/>
      <c r="O5" s="194"/>
      <c r="P5" s="194"/>
      <c r="Q5" s="194" t="s">
        <v>28</v>
      </c>
      <c r="R5" s="194" t="s">
        <v>30</v>
      </c>
      <c r="S5" s="194"/>
      <c r="T5" s="194"/>
      <c r="U5" s="194"/>
      <c r="V5" s="194" t="s">
        <v>28</v>
      </c>
      <c r="W5" s="194" t="s">
        <v>30</v>
      </c>
      <c r="X5" s="194"/>
      <c r="Y5" s="194"/>
      <c r="Z5" s="194"/>
      <c r="AA5" s="194" t="s">
        <v>28</v>
      </c>
      <c r="AB5" s="194" t="s">
        <v>30</v>
      </c>
      <c r="AC5" s="194"/>
      <c r="AD5" s="194"/>
      <c r="AE5" s="194"/>
    </row>
    <row r="6" spans="1:31" ht="39.950000000000003" customHeight="1">
      <c r="A6" s="194"/>
      <c r="B6" s="194"/>
      <c r="C6" s="194"/>
      <c r="D6" s="194"/>
      <c r="E6" s="194"/>
      <c r="F6" s="194"/>
      <c r="G6" s="194"/>
      <c r="H6" s="5" t="s">
        <v>24</v>
      </c>
      <c r="I6" s="5" t="s">
        <v>25</v>
      </c>
      <c r="J6" s="5" t="s">
        <v>23</v>
      </c>
      <c r="K6" s="5" t="s">
        <v>20</v>
      </c>
      <c r="L6" s="194"/>
      <c r="M6" s="5" t="s">
        <v>24</v>
      </c>
      <c r="N6" s="5" t="s">
        <v>25</v>
      </c>
      <c r="O6" s="5" t="s">
        <v>23</v>
      </c>
      <c r="P6" s="5" t="s">
        <v>20</v>
      </c>
      <c r="Q6" s="194"/>
      <c r="R6" s="5" t="s">
        <v>24</v>
      </c>
      <c r="S6" s="5" t="s">
        <v>25</v>
      </c>
      <c r="T6" s="5" t="s">
        <v>23</v>
      </c>
      <c r="U6" s="5" t="s">
        <v>20</v>
      </c>
      <c r="V6" s="194"/>
      <c r="W6" s="5" t="s">
        <v>24</v>
      </c>
      <c r="X6" s="5" t="s">
        <v>25</v>
      </c>
      <c r="Y6" s="5" t="s">
        <v>23</v>
      </c>
      <c r="Z6" s="5" t="s">
        <v>20</v>
      </c>
      <c r="AA6" s="194"/>
      <c r="AB6" s="5" t="s">
        <v>24</v>
      </c>
      <c r="AC6" s="5" t="s">
        <v>25</v>
      </c>
      <c r="AD6" s="5" t="s">
        <v>23</v>
      </c>
      <c r="AE6" s="5" t="s">
        <v>20</v>
      </c>
    </row>
    <row r="7" spans="1:31" ht="18" customHeight="1">
      <c r="A7" s="5">
        <v>1</v>
      </c>
      <c r="B7" s="194">
        <v>2</v>
      </c>
      <c r="C7" s="194"/>
      <c r="D7" s="194"/>
      <c r="E7" s="194"/>
      <c r="F7" s="194"/>
      <c r="G7" s="5">
        <v>3</v>
      </c>
      <c r="H7" s="5">
        <v>4</v>
      </c>
      <c r="I7" s="5">
        <v>5</v>
      </c>
      <c r="J7" s="5">
        <v>6</v>
      </c>
      <c r="K7" s="5">
        <v>7</v>
      </c>
      <c r="L7" s="5">
        <v>8</v>
      </c>
      <c r="M7" s="5">
        <v>9</v>
      </c>
      <c r="N7" s="5">
        <v>10</v>
      </c>
      <c r="O7" s="5">
        <v>11</v>
      </c>
      <c r="P7" s="5">
        <v>12</v>
      </c>
      <c r="Q7" s="5">
        <v>13</v>
      </c>
      <c r="R7" s="5">
        <v>14</v>
      </c>
      <c r="S7" s="5">
        <v>15</v>
      </c>
      <c r="T7" s="5">
        <v>16</v>
      </c>
      <c r="U7" s="5">
        <v>17</v>
      </c>
      <c r="V7" s="4">
        <v>18</v>
      </c>
      <c r="W7" s="4">
        <v>19</v>
      </c>
      <c r="X7" s="4">
        <v>20</v>
      </c>
      <c r="Y7" s="4">
        <v>21</v>
      </c>
      <c r="Z7" s="4">
        <v>22</v>
      </c>
      <c r="AA7" s="4">
        <v>23</v>
      </c>
      <c r="AB7" s="4">
        <v>24</v>
      </c>
      <c r="AC7" s="4">
        <v>25</v>
      </c>
      <c r="AD7" s="4">
        <v>26</v>
      </c>
      <c r="AE7" s="4">
        <v>27</v>
      </c>
    </row>
    <row r="8" spans="1:31">
      <c r="A8" s="36">
        <v>1</v>
      </c>
      <c r="B8" s="238" t="s">
        <v>131</v>
      </c>
      <c r="C8" s="238"/>
      <c r="D8" s="238"/>
      <c r="E8" s="238"/>
      <c r="F8" s="238"/>
      <c r="G8" s="45">
        <f>SUM(H8,I8,J8,K8)</f>
        <v>0</v>
      </c>
      <c r="H8" s="38"/>
      <c r="I8" s="38"/>
      <c r="J8" s="38"/>
      <c r="K8" s="38"/>
      <c r="L8" s="49">
        <f>SUM(M8,N8,O8,P8)</f>
        <v>3090.9</v>
      </c>
      <c r="M8" s="40">
        <v>1790.9</v>
      </c>
      <c r="N8" s="40">
        <v>1300</v>
      </c>
      <c r="O8" s="40"/>
      <c r="P8" s="40"/>
      <c r="Q8" s="49">
        <f>SUM(R8,S8,T8,U8)</f>
        <v>148.9</v>
      </c>
      <c r="R8" s="40">
        <v>88.9</v>
      </c>
      <c r="S8" s="40">
        <v>20</v>
      </c>
      <c r="T8" s="40">
        <v>20</v>
      </c>
      <c r="U8" s="40">
        <v>20</v>
      </c>
      <c r="V8" s="49">
        <f>SUM(W8,X8,Y8,Z8)</f>
        <v>0</v>
      </c>
      <c r="W8" s="40"/>
      <c r="X8" s="40"/>
      <c r="Y8" s="40"/>
      <c r="Z8" s="40"/>
      <c r="AA8" s="49">
        <f>SUM(AB8,AC8,AD8,AE8)</f>
        <v>3239.8</v>
      </c>
      <c r="AB8" s="40">
        <f t="shared" ref="AB8:AE12" si="0">SUM(H8,M8,R8,W8)</f>
        <v>1879.8000000000002</v>
      </c>
      <c r="AC8" s="40">
        <f t="shared" si="0"/>
        <v>1320</v>
      </c>
      <c r="AD8" s="40">
        <f t="shared" si="0"/>
        <v>20</v>
      </c>
      <c r="AE8" s="40">
        <f t="shared" si="0"/>
        <v>20</v>
      </c>
    </row>
    <row r="9" spans="1:31">
      <c r="A9" s="36">
        <v>2</v>
      </c>
      <c r="B9" s="238"/>
      <c r="C9" s="238"/>
      <c r="D9" s="238"/>
      <c r="E9" s="238"/>
      <c r="F9" s="238"/>
      <c r="G9" s="45">
        <f>SUM(H9,I9,J9,K9)</f>
        <v>0</v>
      </c>
      <c r="H9" s="38"/>
      <c r="I9" s="38"/>
      <c r="J9" s="38"/>
      <c r="K9" s="38"/>
      <c r="L9" s="49">
        <f>SUM(M9,N9,O9,P9)</f>
        <v>0</v>
      </c>
      <c r="M9" s="40"/>
      <c r="N9" s="40"/>
      <c r="O9" s="40"/>
      <c r="P9" s="40"/>
      <c r="Q9" s="49">
        <f>SUM(R9,S9,T9,U9)</f>
        <v>0</v>
      </c>
      <c r="R9" s="40"/>
      <c r="S9" s="40"/>
      <c r="T9" s="40"/>
      <c r="U9" s="40"/>
      <c r="V9" s="49">
        <f>SUM(W9,X9,Y9,Z9)</f>
        <v>0</v>
      </c>
      <c r="W9" s="40"/>
      <c r="X9" s="40"/>
      <c r="Y9" s="40"/>
      <c r="Z9" s="40"/>
      <c r="AA9" s="49">
        <f>SUM(AB9,AC9,AD9,AE9)</f>
        <v>0</v>
      </c>
      <c r="AB9" s="40">
        <f t="shared" si="0"/>
        <v>0</v>
      </c>
      <c r="AC9" s="40">
        <f t="shared" si="0"/>
        <v>0</v>
      </c>
      <c r="AD9" s="40">
        <f t="shared" si="0"/>
        <v>0</v>
      </c>
      <c r="AE9" s="40">
        <f t="shared" si="0"/>
        <v>0</v>
      </c>
    </row>
    <row r="10" spans="1:31">
      <c r="A10" s="36">
        <v>3</v>
      </c>
      <c r="B10" s="238"/>
      <c r="C10" s="238"/>
      <c r="D10" s="238"/>
      <c r="E10" s="238"/>
      <c r="F10" s="238"/>
      <c r="G10" s="45">
        <f>SUM(H10,I10,J10,K10)</f>
        <v>0</v>
      </c>
      <c r="H10" s="38"/>
      <c r="I10" s="38"/>
      <c r="J10" s="38"/>
      <c r="K10" s="38"/>
      <c r="L10" s="49">
        <f>SUM(M10,N10,O10,P10)</f>
        <v>0</v>
      </c>
      <c r="M10" s="40"/>
      <c r="N10" s="40"/>
      <c r="O10" s="40"/>
      <c r="P10" s="40"/>
      <c r="Q10" s="49">
        <f>SUM(R10,S10,T10,U10)</f>
        <v>0</v>
      </c>
      <c r="R10" s="40"/>
      <c r="S10" s="40"/>
      <c r="T10" s="40"/>
      <c r="U10" s="40"/>
      <c r="V10" s="49">
        <f>SUM(W10,X10,Y10,Z10)</f>
        <v>0</v>
      </c>
      <c r="W10" s="40"/>
      <c r="X10" s="40"/>
      <c r="Y10" s="40"/>
      <c r="Z10" s="40"/>
      <c r="AA10" s="49">
        <f>SUM(AB10,AC10,AD10,AE10)</f>
        <v>0</v>
      </c>
      <c r="AB10" s="40">
        <f t="shared" si="0"/>
        <v>0</v>
      </c>
      <c r="AC10" s="40">
        <f t="shared" si="0"/>
        <v>0</v>
      </c>
      <c r="AD10" s="40">
        <f t="shared" si="0"/>
        <v>0</v>
      </c>
      <c r="AE10" s="40">
        <f t="shared" si="0"/>
        <v>0</v>
      </c>
    </row>
    <row r="11" spans="1:31">
      <c r="A11" s="36">
        <v>4</v>
      </c>
      <c r="B11" s="238"/>
      <c r="C11" s="238"/>
      <c r="D11" s="238"/>
      <c r="E11" s="238"/>
      <c r="F11" s="238"/>
      <c r="G11" s="45"/>
      <c r="H11" s="38"/>
      <c r="I11" s="38"/>
      <c r="J11" s="38"/>
      <c r="K11" s="38"/>
      <c r="L11" s="49">
        <f>SUM(M11,N11,O11,P11)</f>
        <v>0</v>
      </c>
      <c r="M11" s="40"/>
      <c r="N11" s="40"/>
      <c r="O11" s="40"/>
      <c r="P11" s="40"/>
      <c r="Q11" s="49"/>
      <c r="R11" s="40"/>
      <c r="S11" s="40"/>
      <c r="T11" s="40"/>
      <c r="U11" s="40"/>
      <c r="V11" s="49"/>
      <c r="W11" s="40"/>
      <c r="X11" s="40"/>
      <c r="Y11" s="40"/>
      <c r="Z11" s="40"/>
      <c r="AA11" s="49">
        <f>SUM(AB11,AC11,AD11,AE11)</f>
        <v>0</v>
      </c>
      <c r="AB11" s="40">
        <f t="shared" si="0"/>
        <v>0</v>
      </c>
      <c r="AC11" s="40">
        <f t="shared" si="0"/>
        <v>0</v>
      </c>
      <c r="AD11" s="40">
        <f t="shared" si="0"/>
        <v>0</v>
      </c>
      <c r="AE11" s="40">
        <f t="shared" si="0"/>
        <v>0</v>
      </c>
    </row>
    <row r="12" spans="1:31" ht="20.100000000000001" customHeight="1">
      <c r="A12" s="36"/>
      <c r="B12" s="225"/>
      <c r="C12" s="225"/>
      <c r="D12" s="225"/>
      <c r="E12" s="225"/>
      <c r="F12" s="225"/>
      <c r="G12" s="45">
        <f>SUM(H12,I12,J12,K12)</f>
        <v>0</v>
      </c>
      <c r="H12" s="38"/>
      <c r="I12" s="38"/>
      <c r="J12" s="38"/>
      <c r="K12" s="38"/>
      <c r="L12" s="49">
        <f>SUM(M12,N12,O12,P12)</f>
        <v>0</v>
      </c>
      <c r="M12" s="40"/>
      <c r="N12" s="40"/>
      <c r="O12" s="40"/>
      <c r="P12" s="40"/>
      <c r="Q12" s="49">
        <f>SUM(R12,S12,T12,U12)</f>
        <v>0</v>
      </c>
      <c r="R12" s="40"/>
      <c r="S12" s="40"/>
      <c r="T12" s="40"/>
      <c r="U12" s="40"/>
      <c r="V12" s="49">
        <f>SUM(W12,X12,Y12,Z12)</f>
        <v>0</v>
      </c>
      <c r="W12" s="40"/>
      <c r="X12" s="40"/>
      <c r="Y12" s="40"/>
      <c r="Z12" s="40"/>
      <c r="AA12" s="49">
        <f>SUM(AB12,AC12,AD12,AE12)</f>
        <v>0</v>
      </c>
      <c r="AB12" s="40">
        <f t="shared" si="0"/>
        <v>0</v>
      </c>
      <c r="AC12" s="40">
        <f t="shared" si="0"/>
        <v>0</v>
      </c>
      <c r="AD12" s="40">
        <f t="shared" si="0"/>
        <v>0</v>
      </c>
      <c r="AE12" s="40">
        <f t="shared" si="0"/>
        <v>0</v>
      </c>
    </row>
    <row r="13" spans="1:31" ht="20.100000000000001" customHeight="1">
      <c r="A13" s="243" t="s">
        <v>17</v>
      </c>
      <c r="B13" s="244"/>
      <c r="C13" s="244"/>
      <c r="D13" s="244"/>
      <c r="E13" s="244"/>
      <c r="F13" s="245"/>
      <c r="G13" s="44">
        <f t="shared" ref="G13:AE13" si="1">SUM(G8:G12)</f>
        <v>0</v>
      </c>
      <c r="H13" s="44">
        <f t="shared" si="1"/>
        <v>0</v>
      </c>
      <c r="I13" s="44">
        <f t="shared" si="1"/>
        <v>0</v>
      </c>
      <c r="J13" s="44">
        <f t="shared" si="1"/>
        <v>0</v>
      </c>
      <c r="K13" s="44">
        <f t="shared" si="1"/>
        <v>0</v>
      </c>
      <c r="L13" s="48">
        <f t="shared" si="1"/>
        <v>3090.9</v>
      </c>
      <c r="M13" s="48">
        <f t="shared" si="1"/>
        <v>1790.9</v>
      </c>
      <c r="N13" s="48">
        <f t="shared" si="1"/>
        <v>1300</v>
      </c>
      <c r="O13" s="48">
        <f t="shared" si="1"/>
        <v>0</v>
      </c>
      <c r="P13" s="48">
        <f t="shared" si="1"/>
        <v>0</v>
      </c>
      <c r="Q13" s="48">
        <f t="shared" si="1"/>
        <v>148.9</v>
      </c>
      <c r="R13" s="48">
        <f t="shared" si="1"/>
        <v>88.9</v>
      </c>
      <c r="S13" s="48">
        <f t="shared" si="1"/>
        <v>20</v>
      </c>
      <c r="T13" s="48">
        <f t="shared" si="1"/>
        <v>20</v>
      </c>
      <c r="U13" s="48">
        <f t="shared" si="1"/>
        <v>20</v>
      </c>
      <c r="V13" s="48">
        <f t="shared" si="1"/>
        <v>0</v>
      </c>
      <c r="W13" s="48">
        <f t="shared" si="1"/>
        <v>0</v>
      </c>
      <c r="X13" s="48">
        <f t="shared" si="1"/>
        <v>0</v>
      </c>
      <c r="Y13" s="48">
        <f t="shared" si="1"/>
        <v>0</v>
      </c>
      <c r="Z13" s="48">
        <f t="shared" si="1"/>
        <v>0</v>
      </c>
      <c r="AA13" s="48">
        <f t="shared" si="1"/>
        <v>3239.8</v>
      </c>
      <c r="AB13" s="48">
        <f t="shared" si="1"/>
        <v>1879.8000000000002</v>
      </c>
      <c r="AC13" s="48">
        <f t="shared" si="1"/>
        <v>1320</v>
      </c>
      <c r="AD13" s="48">
        <f t="shared" si="1"/>
        <v>20</v>
      </c>
      <c r="AE13" s="48">
        <f t="shared" si="1"/>
        <v>20</v>
      </c>
    </row>
    <row r="14" spans="1:31" ht="20.100000000000001" customHeight="1">
      <c r="A14" s="209" t="s">
        <v>18</v>
      </c>
      <c r="B14" s="210"/>
      <c r="C14" s="210"/>
      <c r="D14" s="210"/>
      <c r="E14" s="210"/>
      <c r="F14" s="211"/>
      <c r="G14" s="46">
        <f>G13/AA13*100</f>
        <v>0</v>
      </c>
      <c r="H14" s="42"/>
      <c r="I14" s="42"/>
      <c r="J14" s="42"/>
      <c r="K14" s="42"/>
      <c r="L14" s="46">
        <f>L13/AA13*100</f>
        <v>95.404037286252233</v>
      </c>
      <c r="M14" s="42"/>
      <c r="N14" s="42"/>
      <c r="O14" s="42"/>
      <c r="P14" s="42"/>
      <c r="Q14" s="46">
        <f>Q13/AA13*100</f>
        <v>4.5959627137477623</v>
      </c>
      <c r="R14" s="42"/>
      <c r="S14" s="42"/>
      <c r="T14" s="42"/>
      <c r="U14" s="42"/>
      <c r="V14" s="46">
        <f>V13/AA13*100</f>
        <v>0</v>
      </c>
      <c r="W14" s="5"/>
      <c r="X14" s="5"/>
      <c r="Y14" s="5"/>
      <c r="Z14" s="5"/>
      <c r="AA14" s="46">
        <f>SUM(G14,L14,Q14,V14)</f>
        <v>100</v>
      </c>
      <c r="AB14" s="5"/>
      <c r="AC14" s="5"/>
      <c r="AD14" s="5"/>
      <c r="AE14" s="5"/>
    </row>
    <row r="15" spans="1:31" ht="20.100000000000001" customHeight="1">
      <c r="A15" s="27"/>
      <c r="B15" s="27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27"/>
      <c r="T15" s="27"/>
      <c r="U15" s="27"/>
      <c r="V15" s="27"/>
      <c r="W15" s="35"/>
      <c r="X15" s="27"/>
      <c r="Y15" s="27"/>
      <c r="Z15" s="27"/>
      <c r="AA15" s="27"/>
    </row>
    <row r="16" spans="1:31" ht="20.100000000000001" customHeight="1">
      <c r="A16" s="10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31" s="24" customFormat="1" ht="20.100000000000001" customHeight="1">
      <c r="B17" s="24" t="s">
        <v>125</v>
      </c>
    </row>
    <row r="18" spans="1:31" s="29" customFormat="1" ht="20.100000000000001" customHeight="1">
      <c r="A18" s="1"/>
      <c r="B18" s="1"/>
      <c r="C18" s="1"/>
      <c r="D18" s="1"/>
      <c r="E18" s="1"/>
      <c r="F18" s="1"/>
      <c r="G18" s="1"/>
      <c r="H18" s="1"/>
      <c r="I18" s="1"/>
      <c r="K18" s="1"/>
      <c r="AE18" s="28" t="s">
        <v>72</v>
      </c>
    </row>
    <row r="19" spans="1:31" s="30" customFormat="1" ht="34.5" customHeight="1">
      <c r="A19" s="219" t="s">
        <v>15</v>
      </c>
      <c r="B19" s="194" t="s">
        <v>56</v>
      </c>
      <c r="C19" s="194" t="s">
        <v>62</v>
      </c>
      <c r="D19" s="194"/>
      <c r="E19" s="194" t="s">
        <v>45</v>
      </c>
      <c r="F19" s="194"/>
      <c r="G19" s="194" t="s">
        <v>46</v>
      </c>
      <c r="H19" s="194"/>
      <c r="I19" s="194" t="s">
        <v>52</v>
      </c>
      <c r="J19" s="194"/>
      <c r="K19" s="194" t="s">
        <v>39</v>
      </c>
      <c r="L19" s="194"/>
      <c r="M19" s="194"/>
      <c r="N19" s="194"/>
      <c r="O19" s="194"/>
      <c r="P19" s="194"/>
      <c r="Q19" s="194"/>
      <c r="R19" s="194"/>
      <c r="S19" s="194"/>
      <c r="T19" s="194"/>
      <c r="U19" s="194" t="s">
        <v>142</v>
      </c>
      <c r="V19" s="194"/>
      <c r="W19" s="194"/>
      <c r="X19" s="194"/>
      <c r="Y19" s="194"/>
      <c r="Z19" s="194" t="s">
        <v>69</v>
      </c>
      <c r="AA19" s="194"/>
      <c r="AB19" s="194"/>
      <c r="AC19" s="194"/>
      <c r="AD19" s="194"/>
      <c r="AE19" s="194"/>
    </row>
    <row r="20" spans="1:31" s="30" customFormat="1" ht="63.75" customHeight="1">
      <c r="A20" s="219"/>
      <c r="B20" s="194"/>
      <c r="C20" s="194"/>
      <c r="D20" s="194"/>
      <c r="E20" s="194"/>
      <c r="F20" s="194"/>
      <c r="G20" s="194"/>
      <c r="H20" s="194"/>
      <c r="I20" s="194"/>
      <c r="J20" s="194"/>
      <c r="K20" s="194" t="s">
        <v>64</v>
      </c>
      <c r="L20" s="194"/>
      <c r="M20" s="194" t="s">
        <v>65</v>
      </c>
      <c r="N20" s="194"/>
      <c r="O20" s="194" t="s">
        <v>61</v>
      </c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</row>
    <row r="21" spans="1:31" s="31" customFormat="1" ht="57.75" customHeight="1">
      <c r="A21" s="219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 t="s">
        <v>53</v>
      </c>
      <c r="P21" s="194"/>
      <c r="Q21" s="194" t="s">
        <v>54</v>
      </c>
      <c r="R21" s="194"/>
      <c r="S21" s="194" t="s">
        <v>55</v>
      </c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</row>
    <row r="22" spans="1:31" s="30" customFormat="1" ht="18" customHeight="1">
      <c r="A22" s="4">
        <v>1</v>
      </c>
      <c r="B22" s="5">
        <v>2</v>
      </c>
      <c r="C22" s="194">
        <v>3</v>
      </c>
      <c r="D22" s="194"/>
      <c r="E22" s="194">
        <v>4</v>
      </c>
      <c r="F22" s="194"/>
      <c r="G22" s="194">
        <v>5</v>
      </c>
      <c r="H22" s="194"/>
      <c r="I22" s="194">
        <v>6</v>
      </c>
      <c r="J22" s="194"/>
      <c r="K22" s="198">
        <v>7</v>
      </c>
      <c r="L22" s="200"/>
      <c r="M22" s="198">
        <v>8</v>
      </c>
      <c r="N22" s="200"/>
      <c r="O22" s="194">
        <v>9</v>
      </c>
      <c r="P22" s="194"/>
      <c r="Q22" s="219">
        <v>10</v>
      </c>
      <c r="R22" s="219"/>
      <c r="S22" s="194">
        <v>11</v>
      </c>
      <c r="T22" s="194"/>
      <c r="U22" s="194">
        <v>12</v>
      </c>
      <c r="V22" s="194"/>
      <c r="W22" s="194"/>
      <c r="X22" s="194"/>
      <c r="Y22" s="194"/>
      <c r="Z22" s="194">
        <v>13</v>
      </c>
      <c r="AA22" s="194"/>
      <c r="AB22" s="194"/>
      <c r="AC22" s="194"/>
      <c r="AD22" s="194"/>
      <c r="AE22" s="194"/>
    </row>
    <row r="23" spans="1:31" s="30" customFormat="1">
      <c r="A23" s="36"/>
      <c r="B23" s="37"/>
      <c r="C23" s="235"/>
      <c r="D23" s="235"/>
      <c r="E23" s="234"/>
      <c r="F23" s="234"/>
      <c r="G23" s="234"/>
      <c r="H23" s="234"/>
      <c r="I23" s="234"/>
      <c r="J23" s="234"/>
      <c r="K23" s="239"/>
      <c r="L23" s="240"/>
      <c r="M23" s="236">
        <f t="shared" ref="M23:M29" si="2">SUM(O23,Q23,S23)</f>
        <v>0</v>
      </c>
      <c r="N23" s="237"/>
      <c r="O23" s="234"/>
      <c r="P23" s="234"/>
      <c r="Q23" s="234"/>
      <c r="R23" s="234"/>
      <c r="S23" s="234"/>
      <c r="T23" s="234"/>
      <c r="U23" s="238"/>
      <c r="V23" s="238"/>
      <c r="W23" s="238"/>
      <c r="X23" s="238"/>
      <c r="Y23" s="238"/>
      <c r="Z23" s="225"/>
      <c r="AA23" s="225"/>
      <c r="AB23" s="225"/>
      <c r="AC23" s="225"/>
      <c r="AD23" s="225"/>
      <c r="AE23" s="225"/>
    </row>
    <row r="24" spans="1:31" s="30" customFormat="1" ht="20.100000000000001" customHeight="1">
      <c r="A24" s="36"/>
      <c r="B24" s="37"/>
      <c r="C24" s="235"/>
      <c r="D24" s="235"/>
      <c r="E24" s="234"/>
      <c r="F24" s="234"/>
      <c r="G24" s="234"/>
      <c r="H24" s="234"/>
      <c r="I24" s="234"/>
      <c r="J24" s="234"/>
      <c r="K24" s="239"/>
      <c r="L24" s="240"/>
      <c r="M24" s="236">
        <f t="shared" si="2"/>
        <v>0</v>
      </c>
      <c r="N24" s="237"/>
      <c r="O24" s="234"/>
      <c r="P24" s="234"/>
      <c r="Q24" s="234"/>
      <c r="R24" s="234"/>
      <c r="S24" s="234"/>
      <c r="T24" s="234"/>
      <c r="U24" s="238"/>
      <c r="V24" s="238"/>
      <c r="W24" s="238"/>
      <c r="X24" s="238"/>
      <c r="Y24" s="238"/>
      <c r="Z24" s="225"/>
      <c r="AA24" s="225"/>
      <c r="AB24" s="225"/>
      <c r="AC24" s="225"/>
      <c r="AD24" s="225"/>
      <c r="AE24" s="225"/>
    </row>
    <row r="25" spans="1:31" s="30" customFormat="1" ht="20.100000000000001" customHeight="1">
      <c r="A25" s="36"/>
      <c r="B25" s="37"/>
      <c r="C25" s="235"/>
      <c r="D25" s="235"/>
      <c r="E25" s="234"/>
      <c r="F25" s="234"/>
      <c r="G25" s="234"/>
      <c r="H25" s="234"/>
      <c r="I25" s="234"/>
      <c r="J25" s="234"/>
      <c r="K25" s="239"/>
      <c r="L25" s="240"/>
      <c r="M25" s="236">
        <f t="shared" si="2"/>
        <v>0</v>
      </c>
      <c r="N25" s="237"/>
      <c r="O25" s="234"/>
      <c r="P25" s="234"/>
      <c r="Q25" s="234"/>
      <c r="R25" s="234"/>
      <c r="S25" s="234"/>
      <c r="T25" s="234"/>
      <c r="U25" s="238"/>
      <c r="V25" s="238"/>
      <c r="W25" s="238"/>
      <c r="X25" s="238"/>
      <c r="Y25" s="238"/>
      <c r="Z25" s="225"/>
      <c r="AA25" s="225"/>
      <c r="AB25" s="225"/>
      <c r="AC25" s="225"/>
      <c r="AD25" s="225"/>
      <c r="AE25" s="225"/>
    </row>
    <row r="26" spans="1:31" s="30" customFormat="1" ht="20.100000000000001" customHeight="1">
      <c r="A26" s="36"/>
      <c r="B26" s="37"/>
      <c r="C26" s="235"/>
      <c r="D26" s="235"/>
      <c r="E26" s="234"/>
      <c r="F26" s="234"/>
      <c r="G26" s="234"/>
      <c r="H26" s="234"/>
      <c r="I26" s="234"/>
      <c r="J26" s="234"/>
      <c r="K26" s="239"/>
      <c r="L26" s="240"/>
      <c r="M26" s="236">
        <f t="shared" si="2"/>
        <v>0</v>
      </c>
      <c r="N26" s="237"/>
      <c r="O26" s="234"/>
      <c r="P26" s="234"/>
      <c r="Q26" s="234"/>
      <c r="R26" s="234"/>
      <c r="S26" s="234"/>
      <c r="T26" s="234"/>
      <c r="U26" s="238"/>
      <c r="V26" s="238"/>
      <c r="W26" s="238"/>
      <c r="X26" s="238"/>
      <c r="Y26" s="238"/>
      <c r="Z26" s="225"/>
      <c r="AA26" s="225"/>
      <c r="AB26" s="225"/>
      <c r="AC26" s="225"/>
      <c r="AD26" s="225"/>
      <c r="AE26" s="225"/>
    </row>
    <row r="27" spans="1:31" s="30" customFormat="1" ht="20.100000000000001" customHeight="1">
      <c r="A27" s="36"/>
      <c r="B27" s="37"/>
      <c r="C27" s="235"/>
      <c r="D27" s="235"/>
      <c r="E27" s="234"/>
      <c r="F27" s="234"/>
      <c r="G27" s="234"/>
      <c r="H27" s="234"/>
      <c r="I27" s="234"/>
      <c r="J27" s="234"/>
      <c r="K27" s="239"/>
      <c r="L27" s="240"/>
      <c r="M27" s="236">
        <f t="shared" si="2"/>
        <v>0</v>
      </c>
      <c r="N27" s="237"/>
      <c r="O27" s="234"/>
      <c r="P27" s="234"/>
      <c r="Q27" s="234"/>
      <c r="R27" s="234"/>
      <c r="S27" s="234"/>
      <c r="T27" s="234"/>
      <c r="U27" s="238"/>
      <c r="V27" s="238"/>
      <c r="W27" s="238"/>
      <c r="X27" s="238"/>
      <c r="Y27" s="238"/>
      <c r="Z27" s="225"/>
      <c r="AA27" s="225"/>
      <c r="AB27" s="225"/>
      <c r="AC27" s="225"/>
      <c r="AD27" s="225"/>
      <c r="AE27" s="225"/>
    </row>
    <row r="28" spans="1:31" s="30" customFormat="1" ht="20.100000000000001" customHeight="1">
      <c r="A28" s="36"/>
      <c r="B28" s="37"/>
      <c r="C28" s="235"/>
      <c r="D28" s="235"/>
      <c r="E28" s="234"/>
      <c r="F28" s="234"/>
      <c r="G28" s="234"/>
      <c r="H28" s="234"/>
      <c r="I28" s="234"/>
      <c r="J28" s="234"/>
      <c r="K28" s="239"/>
      <c r="L28" s="240"/>
      <c r="M28" s="236">
        <f t="shared" si="2"/>
        <v>0</v>
      </c>
      <c r="N28" s="237"/>
      <c r="O28" s="234"/>
      <c r="P28" s="234"/>
      <c r="Q28" s="234"/>
      <c r="R28" s="234"/>
      <c r="S28" s="234"/>
      <c r="T28" s="234"/>
      <c r="U28" s="238"/>
      <c r="V28" s="238"/>
      <c r="W28" s="238"/>
      <c r="X28" s="238"/>
      <c r="Y28" s="238"/>
      <c r="Z28" s="225"/>
      <c r="AA28" s="225"/>
      <c r="AB28" s="225"/>
      <c r="AC28" s="225"/>
      <c r="AD28" s="225"/>
      <c r="AE28" s="225"/>
    </row>
    <row r="29" spans="1:31" s="30" customFormat="1" ht="20.100000000000001" customHeight="1">
      <c r="A29" s="36"/>
      <c r="B29" s="37"/>
      <c r="C29" s="235"/>
      <c r="D29" s="235"/>
      <c r="E29" s="234"/>
      <c r="F29" s="234"/>
      <c r="G29" s="234"/>
      <c r="H29" s="234"/>
      <c r="I29" s="234"/>
      <c r="J29" s="234"/>
      <c r="K29" s="239"/>
      <c r="L29" s="240"/>
      <c r="M29" s="236">
        <f t="shared" si="2"/>
        <v>0</v>
      </c>
      <c r="N29" s="237"/>
      <c r="O29" s="234"/>
      <c r="P29" s="234"/>
      <c r="Q29" s="234"/>
      <c r="R29" s="234"/>
      <c r="S29" s="234"/>
      <c r="T29" s="234"/>
      <c r="U29" s="238"/>
      <c r="V29" s="238"/>
      <c r="W29" s="238"/>
      <c r="X29" s="238"/>
      <c r="Y29" s="238"/>
      <c r="Z29" s="225"/>
      <c r="AA29" s="225"/>
      <c r="AB29" s="225"/>
      <c r="AC29" s="225"/>
      <c r="AD29" s="225"/>
      <c r="AE29" s="225"/>
    </row>
    <row r="30" spans="1:31" s="30" customFormat="1" ht="20.100000000000001" customHeight="1">
      <c r="A30" s="222" t="s">
        <v>17</v>
      </c>
      <c r="B30" s="223"/>
      <c r="C30" s="223"/>
      <c r="D30" s="224"/>
      <c r="E30" s="242">
        <f>SUM(E23:E29)</f>
        <v>0</v>
      </c>
      <c r="F30" s="242"/>
      <c r="G30" s="242">
        <f>SUM(G23:G29)</f>
        <v>0</v>
      </c>
      <c r="H30" s="242"/>
      <c r="I30" s="242">
        <f>SUM(I23:I29)</f>
        <v>0</v>
      </c>
      <c r="J30" s="242"/>
      <c r="K30" s="242">
        <f>SUM(K23:K29)</f>
        <v>0</v>
      </c>
      <c r="L30" s="242"/>
      <c r="M30" s="242">
        <f>SUM(M23:M29)</f>
        <v>0</v>
      </c>
      <c r="N30" s="242"/>
      <c r="O30" s="242">
        <f>SUM(O23:O29)</f>
        <v>0</v>
      </c>
      <c r="P30" s="242"/>
      <c r="Q30" s="242">
        <f>SUM(Q23:Q29)</f>
        <v>0</v>
      </c>
      <c r="R30" s="242"/>
      <c r="S30" s="242">
        <f>SUM(S23:S29)</f>
        <v>0</v>
      </c>
      <c r="T30" s="242"/>
      <c r="U30" s="241"/>
      <c r="V30" s="241"/>
      <c r="W30" s="241"/>
      <c r="X30" s="241"/>
      <c r="Y30" s="241"/>
      <c r="Z30" s="246"/>
      <c r="AA30" s="246"/>
      <c r="AB30" s="246"/>
      <c r="AC30" s="246"/>
      <c r="AD30" s="246"/>
      <c r="AE30" s="246"/>
    </row>
    <row r="31" spans="1:31" ht="20.100000000000001" customHeight="1">
      <c r="A31" s="10"/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31" ht="20.100000000000001" customHeight="1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6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26.25">
      <c r="A35"/>
      <c r="B35" s="229" t="s">
        <v>132</v>
      </c>
      <c r="C35" s="229"/>
      <c r="D35" s="229"/>
      <c r="E35" s="229"/>
      <c r="F35" s="229"/>
      <c r="G35" s="229"/>
      <c r="H35" s="229"/>
      <c r="I35" s="54"/>
      <c r="J35" s="54"/>
      <c r="K35" s="54"/>
      <c r="L35" s="230" t="s">
        <v>48</v>
      </c>
      <c r="M35" s="230"/>
      <c r="N35" s="230"/>
      <c r="O35" s="230"/>
      <c r="P35" s="230"/>
      <c r="Q35" s="55"/>
      <c r="R35" s="55"/>
      <c r="S35" s="55"/>
      <c r="T35" s="55"/>
      <c r="U35" s="55"/>
      <c r="V35" s="231" t="str">
        <f>'I. Фін план'!E85</f>
        <v>Д.А.Фомін</v>
      </c>
      <c r="W35" s="232"/>
      <c r="X35" s="232"/>
      <c r="Y35" s="232"/>
      <c r="Z35" s="232"/>
    </row>
    <row r="36" spans="1:26" ht="26.25">
      <c r="A36"/>
      <c r="B36" s="233" t="s">
        <v>26</v>
      </c>
      <c r="C36" s="233"/>
      <c r="D36" s="233"/>
      <c r="E36" s="233"/>
      <c r="F36" s="233"/>
      <c r="G36" s="233"/>
      <c r="H36" s="233"/>
      <c r="I36" s="56"/>
      <c r="J36" s="56"/>
      <c r="K36" s="56"/>
      <c r="L36" s="57"/>
      <c r="M36" s="52"/>
      <c r="N36" s="53" t="s">
        <v>27</v>
      </c>
      <c r="O36" s="52"/>
      <c r="P36" s="57"/>
      <c r="Q36" s="56"/>
      <c r="R36" s="56"/>
      <c r="S36" s="56"/>
      <c r="T36" s="57"/>
      <c r="U36" s="57"/>
      <c r="V36" s="233" t="s">
        <v>34</v>
      </c>
      <c r="W36" s="233"/>
      <c r="X36" s="233"/>
      <c r="Y36" s="233"/>
      <c r="Z36" s="233"/>
    </row>
    <row r="37" spans="1:26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</sheetData>
  <mergeCells count="145">
    <mergeCell ref="Z30:AE30"/>
    <mergeCell ref="A30:D30"/>
    <mergeCell ref="I30:J30"/>
    <mergeCell ref="E30:F30"/>
    <mergeCell ref="G30:H30"/>
    <mergeCell ref="M30:N30"/>
    <mergeCell ref="AB1:AE1"/>
    <mergeCell ref="Q29:R29"/>
    <mergeCell ref="S25:T25"/>
    <mergeCell ref="U25:Y25"/>
    <mergeCell ref="S27:T27"/>
    <mergeCell ref="U27:Y27"/>
    <mergeCell ref="S23:T23"/>
    <mergeCell ref="Q21:R21"/>
    <mergeCell ref="Z26:AE26"/>
    <mergeCell ref="S26:T26"/>
    <mergeCell ref="Z29:AE29"/>
    <mergeCell ref="S29:T29"/>
    <mergeCell ref="U29:Y29"/>
    <mergeCell ref="O22:P22"/>
    <mergeCell ref="O20:T20"/>
    <mergeCell ref="S21:T21"/>
    <mergeCell ref="O21:P21"/>
    <mergeCell ref="Z27:AE27"/>
    <mergeCell ref="Z28:AE28"/>
    <mergeCell ref="G22:H22"/>
    <mergeCell ref="K23:L23"/>
    <mergeCell ref="I22:J22"/>
    <mergeCell ref="K26:L26"/>
    <mergeCell ref="M26:N26"/>
    <mergeCell ref="O23:P23"/>
    <mergeCell ref="K24:L24"/>
    <mergeCell ref="O26:P26"/>
    <mergeCell ref="S24:T24"/>
    <mergeCell ref="Q26:R26"/>
    <mergeCell ref="Z24:AE24"/>
    <mergeCell ref="Z25:AE25"/>
    <mergeCell ref="A19:A21"/>
    <mergeCell ref="B19:B21"/>
    <mergeCell ref="C19:D21"/>
    <mergeCell ref="E19:F21"/>
    <mergeCell ref="E22:F22"/>
    <mergeCell ref="B9:F9"/>
    <mergeCell ref="A14:F14"/>
    <mergeCell ref="C23:D23"/>
    <mergeCell ref="E23:F23"/>
    <mergeCell ref="C22:D22"/>
    <mergeCell ref="A4:A6"/>
    <mergeCell ref="A13:F13"/>
    <mergeCell ref="B12:F12"/>
    <mergeCell ref="B10:F10"/>
    <mergeCell ref="B11:F11"/>
    <mergeCell ref="B7:F7"/>
    <mergeCell ref="B8:F8"/>
    <mergeCell ref="G4:K4"/>
    <mergeCell ref="G5:G6"/>
    <mergeCell ref="U30:Y30"/>
    <mergeCell ref="M28:N28"/>
    <mergeCell ref="O28:P28"/>
    <mergeCell ref="Q28:R28"/>
    <mergeCell ref="Q27:R27"/>
    <mergeCell ref="C27:D27"/>
    <mergeCell ref="E27:F27"/>
    <mergeCell ref="G27:H27"/>
    <mergeCell ref="I27:J27"/>
    <mergeCell ref="K27:L27"/>
    <mergeCell ref="C29:D29"/>
    <mergeCell ref="E29:F29"/>
    <mergeCell ref="M29:N29"/>
    <mergeCell ref="O29:P29"/>
    <mergeCell ref="G29:H29"/>
    <mergeCell ref="K29:L29"/>
    <mergeCell ref="I29:J29"/>
    <mergeCell ref="Q30:R30"/>
    <mergeCell ref="K30:L30"/>
    <mergeCell ref="S30:T30"/>
    <mergeCell ref="O30:P30"/>
    <mergeCell ref="G28:H28"/>
    <mergeCell ref="C28:D28"/>
    <mergeCell ref="U19:Y21"/>
    <mergeCell ref="K28:L28"/>
    <mergeCell ref="I28:J28"/>
    <mergeCell ref="U24:Y24"/>
    <mergeCell ref="E25:F25"/>
    <mergeCell ref="U26:Y26"/>
    <mergeCell ref="S28:T28"/>
    <mergeCell ref="U28:Y28"/>
    <mergeCell ref="M27:N27"/>
    <mergeCell ref="O27:P27"/>
    <mergeCell ref="I25:J25"/>
    <mergeCell ref="K25:L25"/>
    <mergeCell ref="M25:N25"/>
    <mergeCell ref="O25:P25"/>
    <mergeCell ref="I23:J23"/>
    <mergeCell ref="G19:H21"/>
    <mergeCell ref="G23:H23"/>
    <mergeCell ref="S22:T22"/>
    <mergeCell ref="L5:L6"/>
    <mergeCell ref="M23:N23"/>
    <mergeCell ref="Q22:R22"/>
    <mergeCell ref="Q25:R25"/>
    <mergeCell ref="Z22:AE22"/>
    <mergeCell ref="Z23:AE23"/>
    <mergeCell ref="I24:J24"/>
    <mergeCell ref="AA4:AE4"/>
    <mergeCell ref="V4:Z4"/>
    <mergeCell ref="Q4:U4"/>
    <mergeCell ref="AB5:AE5"/>
    <mergeCell ref="AA5:AA6"/>
    <mergeCell ref="Q5:Q6"/>
    <mergeCell ref="W5:Z5"/>
    <mergeCell ref="U22:Y22"/>
    <mergeCell ref="U23:Y23"/>
    <mergeCell ref="V5:V6"/>
    <mergeCell ref="K19:T19"/>
    <mergeCell ref="K20:L21"/>
    <mergeCell ref="Z19:AE21"/>
    <mergeCell ref="M22:N22"/>
    <mergeCell ref="M20:N21"/>
    <mergeCell ref="K22:L22"/>
    <mergeCell ref="H5:K5"/>
    <mergeCell ref="B35:H35"/>
    <mergeCell ref="L35:P35"/>
    <mergeCell ref="V35:Z35"/>
    <mergeCell ref="B36:H36"/>
    <mergeCell ref="V36:Z36"/>
    <mergeCell ref="R5:U5"/>
    <mergeCell ref="G25:H25"/>
    <mergeCell ref="C25:D25"/>
    <mergeCell ref="I26:J26"/>
    <mergeCell ref="E28:F28"/>
    <mergeCell ref="C26:D26"/>
    <mergeCell ref="E26:F26"/>
    <mergeCell ref="G26:H26"/>
    <mergeCell ref="C24:D24"/>
    <mergeCell ref="E24:F24"/>
    <mergeCell ref="O24:P24"/>
    <mergeCell ref="M24:N24"/>
    <mergeCell ref="Q24:R24"/>
    <mergeCell ref="Q23:R23"/>
    <mergeCell ref="M5:P5"/>
    <mergeCell ref="B4:F6"/>
    <mergeCell ref="G24:H24"/>
    <mergeCell ref="I19:J21"/>
    <mergeCell ref="L4:P4"/>
  </mergeCells>
  <phoneticPr fontId="3" type="noConversion"/>
  <pageMargins left="0.35433070866141736" right="0.19685039370078741" top="0.62992125984251968" bottom="0.55118110236220474" header="0.35433070866141736" footer="0.31496062992125984"/>
  <pageSetup paperSize="9" scale="39" orientation="landscape" verticalDpi="1200" r:id="rId1"/>
  <headerFooter alignWithMargins="0"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opLeftCell="A7" workbookViewId="0">
      <selection activeCell="A67" sqref="A67:XFD67"/>
    </sheetView>
  </sheetViews>
  <sheetFormatPr defaultRowHeight="12.75"/>
  <cols>
    <col min="1" max="1" width="46" customWidth="1"/>
  </cols>
  <sheetData>
    <row r="2" spans="1:10">
      <c r="A2" s="73" t="s">
        <v>157</v>
      </c>
    </row>
    <row r="3" spans="1:10">
      <c r="A3" s="73"/>
    </row>
    <row r="4" spans="1:10" ht="21">
      <c r="A4" s="173"/>
      <c r="B4" s="173"/>
      <c r="C4" s="173"/>
      <c r="D4" s="74" t="s">
        <v>158</v>
      </c>
      <c r="E4" s="173"/>
    </row>
    <row r="5" spans="1:10" ht="52.5">
      <c r="A5" s="173"/>
      <c r="B5" s="173"/>
      <c r="C5" s="173"/>
      <c r="D5" s="74" t="s">
        <v>159</v>
      </c>
      <c r="E5" s="173"/>
    </row>
    <row r="6" spans="1:10" ht="31.5">
      <c r="A6" s="173"/>
      <c r="B6" s="173"/>
      <c r="C6" s="173"/>
      <c r="D6" s="74" t="s">
        <v>160</v>
      </c>
      <c r="E6" s="173"/>
    </row>
    <row r="7" spans="1:10" ht="42">
      <c r="A7" s="74"/>
      <c r="B7" s="74"/>
      <c r="C7" s="74"/>
      <c r="D7" s="74" t="s">
        <v>161</v>
      </c>
      <c r="E7" s="74"/>
    </row>
    <row r="8" spans="1:10" ht="31.5">
      <c r="A8" s="74"/>
      <c r="B8" s="74"/>
      <c r="C8" s="74"/>
      <c r="D8" s="74" t="s">
        <v>162</v>
      </c>
      <c r="E8" s="74"/>
    </row>
    <row r="9" spans="1:10" ht="31.5">
      <c r="A9" s="74"/>
      <c r="B9" s="74"/>
      <c r="C9" s="74"/>
      <c r="D9" s="74" t="s">
        <v>163</v>
      </c>
      <c r="E9" s="74"/>
    </row>
    <row r="10" spans="1:10">
      <c r="A10" s="74"/>
      <c r="B10" s="74"/>
      <c r="C10" s="74"/>
      <c r="D10" s="74" t="s">
        <v>164</v>
      </c>
      <c r="E10" s="74"/>
    </row>
    <row r="11" spans="1:10" ht="16.5" thickBot="1">
      <c r="A11" s="258"/>
      <c r="B11" s="258"/>
      <c r="C11" s="258"/>
      <c r="D11" s="258"/>
      <c r="E11" s="258"/>
      <c r="F11" s="258"/>
      <c r="G11" s="258"/>
      <c r="H11" s="258"/>
      <c r="I11" s="258"/>
      <c r="J11" s="258"/>
    </row>
    <row r="12" spans="1:10" ht="21.75" thickBot="1">
      <c r="A12" s="249"/>
      <c r="B12" s="249"/>
      <c r="C12" s="249"/>
      <c r="D12" s="249"/>
      <c r="E12" s="249"/>
      <c r="F12" s="76" t="s">
        <v>165</v>
      </c>
      <c r="G12" s="75"/>
      <c r="H12" s="77"/>
      <c r="I12" s="78" t="s">
        <v>82</v>
      </c>
      <c r="J12" s="79" t="s">
        <v>166</v>
      </c>
    </row>
    <row r="13" spans="1:10" ht="74.25" thickBot="1">
      <c r="A13" s="249"/>
      <c r="B13" s="249"/>
      <c r="C13" s="249"/>
      <c r="D13" s="249"/>
      <c r="E13" s="249"/>
      <c r="F13" s="76" t="s">
        <v>167</v>
      </c>
      <c r="G13" s="75"/>
      <c r="H13" s="77"/>
      <c r="I13" s="80" t="s">
        <v>83</v>
      </c>
      <c r="J13" s="80"/>
    </row>
    <row r="14" spans="1:10" ht="21.75" thickBot="1">
      <c r="A14" s="249"/>
      <c r="B14" s="249"/>
      <c r="C14" s="249"/>
      <c r="D14" s="249"/>
      <c r="E14" s="249"/>
      <c r="F14" s="76" t="s">
        <v>168</v>
      </c>
      <c r="G14" s="75"/>
      <c r="H14" s="77"/>
      <c r="I14" s="80" t="s">
        <v>84</v>
      </c>
      <c r="J14" s="81"/>
    </row>
    <row r="15" spans="1:10" ht="32.25" thickBot="1">
      <c r="A15" s="249"/>
      <c r="B15" s="249"/>
      <c r="C15" s="249"/>
      <c r="D15" s="249"/>
      <c r="E15" s="249"/>
      <c r="F15" s="76" t="s">
        <v>169</v>
      </c>
      <c r="G15" s="75"/>
      <c r="H15" s="77"/>
      <c r="I15" s="80" t="s">
        <v>85</v>
      </c>
      <c r="J15" s="81"/>
    </row>
    <row r="16" spans="1:10" ht="33" thickBot="1">
      <c r="A16" s="249"/>
      <c r="B16" s="249"/>
      <c r="C16" s="249"/>
      <c r="D16" s="249"/>
      <c r="E16" s="249"/>
      <c r="F16" s="76" t="s">
        <v>170</v>
      </c>
      <c r="G16" s="75"/>
      <c r="H16" s="77"/>
      <c r="I16" s="256" t="s">
        <v>86</v>
      </c>
      <c r="J16" s="257"/>
    </row>
    <row r="17" spans="1:7" ht="15.75">
      <c r="A17" s="82"/>
    </row>
    <row r="18" spans="1:7" ht="15.75">
      <c r="A18" s="83" t="s">
        <v>171</v>
      </c>
    </row>
    <row r="19" spans="1:7" ht="15.75">
      <c r="A19" s="83" t="s">
        <v>172</v>
      </c>
    </row>
    <row r="20" spans="1:7" ht="16.5" thickBot="1">
      <c r="A20" s="83"/>
    </row>
    <row r="21" spans="1:7" ht="228.75" customHeight="1">
      <c r="A21" s="84" t="s">
        <v>173</v>
      </c>
      <c r="B21" s="250" t="s">
        <v>175</v>
      </c>
      <c r="C21" s="252" t="s">
        <v>49</v>
      </c>
      <c r="D21" s="253"/>
    </row>
    <row r="22" spans="1:7" ht="13.5" thickBot="1">
      <c r="A22" s="85" t="s">
        <v>174</v>
      </c>
      <c r="B22" s="251"/>
      <c r="C22" s="254"/>
      <c r="D22" s="255"/>
    </row>
    <row r="23" spans="1:7" ht="26.25" thickBot="1">
      <c r="A23" s="85" t="s">
        <v>176</v>
      </c>
      <c r="B23" s="86"/>
      <c r="C23" s="87" t="s">
        <v>177</v>
      </c>
      <c r="D23" s="88">
        <v>1998822</v>
      </c>
    </row>
    <row r="24" spans="1:7" ht="26.25" thickBot="1">
      <c r="A24" s="85" t="s">
        <v>178</v>
      </c>
      <c r="B24" s="89" t="s">
        <v>179</v>
      </c>
      <c r="C24" s="87" t="s">
        <v>180</v>
      </c>
      <c r="D24" s="88"/>
    </row>
    <row r="25" spans="1:7" ht="39" thickBot="1">
      <c r="A25" s="85" t="s">
        <v>181</v>
      </c>
      <c r="B25" s="89" t="s">
        <v>182</v>
      </c>
      <c r="C25" s="87" t="s">
        <v>183</v>
      </c>
      <c r="D25" s="88"/>
    </row>
    <row r="26" spans="1:7" ht="96.75" thickBot="1">
      <c r="A26" s="85" t="s">
        <v>184</v>
      </c>
      <c r="B26" s="90" t="s">
        <v>185</v>
      </c>
      <c r="C26" s="87" t="s">
        <v>186</v>
      </c>
      <c r="D26" s="88" t="s">
        <v>187</v>
      </c>
    </row>
    <row r="27" spans="1:7" ht="13.5" thickBot="1">
      <c r="A27" s="85" t="s">
        <v>7</v>
      </c>
      <c r="B27" s="91">
        <v>36801</v>
      </c>
      <c r="C27" s="92"/>
      <c r="D27" s="92"/>
    </row>
    <row r="28" spans="1:7" ht="26.25" thickBot="1">
      <c r="A28" s="85" t="s">
        <v>188</v>
      </c>
      <c r="B28" s="89" t="s">
        <v>189</v>
      </c>
      <c r="C28" s="92"/>
      <c r="D28" s="92"/>
    </row>
    <row r="29" spans="1:7" ht="13.5" thickBot="1">
      <c r="A29" s="93" t="s">
        <v>190</v>
      </c>
    </row>
    <row r="30" spans="1:7" ht="13.5" thickBot="1">
      <c r="A30" s="94"/>
      <c r="B30" s="259" t="s">
        <v>192</v>
      </c>
      <c r="C30" s="259" t="s">
        <v>193</v>
      </c>
      <c r="D30" s="261" t="s">
        <v>194</v>
      </c>
      <c r="E30" s="262"/>
      <c r="F30" s="262"/>
      <c r="G30" s="263"/>
    </row>
    <row r="31" spans="1:7" ht="13.5" thickBot="1">
      <c r="A31" s="95" t="s">
        <v>191</v>
      </c>
      <c r="B31" s="260"/>
      <c r="C31" s="260"/>
      <c r="D31" s="96" t="s">
        <v>195</v>
      </c>
      <c r="E31" s="96" t="s">
        <v>196</v>
      </c>
      <c r="F31" s="96" t="s">
        <v>197</v>
      </c>
      <c r="G31" s="96" t="s">
        <v>198</v>
      </c>
    </row>
    <row r="32" spans="1:7" ht="13.5" thickBot="1">
      <c r="A32" s="95">
        <v>1</v>
      </c>
      <c r="B32" s="96">
        <v>2</v>
      </c>
      <c r="C32" s="96">
        <v>3</v>
      </c>
      <c r="D32" s="96">
        <v>4</v>
      </c>
      <c r="E32" s="96">
        <v>5</v>
      </c>
      <c r="F32" s="96">
        <v>6</v>
      </c>
      <c r="G32" s="96">
        <v>7</v>
      </c>
    </row>
    <row r="33" spans="1:7" ht="23.25" customHeight="1" thickBot="1">
      <c r="A33" s="97" t="s">
        <v>199</v>
      </c>
      <c r="B33" s="96"/>
      <c r="C33" s="98"/>
      <c r="D33" s="96"/>
      <c r="E33" s="96">
        <v>0</v>
      </c>
      <c r="F33" s="98">
        <v>0</v>
      </c>
      <c r="G33" s="98"/>
    </row>
    <row r="34" spans="1:7" ht="26.25" customHeight="1" thickBot="1">
      <c r="A34" s="97" t="s">
        <v>200</v>
      </c>
      <c r="B34" s="99" t="s">
        <v>201</v>
      </c>
      <c r="C34" s="100">
        <v>11143.2</v>
      </c>
      <c r="D34" s="96">
        <v>2681.3</v>
      </c>
      <c r="E34" s="96">
        <v>3037.4</v>
      </c>
      <c r="F34" s="96">
        <v>2819.6</v>
      </c>
      <c r="G34" s="96">
        <v>2604.9</v>
      </c>
    </row>
    <row r="35" spans="1:7" ht="23.25" customHeight="1" thickBot="1">
      <c r="A35" s="97" t="s">
        <v>202</v>
      </c>
      <c r="B35" s="99" t="s">
        <v>203</v>
      </c>
      <c r="C35" s="96">
        <v>160</v>
      </c>
      <c r="D35" s="96">
        <v>40</v>
      </c>
      <c r="E35" s="96">
        <v>40</v>
      </c>
      <c r="F35" s="96">
        <v>40</v>
      </c>
      <c r="G35" s="96">
        <v>40</v>
      </c>
    </row>
    <row r="36" spans="1:7" ht="15.75" customHeight="1" thickBot="1">
      <c r="A36" s="97" t="s">
        <v>204</v>
      </c>
      <c r="B36" s="101" t="s">
        <v>205</v>
      </c>
      <c r="C36" s="102">
        <v>170</v>
      </c>
      <c r="D36" s="102">
        <v>42.5</v>
      </c>
      <c r="E36" s="102">
        <v>42.5</v>
      </c>
      <c r="F36" s="102">
        <v>42.5</v>
      </c>
      <c r="G36" s="102">
        <v>42.5</v>
      </c>
    </row>
    <row r="37" spans="1:7" ht="13.5" thickBot="1">
      <c r="A37" s="103" t="s">
        <v>206</v>
      </c>
      <c r="B37" s="104" t="s">
        <v>207</v>
      </c>
      <c r="C37" s="96">
        <v>80</v>
      </c>
      <c r="D37" s="96">
        <v>20</v>
      </c>
      <c r="E37" s="96">
        <v>20</v>
      </c>
      <c r="F37" s="96">
        <v>20</v>
      </c>
      <c r="G37" s="96">
        <v>20</v>
      </c>
    </row>
    <row r="38" spans="1:7" ht="16.5" customHeight="1" thickBot="1">
      <c r="A38" s="103" t="s">
        <v>208</v>
      </c>
      <c r="B38" s="104" t="s">
        <v>209</v>
      </c>
      <c r="C38" s="96">
        <v>70</v>
      </c>
      <c r="D38" s="96">
        <v>17.5</v>
      </c>
      <c r="E38" s="96">
        <v>17.5</v>
      </c>
      <c r="F38" s="96">
        <v>17.5</v>
      </c>
      <c r="G38" s="96">
        <v>17.5</v>
      </c>
    </row>
    <row r="39" spans="1:7" ht="19.5" customHeight="1" thickBot="1">
      <c r="A39" s="103" t="s">
        <v>210</v>
      </c>
      <c r="B39" s="104" t="s">
        <v>211</v>
      </c>
      <c r="C39" s="96"/>
      <c r="D39" s="96"/>
      <c r="E39" s="96"/>
      <c r="F39" s="96"/>
      <c r="G39" s="96"/>
    </row>
    <row r="40" spans="1:7" ht="13.5" thickBot="1">
      <c r="A40" s="103" t="s">
        <v>105</v>
      </c>
      <c r="B40" s="104" t="s">
        <v>212</v>
      </c>
      <c r="C40" s="96">
        <v>20</v>
      </c>
      <c r="D40" s="96">
        <v>5</v>
      </c>
      <c r="E40" s="96">
        <v>5</v>
      </c>
      <c r="F40" s="96">
        <v>5</v>
      </c>
      <c r="G40" s="96">
        <v>5</v>
      </c>
    </row>
    <row r="41" spans="1:7" ht="22.5" customHeight="1" thickBot="1">
      <c r="A41" s="97" t="s">
        <v>213</v>
      </c>
      <c r="B41" s="105">
        <v>130</v>
      </c>
      <c r="C41" s="102">
        <v>10517.2</v>
      </c>
      <c r="D41" s="102">
        <v>2629.3</v>
      </c>
      <c r="E41" s="102">
        <v>2629.3</v>
      </c>
      <c r="F41" s="102">
        <v>2629.3</v>
      </c>
      <c r="G41" s="102">
        <v>2629.3</v>
      </c>
    </row>
    <row r="42" spans="1:7" ht="18.75" customHeight="1" thickBot="1">
      <c r="A42" s="97" t="s">
        <v>214</v>
      </c>
      <c r="B42" s="101" t="s">
        <v>215</v>
      </c>
      <c r="C42" s="102">
        <v>197.6</v>
      </c>
      <c r="D42" s="102">
        <v>49.4</v>
      </c>
      <c r="E42" s="102">
        <v>49.4</v>
      </c>
      <c r="F42" s="102">
        <v>49.4</v>
      </c>
      <c r="G42" s="102">
        <v>49.4</v>
      </c>
    </row>
    <row r="43" spans="1:7" ht="21" customHeight="1" thickBot="1">
      <c r="A43" s="103" t="s">
        <v>216</v>
      </c>
      <c r="B43" s="106">
        <v>141</v>
      </c>
      <c r="C43" s="96">
        <v>65.599999999999994</v>
      </c>
      <c r="D43" s="96">
        <v>16.399999999999999</v>
      </c>
      <c r="E43" s="96">
        <v>16.399999999999999</v>
      </c>
      <c r="F43" s="96">
        <v>16.399999999999999</v>
      </c>
      <c r="G43" s="96">
        <v>16.399999999999999</v>
      </c>
    </row>
    <row r="44" spans="1:7" ht="18.75" customHeight="1" thickBot="1">
      <c r="A44" s="103" t="s">
        <v>217</v>
      </c>
      <c r="B44" s="106">
        <v>142</v>
      </c>
      <c r="C44" s="96">
        <v>86</v>
      </c>
      <c r="D44" s="96">
        <v>21.5</v>
      </c>
      <c r="E44" s="96">
        <v>21.5</v>
      </c>
      <c r="F44" s="96">
        <v>21.5</v>
      </c>
      <c r="G44" s="96">
        <v>21.5</v>
      </c>
    </row>
    <row r="45" spans="1:7" ht="21.75" customHeight="1" thickBot="1">
      <c r="A45" s="103" t="s">
        <v>218</v>
      </c>
      <c r="B45" s="106">
        <v>143</v>
      </c>
      <c r="C45" s="96">
        <v>46</v>
      </c>
      <c r="D45" s="96">
        <v>11.5</v>
      </c>
      <c r="E45" s="96">
        <v>11.5</v>
      </c>
      <c r="F45" s="96">
        <v>11.5</v>
      </c>
      <c r="G45" s="96">
        <v>11.5</v>
      </c>
    </row>
    <row r="46" spans="1:7" ht="17.25" customHeight="1" thickBot="1">
      <c r="A46" s="97" t="s">
        <v>219</v>
      </c>
      <c r="B46" s="106">
        <v>150</v>
      </c>
      <c r="C46" s="102">
        <v>100</v>
      </c>
      <c r="D46" s="102">
        <v>25</v>
      </c>
      <c r="E46" s="102">
        <v>25</v>
      </c>
      <c r="F46" s="102">
        <v>25</v>
      </c>
      <c r="G46" s="102">
        <v>25</v>
      </c>
    </row>
    <row r="47" spans="1:7" ht="31.5" customHeight="1" thickBot="1">
      <c r="A47" s="97" t="s">
        <v>220</v>
      </c>
      <c r="B47" s="107">
        <v>160</v>
      </c>
      <c r="C47" s="102">
        <v>160</v>
      </c>
      <c r="D47" s="102">
        <v>39.1</v>
      </c>
      <c r="E47" s="102">
        <v>41</v>
      </c>
      <c r="F47" s="102">
        <v>40.799999999999997</v>
      </c>
      <c r="G47" s="102">
        <v>39.1</v>
      </c>
    </row>
    <row r="48" spans="1:7" ht="16.5" customHeight="1" thickBot="1">
      <c r="A48" s="108" t="s">
        <v>221</v>
      </c>
      <c r="B48" s="106">
        <v>161</v>
      </c>
      <c r="C48" s="96">
        <v>35.5</v>
      </c>
      <c r="D48" s="96">
        <v>8.9</v>
      </c>
      <c r="E48" s="96">
        <v>8.9</v>
      </c>
      <c r="F48" s="96">
        <v>8.8000000000000007</v>
      </c>
      <c r="G48" s="96">
        <v>8.9</v>
      </c>
    </row>
    <row r="49" spans="1:7" ht="15" customHeight="1" thickBot="1">
      <c r="A49" s="108" t="s">
        <v>222</v>
      </c>
      <c r="B49" s="106">
        <v>162</v>
      </c>
      <c r="C49" s="96">
        <v>3.5</v>
      </c>
      <c r="D49" s="96"/>
      <c r="E49" s="96">
        <v>1.8</v>
      </c>
      <c r="F49" s="96">
        <v>1.7</v>
      </c>
      <c r="G49" s="96"/>
    </row>
    <row r="50" spans="1:7" ht="16.5" customHeight="1" thickBot="1">
      <c r="A50" s="108" t="s">
        <v>223</v>
      </c>
      <c r="B50" s="106">
        <v>163</v>
      </c>
      <c r="C50" s="96"/>
      <c r="D50" s="96"/>
      <c r="E50" s="96"/>
      <c r="F50" s="96"/>
      <c r="G50" s="96"/>
    </row>
    <row r="51" spans="1:7" ht="18.75" customHeight="1" thickBot="1">
      <c r="A51" s="108" t="s">
        <v>224</v>
      </c>
      <c r="B51" s="106">
        <v>164</v>
      </c>
      <c r="C51" s="96">
        <v>75</v>
      </c>
      <c r="D51" s="96">
        <v>18.7</v>
      </c>
      <c r="E51" s="96">
        <v>18.8</v>
      </c>
      <c r="F51" s="96">
        <v>18.8</v>
      </c>
      <c r="G51" s="96">
        <v>18.7</v>
      </c>
    </row>
    <row r="52" spans="1:7" ht="15" customHeight="1" thickBot="1">
      <c r="A52" s="108" t="s">
        <v>225</v>
      </c>
      <c r="B52" s="106">
        <v>165</v>
      </c>
      <c r="C52" s="96"/>
      <c r="D52" s="96"/>
      <c r="E52" s="96"/>
      <c r="F52" s="96"/>
      <c r="G52" s="96"/>
    </row>
    <row r="53" spans="1:7" ht="14.25" customHeight="1" thickBot="1">
      <c r="A53" s="108" t="s">
        <v>226</v>
      </c>
      <c r="B53" s="106">
        <v>166</v>
      </c>
      <c r="C53" s="96">
        <v>46</v>
      </c>
      <c r="D53" s="96">
        <v>11.5</v>
      </c>
      <c r="E53" s="96">
        <v>11.5</v>
      </c>
      <c r="F53" s="96">
        <v>11.5</v>
      </c>
      <c r="G53" s="96">
        <v>11.5</v>
      </c>
    </row>
    <row r="54" spans="1:7" ht="14.25" customHeight="1" thickBot="1">
      <c r="A54" s="97" t="s">
        <v>227</v>
      </c>
      <c r="B54" s="107">
        <v>170</v>
      </c>
      <c r="C54" s="102">
        <v>7983.3</v>
      </c>
      <c r="D54" s="102">
        <v>1995.8</v>
      </c>
      <c r="E54" s="102">
        <v>1995.9</v>
      </c>
      <c r="F54" s="102">
        <v>1995.8</v>
      </c>
      <c r="G54" s="102">
        <v>1995.8</v>
      </c>
    </row>
    <row r="55" spans="1:7" ht="16.5" customHeight="1" thickBot="1">
      <c r="A55" s="97" t="s">
        <v>228</v>
      </c>
      <c r="B55" s="107">
        <v>180</v>
      </c>
      <c r="C55" s="102">
        <v>1756.3</v>
      </c>
      <c r="D55" s="102">
        <v>439</v>
      </c>
      <c r="E55" s="102">
        <v>439.1</v>
      </c>
      <c r="F55" s="102">
        <v>439.1</v>
      </c>
      <c r="G55" s="102">
        <v>439.1</v>
      </c>
    </row>
    <row r="56" spans="1:7" ht="15.75" customHeight="1" thickBot="1">
      <c r="A56" s="97" t="s">
        <v>229</v>
      </c>
      <c r="B56" s="107">
        <v>190</v>
      </c>
      <c r="C56" s="102"/>
      <c r="D56" s="102"/>
      <c r="E56" s="102"/>
      <c r="F56" s="102"/>
      <c r="G56" s="102"/>
    </row>
    <row r="57" spans="1:7" ht="14.25" customHeight="1" thickBot="1">
      <c r="A57" s="97" t="s">
        <v>230</v>
      </c>
      <c r="B57" s="107">
        <v>200</v>
      </c>
      <c r="C57" s="102">
        <v>150</v>
      </c>
      <c r="D57" s="102">
        <v>37.5</v>
      </c>
      <c r="E57" s="102">
        <v>37.5</v>
      </c>
      <c r="F57" s="102">
        <v>37.5</v>
      </c>
      <c r="G57" s="102">
        <v>37.5</v>
      </c>
    </row>
    <row r="58" spans="1:7" ht="17.25" customHeight="1" thickBot="1">
      <c r="A58" s="97" t="s">
        <v>231</v>
      </c>
      <c r="B58" s="107">
        <v>210</v>
      </c>
      <c r="C58" s="102">
        <v>80</v>
      </c>
      <c r="D58" s="102">
        <v>20</v>
      </c>
      <c r="E58" s="102">
        <v>20</v>
      </c>
      <c r="F58" s="102">
        <v>20</v>
      </c>
      <c r="G58" s="102">
        <v>20</v>
      </c>
    </row>
    <row r="59" spans="1:7" ht="17.25" customHeight="1" thickBot="1">
      <c r="A59" s="97" t="s">
        <v>232</v>
      </c>
      <c r="B59" s="107">
        <v>220</v>
      </c>
      <c r="C59" s="102">
        <v>250</v>
      </c>
      <c r="D59" s="102">
        <v>62.5</v>
      </c>
      <c r="E59" s="102">
        <v>62.5</v>
      </c>
      <c r="F59" s="102">
        <v>62.5</v>
      </c>
      <c r="G59" s="102">
        <v>62.5</v>
      </c>
    </row>
    <row r="60" spans="1:7" ht="17.25" customHeight="1" thickBot="1">
      <c r="A60" s="97" t="s">
        <v>233</v>
      </c>
      <c r="B60" s="107">
        <v>230</v>
      </c>
      <c r="C60" s="102">
        <v>1455</v>
      </c>
      <c r="D60" s="102">
        <v>363.5</v>
      </c>
      <c r="E60" s="102">
        <v>366.5</v>
      </c>
      <c r="F60" s="102">
        <v>363.8</v>
      </c>
      <c r="G60" s="102">
        <v>361.2</v>
      </c>
    </row>
    <row r="61" spans="1:7" ht="16.5" customHeight="1" thickBot="1">
      <c r="A61" s="108" t="s">
        <v>234</v>
      </c>
      <c r="B61" s="106">
        <v>231</v>
      </c>
      <c r="C61" s="96">
        <v>50</v>
      </c>
      <c r="D61" s="96">
        <v>12.5</v>
      </c>
      <c r="E61" s="96">
        <v>12.5</v>
      </c>
      <c r="F61" s="96">
        <v>12.5</v>
      </c>
      <c r="G61" s="96">
        <v>12.5</v>
      </c>
    </row>
    <row r="62" spans="1:7" ht="19.5" customHeight="1" thickBot="1">
      <c r="A62" s="108" t="s">
        <v>235</v>
      </c>
      <c r="B62" s="106">
        <v>232</v>
      </c>
      <c r="C62" s="96">
        <v>10</v>
      </c>
      <c r="D62" s="96">
        <v>2.5</v>
      </c>
      <c r="E62" s="96">
        <v>5</v>
      </c>
      <c r="F62" s="96">
        <v>2.5</v>
      </c>
      <c r="G62" s="96"/>
    </row>
    <row r="63" spans="1:7" ht="18.75" customHeight="1" thickBot="1">
      <c r="A63" s="108" t="s">
        <v>236</v>
      </c>
      <c r="B63" s="106">
        <v>233</v>
      </c>
      <c r="C63" s="96">
        <v>30</v>
      </c>
      <c r="D63" s="96">
        <v>7.5</v>
      </c>
      <c r="E63" s="96">
        <v>7.5</v>
      </c>
      <c r="F63" s="96">
        <v>7.5</v>
      </c>
      <c r="G63" s="96">
        <v>7.5</v>
      </c>
    </row>
    <row r="64" spans="1:7" ht="15" customHeight="1" thickBot="1">
      <c r="A64" s="108" t="s">
        <v>237</v>
      </c>
      <c r="B64" s="106">
        <v>234</v>
      </c>
      <c r="C64" s="96">
        <v>25</v>
      </c>
      <c r="D64" s="96">
        <v>6.1</v>
      </c>
      <c r="E64" s="96">
        <v>6.3</v>
      </c>
      <c r="F64" s="96">
        <v>6.3</v>
      </c>
      <c r="G64" s="96">
        <v>6.3</v>
      </c>
    </row>
    <row r="65" spans="1:7" ht="18" customHeight="1" thickBot="1">
      <c r="A65" s="108" t="s">
        <v>238</v>
      </c>
      <c r="B65" s="106">
        <v>235</v>
      </c>
      <c r="C65" s="96">
        <v>55.5</v>
      </c>
      <c r="D65" s="96">
        <v>13.9</v>
      </c>
      <c r="E65" s="96">
        <v>13.8</v>
      </c>
      <c r="F65" s="96">
        <v>13.9</v>
      </c>
      <c r="G65" s="96">
        <v>13.8</v>
      </c>
    </row>
    <row r="66" spans="1:7" ht="16.5" customHeight="1" thickBot="1">
      <c r="A66" s="108" t="s">
        <v>227</v>
      </c>
      <c r="B66" s="106">
        <v>236</v>
      </c>
      <c r="C66" s="96">
        <v>999.6</v>
      </c>
      <c r="D66" s="96">
        <v>249.9</v>
      </c>
      <c r="E66" s="96">
        <v>249.9</v>
      </c>
      <c r="F66" s="96">
        <v>249.9</v>
      </c>
      <c r="G66" s="96">
        <v>249.9</v>
      </c>
    </row>
    <row r="67" spans="1:7" ht="13.5" thickBot="1">
      <c r="A67" s="108" t="s">
        <v>228</v>
      </c>
      <c r="B67" s="106">
        <v>237</v>
      </c>
      <c r="C67" s="96">
        <v>219.9</v>
      </c>
      <c r="D67" s="96">
        <v>54.9</v>
      </c>
      <c r="E67" s="96">
        <v>54.9</v>
      </c>
      <c r="F67" s="96">
        <v>54.9</v>
      </c>
      <c r="G67" s="96">
        <v>54.9</v>
      </c>
    </row>
    <row r="68" spans="1:7" ht="13.5" thickBot="1">
      <c r="A68" s="108" t="s">
        <v>239</v>
      </c>
      <c r="B68" s="99" t="s">
        <v>240</v>
      </c>
      <c r="C68" s="96">
        <v>25</v>
      </c>
      <c r="D68" s="96">
        <v>6.2</v>
      </c>
      <c r="E68" s="96">
        <v>6.2</v>
      </c>
      <c r="F68" s="96">
        <v>6.3</v>
      </c>
      <c r="G68" s="96">
        <v>6.3</v>
      </c>
    </row>
    <row r="69" spans="1:7" ht="13.5" thickBot="1">
      <c r="A69" s="108" t="s">
        <v>241</v>
      </c>
      <c r="B69" s="99" t="s">
        <v>242</v>
      </c>
      <c r="C69" s="96">
        <v>40</v>
      </c>
      <c r="D69" s="96">
        <v>10</v>
      </c>
      <c r="E69" s="96">
        <v>10</v>
      </c>
      <c r="F69" s="96">
        <v>10</v>
      </c>
      <c r="G69" s="96">
        <v>10</v>
      </c>
    </row>
    <row r="70" spans="1:7" ht="13.5" thickBot="1">
      <c r="A70" s="97" t="s">
        <v>243</v>
      </c>
      <c r="B70" s="99" t="s">
        <v>244</v>
      </c>
      <c r="C70" s="96"/>
      <c r="D70" s="96"/>
      <c r="E70" s="96"/>
      <c r="F70" s="96"/>
      <c r="G70" s="96"/>
    </row>
    <row r="71" spans="1:7" ht="13.5" thickBot="1">
      <c r="A71" s="97" t="s">
        <v>245</v>
      </c>
      <c r="B71" s="99" t="s">
        <v>246</v>
      </c>
      <c r="C71" s="96"/>
      <c r="D71" s="96"/>
      <c r="E71" s="96"/>
      <c r="F71" s="96"/>
      <c r="G71" s="96"/>
    </row>
    <row r="72" spans="1:7" ht="13.5" thickBot="1">
      <c r="A72" s="97" t="s">
        <v>247</v>
      </c>
      <c r="B72" s="96">
        <v>280</v>
      </c>
      <c r="C72" s="96"/>
      <c r="D72" s="96"/>
      <c r="E72" s="96"/>
      <c r="F72" s="96"/>
      <c r="G72" s="96"/>
    </row>
    <row r="73" spans="1:7" ht="13.5" thickBot="1">
      <c r="A73" s="108" t="s">
        <v>248</v>
      </c>
      <c r="B73" s="99" t="s">
        <v>249</v>
      </c>
      <c r="C73" s="96"/>
      <c r="D73" s="96"/>
      <c r="E73" s="96"/>
      <c r="F73" s="96"/>
      <c r="G73" s="96"/>
    </row>
    <row r="74" spans="1:7" ht="13.5" thickBot="1">
      <c r="A74" s="108" t="s">
        <v>227</v>
      </c>
      <c r="B74" s="99" t="s">
        <v>250</v>
      </c>
      <c r="C74" s="96"/>
      <c r="D74" s="96"/>
      <c r="E74" s="96"/>
      <c r="F74" s="96"/>
      <c r="G74" s="96"/>
    </row>
    <row r="75" spans="1:7" ht="13.5" thickBot="1">
      <c r="A75" s="108" t="s">
        <v>228</v>
      </c>
      <c r="B75" s="99" t="s">
        <v>251</v>
      </c>
      <c r="C75" s="96"/>
      <c r="D75" s="96"/>
      <c r="E75" s="96"/>
      <c r="F75" s="96"/>
      <c r="G75" s="96"/>
    </row>
    <row r="76" spans="1:7" ht="13.5" thickBot="1">
      <c r="A76" s="108" t="s">
        <v>231</v>
      </c>
      <c r="B76" s="99" t="s">
        <v>252</v>
      </c>
      <c r="C76" s="96"/>
      <c r="D76" s="96"/>
      <c r="E76" s="96"/>
      <c r="F76" s="96"/>
      <c r="G76" s="96"/>
    </row>
    <row r="77" spans="1:7" ht="13.5" thickBot="1">
      <c r="A77" s="108" t="s">
        <v>253</v>
      </c>
      <c r="B77" s="99" t="s">
        <v>254</v>
      </c>
      <c r="C77" s="96"/>
      <c r="D77" s="96"/>
      <c r="E77" s="96"/>
      <c r="F77" s="96"/>
      <c r="G77" s="96"/>
    </row>
    <row r="78" spans="1:7" ht="13.5" thickBot="1">
      <c r="A78" s="108" t="s">
        <v>255</v>
      </c>
      <c r="B78" s="99" t="s">
        <v>256</v>
      </c>
      <c r="C78" s="90"/>
      <c r="D78" s="96"/>
      <c r="E78" s="96"/>
      <c r="F78" s="96"/>
      <c r="G78" s="96"/>
    </row>
    <row r="79" spans="1:7" ht="13.5" thickBot="1">
      <c r="A79" s="97" t="s">
        <v>257</v>
      </c>
      <c r="B79" s="96"/>
      <c r="C79" s="96"/>
      <c r="D79" s="96"/>
      <c r="E79" s="96"/>
      <c r="F79" s="96"/>
      <c r="G79" s="96"/>
    </row>
    <row r="80" spans="1:7" ht="13.5" thickBot="1">
      <c r="A80" s="103" t="s">
        <v>258</v>
      </c>
      <c r="B80" s="99" t="s">
        <v>259</v>
      </c>
      <c r="C80" s="96"/>
      <c r="D80" s="96"/>
      <c r="E80" s="96"/>
      <c r="F80" s="96"/>
      <c r="G80" s="96"/>
    </row>
    <row r="81" spans="1:7" ht="13.5" thickBot="1">
      <c r="A81" s="108" t="s">
        <v>260</v>
      </c>
      <c r="B81" s="99" t="s">
        <v>261</v>
      </c>
      <c r="C81" s="96"/>
      <c r="D81" s="96"/>
      <c r="E81" s="96"/>
      <c r="F81" s="96"/>
      <c r="G81" s="96"/>
    </row>
    <row r="82" spans="1:7" ht="24.75" thickBot="1">
      <c r="A82" s="108" t="s">
        <v>262</v>
      </c>
      <c r="B82" s="99" t="s">
        <v>263</v>
      </c>
      <c r="C82" s="96"/>
      <c r="D82" s="96"/>
      <c r="E82" s="96"/>
      <c r="F82" s="96"/>
      <c r="G82" s="96"/>
    </row>
    <row r="83" spans="1:7" ht="13.5" thickBot="1">
      <c r="A83" s="108" t="s">
        <v>260</v>
      </c>
      <c r="B83" s="99" t="s">
        <v>264</v>
      </c>
      <c r="C83" s="96"/>
      <c r="D83" s="96"/>
      <c r="E83" s="96"/>
      <c r="F83" s="96"/>
      <c r="G83" s="96"/>
    </row>
    <row r="84" spans="1:7" ht="13.5" thickBot="1">
      <c r="A84" s="108" t="s">
        <v>265</v>
      </c>
      <c r="B84" s="99" t="s">
        <v>266</v>
      </c>
      <c r="C84" s="96"/>
      <c r="D84" s="96"/>
      <c r="E84" s="96"/>
      <c r="F84" s="96"/>
      <c r="G84" s="96"/>
    </row>
    <row r="85" spans="1:7" ht="13.5" thickBot="1">
      <c r="A85" s="108" t="s">
        <v>260</v>
      </c>
      <c r="B85" s="99" t="s">
        <v>267</v>
      </c>
      <c r="C85" s="96"/>
      <c r="D85" s="96"/>
      <c r="E85" s="96"/>
      <c r="F85" s="96"/>
      <c r="G85" s="96"/>
    </row>
    <row r="86" spans="1:7" ht="13.5" thickBot="1">
      <c r="A86" s="108" t="s">
        <v>268</v>
      </c>
      <c r="B86" s="99" t="s">
        <v>269</v>
      </c>
      <c r="C86" s="96"/>
      <c r="D86" s="96"/>
      <c r="E86" s="96"/>
      <c r="F86" s="96"/>
      <c r="G86" s="96"/>
    </row>
    <row r="87" spans="1:7" ht="13.5" thickBot="1">
      <c r="A87" s="108" t="s">
        <v>260</v>
      </c>
      <c r="B87" s="99" t="s">
        <v>270</v>
      </c>
      <c r="C87" s="96"/>
      <c r="D87" s="96"/>
      <c r="E87" s="96"/>
      <c r="F87" s="96"/>
      <c r="G87" s="96"/>
    </row>
    <row r="88" spans="1:7" ht="24.75" thickBot="1">
      <c r="A88" s="108" t="s">
        <v>271</v>
      </c>
      <c r="B88" s="99" t="s">
        <v>272</v>
      </c>
      <c r="C88" s="96"/>
      <c r="D88" s="96"/>
      <c r="E88" s="96"/>
      <c r="F88" s="96"/>
      <c r="G88" s="96"/>
    </row>
    <row r="89" spans="1:7" ht="13.5" thickBot="1">
      <c r="A89" s="108" t="s">
        <v>260</v>
      </c>
      <c r="B89" s="99" t="s">
        <v>273</v>
      </c>
      <c r="C89" s="96"/>
      <c r="D89" s="96"/>
      <c r="E89" s="96"/>
      <c r="F89" s="96"/>
      <c r="G89" s="96"/>
    </row>
    <row r="90" spans="1:7" ht="13.5" thickBot="1">
      <c r="A90" s="108" t="s">
        <v>274</v>
      </c>
      <c r="B90" s="99" t="s">
        <v>275</v>
      </c>
      <c r="C90" s="96"/>
      <c r="D90" s="96"/>
      <c r="E90" s="96"/>
      <c r="F90" s="96"/>
      <c r="G90" s="96"/>
    </row>
    <row r="91" spans="1:7">
      <c r="A91" s="109" t="s">
        <v>276</v>
      </c>
      <c r="B91" s="264" t="s">
        <v>278</v>
      </c>
      <c r="C91" s="266"/>
      <c r="D91" s="259"/>
      <c r="E91" s="259"/>
      <c r="F91" s="259"/>
      <c r="G91" s="259"/>
    </row>
    <row r="92" spans="1:7" ht="13.5" thickBot="1">
      <c r="A92" s="110" t="s">
        <v>277</v>
      </c>
      <c r="B92" s="265"/>
      <c r="C92" s="267"/>
      <c r="D92" s="260"/>
      <c r="E92" s="260"/>
      <c r="F92" s="260"/>
      <c r="G92" s="260"/>
    </row>
    <row r="93" spans="1:7" ht="13.5" thickBot="1">
      <c r="A93" s="97" t="s">
        <v>279</v>
      </c>
      <c r="B93" s="102"/>
      <c r="C93" s="102" t="s">
        <v>280</v>
      </c>
      <c r="D93" s="102" t="s">
        <v>281</v>
      </c>
      <c r="E93" s="102" t="s">
        <v>282</v>
      </c>
      <c r="F93" s="102" t="s">
        <v>283</v>
      </c>
      <c r="G93" s="102" t="s">
        <v>284</v>
      </c>
    </row>
    <row r="94" spans="1:7" ht="13.5" thickBot="1">
      <c r="A94" s="108" t="s">
        <v>285</v>
      </c>
      <c r="B94" s="99" t="s">
        <v>286</v>
      </c>
      <c r="C94" s="96">
        <v>121.5</v>
      </c>
      <c r="D94" s="96">
        <v>0</v>
      </c>
      <c r="E94" s="96">
        <v>0</v>
      </c>
      <c r="F94" s="96">
        <v>0</v>
      </c>
      <c r="G94" s="96">
        <v>121.5</v>
      </c>
    </row>
    <row r="95" spans="1:7" ht="13.5" thickBot="1">
      <c r="A95" s="108" t="s">
        <v>287</v>
      </c>
      <c r="B95" s="99" t="s">
        <v>288</v>
      </c>
      <c r="C95" s="96">
        <v>1696.8</v>
      </c>
      <c r="D95" s="96">
        <v>0</v>
      </c>
      <c r="E95" s="96">
        <v>0</v>
      </c>
      <c r="F95" s="96">
        <v>0</v>
      </c>
      <c r="G95" s="96">
        <v>1696.8</v>
      </c>
    </row>
    <row r="96" spans="1:7" ht="13.5" thickBot="1">
      <c r="A96" s="108" t="s">
        <v>289</v>
      </c>
      <c r="B96" s="99" t="s">
        <v>290</v>
      </c>
      <c r="C96" s="96"/>
      <c r="D96" s="96"/>
      <c r="E96" s="96"/>
      <c r="F96" s="96"/>
      <c r="G96" s="96"/>
    </row>
    <row r="97" spans="1:11" ht="24.75" thickBot="1">
      <c r="A97" s="108" t="s">
        <v>291</v>
      </c>
      <c r="B97" s="99" t="s">
        <v>292</v>
      </c>
      <c r="C97" s="96"/>
      <c r="D97" s="96"/>
      <c r="E97" s="96"/>
      <c r="F97" s="96"/>
      <c r="G97" s="96"/>
    </row>
    <row r="98" spans="1:11">
      <c r="A98" s="111"/>
    </row>
    <row r="99" spans="1:11" ht="25.5">
      <c r="A99" s="111" t="s">
        <v>293</v>
      </c>
      <c r="E99" s="111" t="s">
        <v>294</v>
      </c>
    </row>
    <row r="100" spans="1:11">
      <c r="A100" s="111"/>
    </row>
    <row r="101" spans="1:11" ht="25.5">
      <c r="A101" s="111" t="s">
        <v>295</v>
      </c>
      <c r="D101" s="111" t="s">
        <v>296</v>
      </c>
      <c r="E101" s="112" t="s">
        <v>297</v>
      </c>
      <c r="K101" s="111" t="s">
        <v>174</v>
      </c>
    </row>
    <row r="102" spans="1:11">
      <c r="A102" s="112" t="s">
        <v>298</v>
      </c>
    </row>
  </sheetData>
  <mergeCells count="22">
    <mergeCell ref="G91:G92"/>
    <mergeCell ref="B91:B92"/>
    <mergeCell ref="C91:C92"/>
    <mergeCell ref="D91:D92"/>
    <mergeCell ref="E91:E92"/>
    <mergeCell ref="F91:F92"/>
    <mergeCell ref="I16:J16"/>
    <mergeCell ref="A11:J11"/>
    <mergeCell ref="B30:B31"/>
    <mergeCell ref="C30:C31"/>
    <mergeCell ref="D30:G30"/>
    <mergeCell ref="E4:E6"/>
    <mergeCell ref="A12:E12"/>
    <mergeCell ref="A13:E13"/>
    <mergeCell ref="B21:B22"/>
    <mergeCell ref="C21:D22"/>
    <mergeCell ref="A4:A6"/>
    <mergeCell ref="B4:B6"/>
    <mergeCell ref="C4:C6"/>
    <mergeCell ref="A14:E14"/>
    <mergeCell ref="A15:E15"/>
    <mergeCell ref="A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I. Фін план</vt:lpstr>
      <vt:lpstr>1.1. Інша інфо_1</vt:lpstr>
      <vt:lpstr>1.2. Інша інфо_2</vt:lpstr>
      <vt:lpstr>Лист1</vt:lpstr>
      <vt:lpstr>'I. Фін план'!Заголовки_для_друку</vt:lpstr>
      <vt:lpstr>'1.1. Інша інфо_1'!Область_друку</vt:lpstr>
      <vt:lpstr>'1.2. Інша інфо_2'!Область_друку</vt:lpstr>
      <vt:lpstr>'I. Фін план'!Область_друку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Пользователь</cp:lastModifiedBy>
  <cp:lastPrinted>2021-01-16T07:25:25Z</cp:lastPrinted>
  <dcterms:created xsi:type="dcterms:W3CDTF">2003-03-13T16:00:22Z</dcterms:created>
  <dcterms:modified xsi:type="dcterms:W3CDTF">2021-01-16T07:27:32Z</dcterms:modified>
</cp:coreProperties>
</file>