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84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C66" i="1" l="1"/>
  <c r="C24" i="1" l="1"/>
  <c r="C35" i="1" l="1"/>
  <c r="C34" i="1"/>
  <c r="C64" i="1" l="1"/>
  <c r="C69" i="1" l="1"/>
  <c r="C68" i="1"/>
  <c r="C59" i="1" s="1"/>
  <c r="C67" i="1"/>
  <c r="C57" i="1" l="1"/>
  <c r="C56" i="1"/>
  <c r="C72" i="1" s="1"/>
  <c r="C43" i="1"/>
  <c r="C42" i="1"/>
  <c r="C37" i="1"/>
  <c r="C30" i="1" s="1"/>
  <c r="C39" i="1" l="1"/>
  <c r="C29" i="1" l="1"/>
  <c r="C27" i="1" s="1"/>
  <c r="C46" i="1" s="1"/>
  <c r="C41" i="1"/>
  <c r="C47" i="1" l="1"/>
  <c r="C73" i="1"/>
</calcChain>
</file>

<file path=xl/sharedStrings.xml><?xml version="1.0" encoding="utf-8"?>
<sst xmlns="http://schemas.openxmlformats.org/spreadsheetml/2006/main" count="79" uniqueCount="60">
  <si>
    <t xml:space="preserve">                                                                         «Додаток 5</t>
  </si>
  <si>
    <t>Міжбюджетні трансферти на 2021  рік</t>
  </si>
  <si>
    <t>(код бюджету)</t>
  </si>
  <si>
    <t>1.   Показники міжбюджетних трансфертів з інших бюджетів</t>
  </si>
  <si>
    <t>(грн)</t>
  </si>
  <si>
    <t>Код Класифікації доходу бюджету /</t>
  </si>
  <si>
    <t>Найменування трансферту /</t>
  </si>
  <si>
    <t>Усього</t>
  </si>
  <si>
    <t>Код бюджету</t>
  </si>
  <si>
    <t>Найменування бюджету – надавача міжбюджетного трансферту</t>
  </si>
  <si>
    <t>І. Трансферти до загального фонду бюджету</t>
  </si>
  <si>
    <t>Дотація з місцевого бюджету на здійснення переданих з державного бюджету видатків з утримання закладів освіти та охоронт здоров'я за рахунок відповідної додаткової дотації з державного бюджету</t>
  </si>
  <si>
    <t>Обласний бюджет Миколаївської області</t>
  </si>
  <si>
    <t>Інші субвенції з місцевого бюджету</t>
  </si>
  <si>
    <t>14509000000</t>
  </si>
  <si>
    <t>Бюджет Кам’яномостівської сільської територіальної громади</t>
  </si>
  <si>
    <t xml:space="preserve">       субвенція  з обласного  бюджету  місцевим бюджетам  для надання щомісячної матеріальної допомоги  учасникам бойових дій у роки Другої світової війни</t>
  </si>
  <si>
    <t xml:space="preserve">  субвенція з обласного бюджету місцевим бюджетам для надання одноразової матеріальної допомоги громадянам, які постраждали внаслідок Чорнобильської катастрофи (категорії І ), та дітям з інвалідністю, інвалідність яких пов'язана з Чорнобильською катострофо</t>
  </si>
  <si>
    <t xml:space="preserve">      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 особам з інвалідністю внаслідок війни на території інших країн)</t>
  </si>
  <si>
    <t xml:space="preserve">          субвенція з обласного бюджету  місцевим бюджетам на пільгове медичне обслуговування громадян, які постраждали внаслідок Чорнобильської катастрофи)</t>
  </si>
  <si>
    <t xml:space="preserve">        субвенція з обласного бюджету місцевим  бюджетам  на  відшкодування витрат на поховання учасників бойових дій та осіб з інвалідністю внаслідок війни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</si>
  <si>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</si>
  <si>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 </t>
  </si>
  <si>
    <t>ІІ. Трансферти до спеціального фонду бюджету</t>
  </si>
  <si>
    <t>X</t>
  </si>
  <si>
    <t>УСЬОГО за розділами І, ІІ, у тому числі:</t>
  </si>
  <si>
    <t>загальний фонд</t>
  </si>
  <si>
    <t>спеціальний  фонд</t>
  </si>
  <si>
    <t>-</t>
  </si>
  <si>
    <t>2. Показники міжбюджетних трансфертів іншим бюджетам</t>
  </si>
  <si>
    <t xml:space="preserve">                                                                                                                                                     (грн)</t>
  </si>
  <si>
    <t>Код Програмної класифікації видатків та кредитування місцевого бюджету /</t>
  </si>
  <si>
    <t>Код Типової програмної класифікації видатків та кредитування місцевого бюджету</t>
  </si>
  <si>
    <t>Найменування бюджету – отримувача міжбюджетного трансферту</t>
  </si>
  <si>
    <t>І. Трансферти із загального фонду бюджету</t>
  </si>
  <si>
    <t>Бюджет Первомайської міської територіальної громади</t>
  </si>
  <si>
    <t>ІІ. Трансферти із спеціального фонду бюджету</t>
  </si>
  <si>
    <t>спеціальний фонд</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</si>
  <si>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</si>
  <si>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 xml:space="preserve">                                                                                                                 до рішення Синюхино-Брідської сільської ради                                                                     </t>
  </si>
  <si>
    <t>Бюджет Мигіївської сільської територіальної громади</t>
  </si>
  <si>
    <t>Освітня субвенція з державного бюджету місцевим бюджетам </t>
  </si>
  <si>
    <t xml:space="preserve">Державний бюджет </t>
  </si>
  <si>
    <t>Базова дотація</t>
  </si>
  <si>
    <t xml:space="preserve">                                                                         "Про    внесення змін  до бюджету  Синюхино-Брідської  сільської територіальної  "                                                                                                                                                                                                                                                                    громади  на 2021 рік"</t>
  </si>
  <si>
    <t>Сільський голова                                          Олександр ЗУБКО</t>
  </si>
  <si>
    <t xml:space="preserve"> субвенція з обласного бюджету  місцевим бюджетам на окремі заходи щодо соціального захисту осіб з інвалідністю  (грошова компенсація на бензин, ремонт і технічне обслуговування автомобілів та на транспортне обслуговування, встановлення телефонів особам з інвалідністю І та ІІ груп</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</si>
  <si>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</si>
  <si>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 xml:space="preserve"> субвенція з обласного бюджету місцевим бюджетам на здійснення  заходів щодо соцекономічного розвитку територіальних громад Миколаївської області</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</si>
  <si>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</si>
  <si>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субвенція з місцевого бюджету на утримання трудового архіву сільських та селищної рад Первомайського району</t>
  </si>
  <si>
    <t>субвенція з місцевого бюджету на утримання територіального центру соціального обслуговування</t>
  </si>
  <si>
    <t>субвенція з місцевого бюджету на забезпечення діяльності КП "Первомайський районний центр первинної медико-санітарної допомоги"</t>
  </si>
  <si>
    <t>субвенція з місцевого бюджету на забезпечення діяльності КнП "Первомайська районна  лікарня"</t>
  </si>
  <si>
    <t>субвенція з державного бюджету місцевим бюджетам на розвиток мережі  центрів надання адміністративних послуг</t>
  </si>
  <si>
    <t>Субвенція  з державного бюджету місцевим бюджетам на реалізацію заходів, спрямових на підвищення доступності  широкосмугового доступу до Інтернету  в сільській місцевості</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</si>
  <si>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</si>
  <si>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співфінансування обласному бюджету Миколаївської області видатків на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середньої освіти з використанням технологій дистанційного навчання</t>
  </si>
  <si>
    <t>Субвенція з державного бюджету місцевим бюджетам на здійснення заходів щодо соціально-економічного розвитку окремих категорій</t>
  </si>
  <si>
    <t>від 12.11.2021р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</si>
</sst>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204"/>
      <scheme val="minor"/>
    </font>
    <font>
      <sz val="14"/>
      <color rgb="FF000000"/>
      <name val="Times New Roman"/>
      <family val="1"/>
      <charset val="204"/>
    </font>
    <font>
      <sz val="10"/>
      <color rgb="FF000000"/>
      <name val="Times New Roman"/>
      <family val="1"/>
      <charset val="204"/>
    </font>
    <font>
      <sz val="12"/>
      <color rgb="FF000000"/>
      <name val="Times New Roman"/>
      <family val="1"/>
      <charset val="204"/>
    </font>
    <font>
      <sz val="12"/>
      <color theme="1"/>
      <name val="Calibri"/>
      <family val="2"/>
      <scheme val="minor"/>
    </font>
    <font>
      <b/>
      <sz val="12"/>
      <color rgb="FF000000"/>
      <name val="Times New Roman"/>
      <family val="1"/>
      <charset val="204"/>
    </font>
    <font>
      <u/>
      <sz val="12"/>
      <color rgb="FF00000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
      <i/>
      <sz val="10"/>
      <color theme="1"/>
      <name val="Calibri"/>
      <family val="2"/>
      <charset val="204"/>
      <scheme val="minor"/>
    </font>
    <font>
      <i/>
      <sz val="10"/>
      <name val="Times New Roman Cyr"/>
      <charset val="204"/>
    </font>
    <font>
      <b/>
      <sz val="11"/>
      <name val="Times New Roman"/>
      <family val="1"/>
      <charset val="204"/>
    </font>
    <font>
      <b/>
      <sz val="10"/>
      <name val="Times New Roman Cyr"/>
      <charset val="204"/>
    </font>
    <font>
      <b/>
      <sz val="10"/>
      <color theme="1"/>
      <name val="Calibri"/>
      <family val="2"/>
      <charset val="204"/>
      <scheme val="minor"/>
    </font>
    <font>
      <sz val="10"/>
      <color theme="1"/>
      <name val="Calibri"/>
      <family val="2"/>
      <charset val="204"/>
      <scheme val="minor"/>
    </font>
    <font>
      <sz val="11"/>
      <color theme="1"/>
      <name val="Times New Roman"/>
      <family val="1"/>
      <charset val="204"/>
    </font>
    <font>
      <b/>
      <sz val="11"/>
      <color theme="1"/>
      <name val="Times New Roman"/>
      <family val="1"/>
      <charset val="204"/>
    </font>
    <font>
      <sz val="10"/>
      <name val="Calibri"/>
      <family val="2"/>
      <charset val="204"/>
      <scheme val="minor"/>
    </font>
    <font>
      <i/>
      <sz val="10"/>
      <name val="Times New Roman"/>
      <family val="1"/>
      <charset val="204"/>
    </font>
    <font>
      <i/>
      <sz val="10"/>
      <color rgb="FF000000"/>
      <name val="Times New Roman"/>
      <family val="1"/>
      <charset val="204"/>
    </font>
    <font>
      <sz val="10"/>
      <name val="Times New Roman"/>
      <family val="1"/>
      <charset val="204"/>
    </font>
    <font>
      <b/>
      <sz val="11"/>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0" fillId="0" borderId="0"/>
  </cellStyleXfs>
  <cellXfs count="67">
    <xf numFmtId="0" fontId="0" fillId="0" borderId="0" xfId="0"/>
    <xf numFmtId="0" fontId="1" fillId="0" borderId="0" xfId="0" applyFont="1" applyAlignment="1">
      <alignment horizontal="left" vertical="center" indent="15"/>
    </xf>
    <xf numFmtId="0" fontId="3" fillId="0" borderId="0" xfId="0" applyFont="1" applyAlignment="1">
      <alignment horizontal="center" vertical="center"/>
    </xf>
    <xf numFmtId="0" fontId="4" fillId="0" borderId="0" xfId="0" applyFont="1"/>
    <xf numFmtId="0" fontId="3" fillId="0" borderId="0" xfId="0" applyFont="1" applyAlignment="1">
      <alignment vertical="center"/>
    </xf>
    <xf numFmtId="0" fontId="7" fillId="0" borderId="0" xfId="0" applyFont="1" applyAlignment="1">
      <alignment horizontal="left" vertical="center" indent="5"/>
    </xf>
    <xf numFmtId="0" fontId="0" fillId="0" borderId="0" xfId="0" applyFont="1"/>
    <xf numFmtId="0" fontId="8" fillId="0" borderId="0" xfId="0" applyFont="1" applyAlignment="1">
      <alignment horizontal="righ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7" xfId="0" applyFont="1" applyBorder="1" applyAlignment="1">
      <alignment horizontal="left" vertical="center" wrapText="1"/>
    </xf>
    <xf numFmtId="2" fontId="7" fillId="0" borderId="7"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7" xfId="1" applyFont="1" applyBorder="1" applyAlignment="1">
      <alignment horizontal="left" vertical="center" wrapText="1"/>
    </xf>
    <xf numFmtId="2" fontId="8" fillId="0" borderId="7" xfId="0" applyNumberFormat="1" applyFont="1" applyBorder="1" applyAlignment="1">
      <alignment horizontal="center" vertical="center" wrapText="1"/>
    </xf>
    <xf numFmtId="0" fontId="7" fillId="0" borderId="4" xfId="0" applyFont="1" applyBorder="1" applyAlignment="1">
      <alignment vertical="center" wrapText="1"/>
    </xf>
    <xf numFmtId="0" fontId="9" fillId="0" borderId="9" xfId="0" applyFont="1" applyBorder="1" applyAlignment="1">
      <alignment horizontal="center" vertical="center" wrapText="1"/>
    </xf>
    <xf numFmtId="0" fontId="9" fillId="0" borderId="9" xfId="1" applyFont="1" applyBorder="1" applyAlignment="1">
      <alignment horizontal="left" vertical="center" wrapText="1"/>
    </xf>
    <xf numFmtId="0" fontId="11" fillId="0" borderId="7" xfId="0" applyFont="1" applyBorder="1" applyAlignment="1">
      <alignment vertical="center" wrapText="1"/>
    </xf>
    <xf numFmtId="49" fontId="12" fillId="3" borderId="7" xfId="0" applyNumberFormat="1" applyFont="1" applyFill="1" applyBorder="1" applyAlignment="1">
      <alignment horizontal="justify" vertical="top"/>
    </xf>
    <xf numFmtId="0" fontId="12" fillId="3" borderId="7" xfId="0" applyFont="1" applyFill="1" applyBorder="1" applyAlignment="1">
      <alignment horizontal="justify" vertical="top"/>
    </xf>
    <xf numFmtId="49" fontId="14" fillId="3" borderId="7" xfId="0" applyNumberFormat="1" applyFont="1" applyFill="1" applyBorder="1" applyAlignment="1">
      <alignment horizontal="justify" vertical="top"/>
    </xf>
    <xf numFmtId="0" fontId="8" fillId="0" borderId="4" xfId="0" applyFont="1" applyBorder="1" applyAlignment="1">
      <alignment vertical="center" wrapText="1"/>
    </xf>
    <xf numFmtId="0" fontId="7" fillId="0" borderId="12" xfId="0" applyFont="1" applyBorder="1" applyAlignment="1">
      <alignment horizontal="center" vertical="center" wrapText="1"/>
    </xf>
    <xf numFmtId="0" fontId="7" fillId="0" borderId="13" xfId="0" applyFont="1" applyBorder="1" applyAlignment="1">
      <alignment vertical="center" wrapText="1"/>
    </xf>
    <xf numFmtId="2" fontId="13" fillId="0" borderId="13" xfId="0" applyNumberFormat="1" applyFont="1" applyBorder="1" applyAlignment="1">
      <alignment horizontal="left" vertical="center" wrapText="1"/>
    </xf>
    <xf numFmtId="2" fontId="9" fillId="0" borderId="4" xfId="0" applyNumberFormat="1" applyFont="1" applyBorder="1" applyAlignment="1">
      <alignment horizontal="left" vertical="center" wrapText="1"/>
    </xf>
    <xf numFmtId="0" fontId="7" fillId="0" borderId="0" xfId="0" applyFont="1" applyAlignment="1">
      <alignment vertical="center"/>
    </xf>
    <xf numFmtId="0" fontId="7" fillId="0" borderId="7" xfId="0" quotePrefix="1" applyFont="1" applyBorder="1" applyAlignment="1">
      <alignment horizontal="left" vertical="center" wrapText="1"/>
    </xf>
    <xf numFmtId="0" fontId="17" fillId="0" borderId="7" xfId="0" applyFont="1" applyBorder="1" applyAlignment="1">
      <alignment horizontal="center"/>
    </xf>
    <xf numFmtId="0" fontId="17" fillId="0" borderId="7" xfId="0" applyFont="1" applyBorder="1"/>
    <xf numFmtId="0" fontId="13" fillId="0" borderId="7" xfId="0" applyFont="1" applyBorder="1" applyAlignment="1">
      <alignment horizontal="center" vertical="center" wrapText="1"/>
    </xf>
    <xf numFmtId="0" fontId="7" fillId="0" borderId="3" xfId="0" applyFont="1" applyBorder="1" applyAlignment="1">
      <alignment horizontal="center" vertical="center" wrapText="1"/>
    </xf>
    <xf numFmtId="2" fontId="7" fillId="0" borderId="4"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 fontId="11" fillId="2" borderId="7" xfId="0" applyNumberFormat="1" applyFont="1" applyFill="1" applyBorder="1" applyAlignment="1">
      <alignment horizontal="center" vertical="center"/>
    </xf>
    <xf numFmtId="4" fontId="16" fillId="2" borderId="7" xfId="0" applyNumberFormat="1" applyFont="1" applyFill="1" applyBorder="1" applyAlignment="1">
      <alignment horizontal="center" vertical="center"/>
    </xf>
    <xf numFmtId="4" fontId="15" fillId="2" borderId="7" xfId="0" applyNumberFormat="1" applyFont="1" applyFill="1" applyBorder="1" applyAlignment="1">
      <alignment horizontal="center" vertical="center"/>
    </xf>
    <xf numFmtId="2" fontId="8" fillId="0" borderId="4"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8" fillId="0" borderId="7" xfId="0" applyFont="1" applyBorder="1" applyAlignment="1">
      <alignment horizontal="center" vertical="center" wrapText="1"/>
    </xf>
    <xf numFmtId="0" fontId="8" fillId="0" borderId="7" xfId="0" applyFont="1" applyBorder="1" applyAlignment="1">
      <alignment horizontal="left" vertical="center" wrapText="1"/>
    </xf>
    <xf numFmtId="0" fontId="18" fillId="0" borderId="7" xfId="0" applyFont="1" applyBorder="1" applyAlignment="1">
      <alignment vertical="center" wrapText="1"/>
    </xf>
    <xf numFmtId="2" fontId="0" fillId="0" borderId="0" xfId="0" applyNumberFormat="1"/>
    <xf numFmtId="4" fontId="19" fillId="2" borderId="7" xfId="0" applyNumberFormat="1" applyFont="1" applyFill="1" applyBorder="1" applyAlignment="1">
      <alignment horizontal="center" vertical="center"/>
    </xf>
    <xf numFmtId="49" fontId="12" fillId="3" borderId="7" xfId="0" applyNumberFormat="1" applyFont="1" applyFill="1" applyBorder="1" applyAlignment="1">
      <alignment horizontal="justify" vertical="top" wrapText="1"/>
    </xf>
    <xf numFmtId="0" fontId="20" fillId="0" borderId="7" xfId="1" applyFont="1" applyBorder="1" applyAlignment="1">
      <alignment horizontal="left" vertical="center" wrapText="1"/>
    </xf>
    <xf numFmtId="2" fontId="21" fillId="0" borderId="7" xfId="0" applyNumberFormat="1" applyFont="1" applyBorder="1" applyAlignment="1">
      <alignment horizontal="center" vertical="center" wrapText="1"/>
    </xf>
    <xf numFmtId="49" fontId="14" fillId="3" borderId="7" xfId="0" applyNumberFormat="1" applyFont="1" applyFill="1" applyBorder="1" applyAlignment="1">
      <alignment horizontal="justify" vertical="top" wrapText="1"/>
    </xf>
    <xf numFmtId="0" fontId="23" fillId="0" borderId="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2" fillId="0" borderId="0" xfId="0" applyFont="1" applyAlignment="1">
      <alignment horizontal="center" vertical="center"/>
    </xf>
    <xf numFmtId="0" fontId="5" fillId="0" borderId="0" xfId="0" applyFont="1" applyAlignment="1">
      <alignment horizontal="center" vertical="center"/>
    </xf>
  </cellXfs>
  <cellStyles count="2">
    <cellStyle name="Normal_Доходи"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7"/>
  <sheetViews>
    <sheetView tabSelected="1" workbookViewId="0">
      <selection activeCell="B5" sqref="B5:C5"/>
    </sheetView>
  </sheetViews>
  <sheetFormatPr defaultRowHeight="15" x14ac:dyDescent="0.25"/>
  <cols>
    <col min="1" max="1" width="27.5703125" customWidth="1"/>
    <col min="2" max="2" width="57" customWidth="1"/>
    <col min="3" max="3" width="24.85546875" customWidth="1"/>
    <col min="5" max="5" width="11.5703125" bestFit="1" customWidth="1"/>
  </cols>
  <sheetData>
    <row r="2" spans="1:3" ht="18.75" x14ac:dyDescent="0.25">
      <c r="A2" s="1"/>
      <c r="B2" s="63" t="s">
        <v>0</v>
      </c>
      <c r="C2" s="63"/>
    </row>
    <row r="3" spans="1:3" ht="18.75" x14ac:dyDescent="0.25">
      <c r="A3" s="1"/>
      <c r="B3" s="63" t="s">
        <v>39</v>
      </c>
      <c r="C3" s="63"/>
    </row>
    <row r="4" spans="1:3" ht="40.5" customHeight="1" x14ac:dyDescent="0.25">
      <c r="A4" s="1"/>
      <c r="B4" s="64" t="s">
        <v>44</v>
      </c>
      <c r="C4" s="64"/>
    </row>
    <row r="5" spans="1:3" ht="18.75" x14ac:dyDescent="0.25">
      <c r="A5" s="1"/>
      <c r="B5" s="65" t="s">
        <v>59</v>
      </c>
      <c r="C5" s="65"/>
    </row>
    <row r="6" spans="1:3" ht="15.75" x14ac:dyDescent="0.25">
      <c r="A6" s="2"/>
      <c r="B6" s="3"/>
      <c r="C6" s="3"/>
    </row>
    <row r="7" spans="1:3" ht="15.75" x14ac:dyDescent="0.25">
      <c r="A7" s="66" t="s">
        <v>1</v>
      </c>
      <c r="B7" s="66"/>
      <c r="C7" s="66"/>
    </row>
    <row r="8" spans="1:3" ht="15.75" x14ac:dyDescent="0.25">
      <c r="A8" s="62">
        <v>14555000000</v>
      </c>
      <c r="B8" s="62"/>
      <c r="C8" s="62"/>
    </row>
    <row r="9" spans="1:3" ht="15.75" x14ac:dyDescent="0.25">
      <c r="A9" s="56" t="s">
        <v>2</v>
      </c>
      <c r="B9" s="56"/>
      <c r="C9" s="56"/>
    </row>
    <row r="10" spans="1:3" ht="15.75" x14ac:dyDescent="0.25">
      <c r="A10" s="4"/>
      <c r="B10" s="3"/>
      <c r="C10" s="3"/>
    </row>
    <row r="11" spans="1:3" x14ac:dyDescent="0.25">
      <c r="A11" s="5" t="s">
        <v>3</v>
      </c>
      <c r="B11" s="6"/>
      <c r="C11" s="6"/>
    </row>
    <row r="12" spans="1:3" x14ac:dyDescent="0.25">
      <c r="A12" s="5"/>
      <c r="B12" s="6"/>
      <c r="C12" s="6"/>
    </row>
    <row r="13" spans="1:3" ht="15.75" thickBot="1" x14ac:dyDescent="0.3">
      <c r="A13" s="7"/>
      <c r="B13" s="6"/>
      <c r="C13" s="7" t="s">
        <v>4</v>
      </c>
    </row>
    <row r="14" spans="1:3" ht="64.5" customHeight="1" x14ac:dyDescent="0.25">
      <c r="A14" s="8" t="s">
        <v>5</v>
      </c>
      <c r="B14" s="9" t="s">
        <v>6</v>
      </c>
      <c r="C14" s="57" t="s">
        <v>7</v>
      </c>
    </row>
    <row r="15" spans="1:3" ht="33.75" customHeight="1" thickBot="1" x14ac:dyDescent="0.3">
      <c r="A15" s="10" t="s">
        <v>8</v>
      </c>
      <c r="B15" s="11" t="s">
        <v>9</v>
      </c>
      <c r="C15" s="58"/>
    </row>
    <row r="16" spans="1:3" ht="15.75" thickBot="1" x14ac:dyDescent="0.3">
      <c r="A16" s="10">
        <v>1</v>
      </c>
      <c r="B16" s="11">
        <v>2</v>
      </c>
      <c r="C16" s="11">
        <v>3</v>
      </c>
    </row>
    <row r="17" spans="1:11" x14ac:dyDescent="0.25">
      <c r="A17" s="59" t="s">
        <v>10</v>
      </c>
      <c r="B17" s="60"/>
      <c r="C17" s="61"/>
    </row>
    <row r="18" spans="1:11" x14ac:dyDescent="0.25">
      <c r="A18" s="42">
        <v>41020100</v>
      </c>
      <c r="B18" s="12" t="s">
        <v>43</v>
      </c>
      <c r="C18" s="13">
        <v>369200</v>
      </c>
    </row>
    <row r="19" spans="1:11" x14ac:dyDescent="0.25">
      <c r="A19" s="42">
        <v>99900000000</v>
      </c>
      <c r="B19" s="43" t="s">
        <v>42</v>
      </c>
      <c r="C19" s="16">
        <v>369200</v>
      </c>
    </row>
    <row r="20" spans="1:11" ht="28.5" x14ac:dyDescent="0.25">
      <c r="A20" s="41">
        <v>41033900</v>
      </c>
      <c r="B20" s="12" t="s">
        <v>41</v>
      </c>
      <c r="C20" s="13">
        <v>20259200</v>
      </c>
    </row>
    <row r="21" spans="1:11" ht="42.75" x14ac:dyDescent="0.25">
      <c r="A21" s="41">
        <v>41035200</v>
      </c>
      <c r="B21" s="12" t="s">
        <v>54</v>
      </c>
      <c r="C21" s="13">
        <v>2686455</v>
      </c>
    </row>
    <row r="22" spans="1:11" ht="56.25" customHeight="1" x14ac:dyDescent="0.25">
      <c r="A22" s="41">
        <v>41035500</v>
      </c>
      <c r="B22" s="12" t="s">
        <v>55</v>
      </c>
      <c r="C22" s="13">
        <v>1078000</v>
      </c>
    </row>
    <row r="23" spans="1:11" ht="56.25" customHeight="1" x14ac:dyDescent="0.25">
      <c r="A23" s="51">
        <v>41035400</v>
      </c>
      <c r="B23" s="12" t="s">
        <v>58</v>
      </c>
      <c r="C23" s="13">
        <v>6000000</v>
      </c>
    </row>
    <row r="24" spans="1:11" x14ac:dyDescent="0.25">
      <c r="A24" s="42">
        <v>99900000000</v>
      </c>
      <c r="B24" s="43" t="s">
        <v>42</v>
      </c>
      <c r="C24" s="16">
        <f>C20+C21+C22+C23</f>
        <v>30023655</v>
      </c>
    </row>
    <row r="25" spans="1:11" ht="57" x14ac:dyDescent="0.25">
      <c r="A25" s="41">
        <v>41040200</v>
      </c>
      <c r="B25" s="12" t="s">
        <v>11</v>
      </c>
      <c r="C25" s="13">
        <v>999200</v>
      </c>
      <c r="K25" s="44"/>
    </row>
    <row r="26" spans="1:11" ht="39.75" customHeight="1" x14ac:dyDescent="0.25">
      <c r="A26" s="14">
        <v>14100000000</v>
      </c>
      <c r="B26" s="15" t="s">
        <v>12</v>
      </c>
      <c r="C26" s="16">
        <v>999200</v>
      </c>
      <c r="E26" s="45"/>
    </row>
    <row r="27" spans="1:11" ht="39.75" customHeight="1" thickBot="1" x14ac:dyDescent="0.3">
      <c r="A27" s="34">
        <v>41053900</v>
      </c>
      <c r="B27" s="17" t="s">
        <v>13</v>
      </c>
      <c r="C27" s="35">
        <f>C28+C29+C30</f>
        <v>2175201</v>
      </c>
      <c r="E27" s="45"/>
    </row>
    <row r="28" spans="1:11" ht="42.75" customHeight="1" x14ac:dyDescent="0.25">
      <c r="A28" s="14">
        <v>14538000000</v>
      </c>
      <c r="B28" s="15" t="s">
        <v>40</v>
      </c>
      <c r="C28" s="36">
        <v>765363</v>
      </c>
      <c r="E28" s="45"/>
    </row>
    <row r="29" spans="1:11" ht="44.25" hidden="1" customHeight="1" x14ac:dyDescent="0.25">
      <c r="A29" s="18" t="s">
        <v>14</v>
      </c>
      <c r="B29" s="19" t="s">
        <v>15</v>
      </c>
      <c r="C29" s="16">
        <f>120000-120000</f>
        <v>0</v>
      </c>
    </row>
    <row r="30" spans="1:11" ht="37.5" customHeight="1" x14ac:dyDescent="0.25">
      <c r="A30" s="14">
        <v>14100000000</v>
      </c>
      <c r="B30" s="15" t="s">
        <v>12</v>
      </c>
      <c r="C30" s="16">
        <f>C31+C32+C33+C34+C35+C36+C37</f>
        <v>1409838</v>
      </c>
    </row>
    <row r="31" spans="1:11" ht="38.25" hidden="1" x14ac:dyDescent="0.25">
      <c r="A31" s="14"/>
      <c r="B31" s="20" t="s">
        <v>16</v>
      </c>
      <c r="C31" s="37"/>
    </row>
    <row r="32" spans="1:11" ht="63.75" hidden="1" x14ac:dyDescent="0.25">
      <c r="A32" s="14"/>
      <c r="B32" s="21" t="s">
        <v>17</v>
      </c>
      <c r="C32" s="37"/>
    </row>
    <row r="33" spans="1:3" ht="51" x14ac:dyDescent="0.25">
      <c r="A33" s="14"/>
      <c r="B33" s="21" t="s">
        <v>18</v>
      </c>
      <c r="C33" s="37">
        <v>2900</v>
      </c>
    </row>
    <row r="34" spans="1:3" ht="40.5" customHeight="1" x14ac:dyDescent="0.25">
      <c r="A34" s="14"/>
      <c r="B34" s="22" t="s">
        <v>19</v>
      </c>
      <c r="C34" s="37">
        <f>2100-1000</f>
        <v>1100</v>
      </c>
    </row>
    <row r="35" spans="1:3" ht="40.5" customHeight="1" x14ac:dyDescent="0.25">
      <c r="A35" s="14"/>
      <c r="B35" s="21" t="s">
        <v>20</v>
      </c>
      <c r="C35" s="37">
        <f>3600-62</f>
        <v>3538</v>
      </c>
    </row>
    <row r="36" spans="1:3" ht="39" customHeight="1" x14ac:dyDescent="0.25">
      <c r="A36" s="14"/>
      <c r="B36" s="47" t="s">
        <v>46</v>
      </c>
      <c r="C36" s="37">
        <v>2300</v>
      </c>
    </row>
    <row r="37" spans="1:3" ht="42.75" customHeight="1" x14ac:dyDescent="0.25">
      <c r="A37" s="14"/>
      <c r="B37" s="47" t="s">
        <v>48</v>
      </c>
      <c r="C37" s="37">
        <f>500000+900000</f>
        <v>1400000</v>
      </c>
    </row>
    <row r="38" spans="1:3" ht="42.75" customHeight="1" x14ac:dyDescent="0.25">
      <c r="A38" s="33">
        <v>41051400</v>
      </c>
      <c r="B38" s="50" t="s">
        <v>56</v>
      </c>
      <c r="C38" s="39">
        <v>333166</v>
      </c>
    </row>
    <row r="39" spans="1:3" ht="55.5" customHeight="1" x14ac:dyDescent="0.25">
      <c r="A39" s="33">
        <v>41051200</v>
      </c>
      <c r="B39" s="23" t="s">
        <v>21</v>
      </c>
      <c r="C39" s="39">
        <f>53098</f>
        <v>53098</v>
      </c>
    </row>
    <row r="40" spans="1:3" ht="55.5" customHeight="1" x14ac:dyDescent="0.25">
      <c r="A40" s="33">
        <v>41051700</v>
      </c>
      <c r="B40" s="23" t="s">
        <v>47</v>
      </c>
      <c r="C40" s="39">
        <v>36698</v>
      </c>
    </row>
    <row r="41" spans="1:3" ht="58.5" customHeight="1" x14ac:dyDescent="0.25">
      <c r="A41" s="14">
        <v>14100000000</v>
      </c>
      <c r="B41" s="15" t="s">
        <v>12</v>
      </c>
      <c r="C41" s="38">
        <f>53098+36698</f>
        <v>89796</v>
      </c>
    </row>
    <row r="42" spans="1:3" ht="71.25" customHeight="1" x14ac:dyDescent="0.25">
      <c r="A42" s="33">
        <v>41055000</v>
      </c>
      <c r="B42" s="23" t="s">
        <v>22</v>
      </c>
      <c r="C42" s="39">
        <f>55800+27900</f>
        <v>83700</v>
      </c>
    </row>
    <row r="43" spans="1:3" ht="51" customHeight="1" x14ac:dyDescent="0.25">
      <c r="A43" s="14">
        <v>14100000000</v>
      </c>
      <c r="B43" s="15" t="s">
        <v>12</v>
      </c>
      <c r="C43" s="46">
        <f>55800+27900</f>
        <v>83700</v>
      </c>
    </row>
    <row r="44" spans="1:3" ht="15.75" thickBot="1" x14ac:dyDescent="0.3">
      <c r="A44" s="52" t="s">
        <v>23</v>
      </c>
      <c r="B44" s="53"/>
      <c r="C44" s="54"/>
    </row>
    <row r="45" spans="1:3" ht="15.75" thickBot="1" x14ac:dyDescent="0.3">
      <c r="A45" s="10"/>
      <c r="B45" s="24"/>
      <c r="C45" s="11"/>
    </row>
    <row r="46" spans="1:3" ht="54" customHeight="1" thickBot="1" x14ac:dyDescent="0.3">
      <c r="A46" s="25" t="s">
        <v>24</v>
      </c>
      <c r="B46" s="26" t="s">
        <v>25</v>
      </c>
      <c r="C46" s="27">
        <f>C18+C20+C25+C27+C39+C42+C40+C21+C22+C38+C23</f>
        <v>34073918</v>
      </c>
    </row>
    <row r="47" spans="1:3" ht="15.75" thickBot="1" x14ac:dyDescent="0.3">
      <c r="A47" s="10" t="s">
        <v>24</v>
      </c>
      <c r="B47" s="24" t="s">
        <v>26</v>
      </c>
      <c r="C47" s="28">
        <f>C46</f>
        <v>34073918</v>
      </c>
    </row>
    <row r="48" spans="1:3" ht="15.75" thickBot="1" x14ac:dyDescent="0.3">
      <c r="A48" s="10" t="s">
        <v>24</v>
      </c>
      <c r="B48" s="24" t="s">
        <v>27</v>
      </c>
      <c r="C48" s="11" t="s">
        <v>28</v>
      </c>
    </row>
    <row r="49" spans="1:3" x14ac:dyDescent="0.25">
      <c r="A49" s="6"/>
      <c r="B49" s="6"/>
      <c r="C49" s="6"/>
    </row>
    <row r="50" spans="1:3" x14ac:dyDescent="0.25">
      <c r="A50" s="29" t="s">
        <v>29</v>
      </c>
      <c r="B50" s="6"/>
      <c r="C50" s="6"/>
    </row>
    <row r="51" spans="1:3" ht="15.75" thickBot="1" x14ac:dyDescent="0.3">
      <c r="A51" s="7"/>
      <c r="B51" s="6"/>
      <c r="C51" s="7" t="s">
        <v>30</v>
      </c>
    </row>
    <row r="52" spans="1:3" ht="45" x14ac:dyDescent="0.25">
      <c r="A52" s="8" t="s">
        <v>31</v>
      </c>
      <c r="B52" s="57" t="s">
        <v>32</v>
      </c>
      <c r="C52" s="9" t="s">
        <v>6</v>
      </c>
    </row>
    <row r="53" spans="1:3" ht="60.75" thickBot="1" x14ac:dyDescent="0.3">
      <c r="A53" s="10" t="s">
        <v>8</v>
      </c>
      <c r="B53" s="58"/>
      <c r="C53" s="11" t="s">
        <v>33</v>
      </c>
    </row>
    <row r="54" spans="1:3" ht="15.75" thickBot="1" x14ac:dyDescent="0.3">
      <c r="A54" s="10">
        <v>1</v>
      </c>
      <c r="B54" s="11">
        <v>2</v>
      </c>
      <c r="C54" s="11">
        <v>3</v>
      </c>
    </row>
    <row r="55" spans="1:3" x14ac:dyDescent="0.25">
      <c r="A55" s="59" t="s">
        <v>34</v>
      </c>
      <c r="B55" s="60"/>
      <c r="C55" s="61"/>
    </row>
    <row r="56" spans="1:3" ht="57" x14ac:dyDescent="0.25">
      <c r="A56" s="41">
        <v>3719430</v>
      </c>
      <c r="B56" s="30" t="s">
        <v>38</v>
      </c>
      <c r="C56" s="13">
        <f>55800+27900</f>
        <v>83700</v>
      </c>
    </row>
    <row r="57" spans="1:3" ht="39" customHeight="1" x14ac:dyDescent="0.25">
      <c r="A57" s="14">
        <v>14552000000</v>
      </c>
      <c r="B57" s="15" t="s">
        <v>35</v>
      </c>
      <c r="C57" s="16">
        <f>55800+27900</f>
        <v>83700</v>
      </c>
    </row>
    <row r="58" spans="1:3" ht="58.5" customHeight="1" x14ac:dyDescent="0.25">
      <c r="A58" s="14"/>
      <c r="B58" s="48" t="s">
        <v>49</v>
      </c>
      <c r="C58" s="49">
        <v>83700</v>
      </c>
    </row>
    <row r="59" spans="1:3" ht="34.5" customHeight="1" x14ac:dyDescent="0.25">
      <c r="A59" s="41">
        <v>3719770</v>
      </c>
      <c r="B59" s="12" t="s">
        <v>13</v>
      </c>
      <c r="C59" s="13">
        <f>C62+C64+C68+C60</f>
        <v>2895071</v>
      </c>
    </row>
    <row r="60" spans="1:3" ht="34.5" customHeight="1" x14ac:dyDescent="0.25">
      <c r="A60" s="14">
        <v>14100000000</v>
      </c>
      <c r="B60" s="15" t="s">
        <v>12</v>
      </c>
      <c r="C60" s="13">
        <v>2004</v>
      </c>
    </row>
    <row r="61" spans="1:3" ht="96.75" customHeight="1" x14ac:dyDescent="0.25">
      <c r="A61" s="41"/>
      <c r="B61" s="43" t="s">
        <v>57</v>
      </c>
      <c r="C61" s="16">
        <v>2004</v>
      </c>
    </row>
    <row r="62" spans="1:3" ht="35.25" customHeight="1" x14ac:dyDescent="0.25">
      <c r="A62" s="14">
        <v>14538000000</v>
      </c>
      <c r="B62" s="15" t="s">
        <v>40</v>
      </c>
      <c r="C62" s="16">
        <v>137143</v>
      </c>
    </row>
    <row r="63" spans="1:3" ht="56.25" customHeight="1" x14ac:dyDescent="0.25">
      <c r="A63" s="14"/>
      <c r="B63" s="48" t="s">
        <v>50</v>
      </c>
      <c r="C63" s="49">
        <v>137143</v>
      </c>
    </row>
    <row r="64" spans="1:3" ht="36" customHeight="1" x14ac:dyDescent="0.25">
      <c r="A64" s="14" t="s">
        <v>14</v>
      </c>
      <c r="B64" s="15" t="s">
        <v>15</v>
      </c>
      <c r="C64" s="16">
        <f>1275971+578555+430965+35000+111126-316224-282800+37081-45000</f>
        <v>1824674</v>
      </c>
    </row>
    <row r="65" spans="1:3" ht="36.75" hidden="1" customHeight="1" x14ac:dyDescent="0.25">
      <c r="A65" s="14"/>
      <c r="B65" s="15"/>
      <c r="C65" s="16"/>
    </row>
    <row r="66" spans="1:3" ht="36.75" customHeight="1" x14ac:dyDescent="0.25">
      <c r="A66" s="14"/>
      <c r="B66" s="48" t="s">
        <v>52</v>
      </c>
      <c r="C66" s="49">
        <f>1310971-45000-55000</f>
        <v>1210971</v>
      </c>
    </row>
    <row r="67" spans="1:3" ht="36.75" customHeight="1" x14ac:dyDescent="0.25">
      <c r="A67" s="14"/>
      <c r="B67" s="48" t="s">
        <v>51</v>
      </c>
      <c r="C67" s="49">
        <f>1120646-316224-282800+37081</f>
        <v>558703</v>
      </c>
    </row>
    <row r="68" spans="1:3" x14ac:dyDescent="0.25">
      <c r="A68" s="31">
        <v>14552000000</v>
      </c>
      <c r="B68" s="32" t="s">
        <v>35</v>
      </c>
      <c r="C68" s="16">
        <f>855500+25000+10000+35380-3000+8370</f>
        <v>931250</v>
      </c>
    </row>
    <row r="69" spans="1:3" ht="25.5" x14ac:dyDescent="0.25">
      <c r="A69" s="31"/>
      <c r="B69" s="48" t="s">
        <v>53</v>
      </c>
      <c r="C69" s="49">
        <f>890500+35380-3000+8370</f>
        <v>931250</v>
      </c>
    </row>
    <row r="70" spans="1:3" ht="15.75" thickBot="1" x14ac:dyDescent="0.3">
      <c r="A70" s="52" t="s">
        <v>36</v>
      </c>
      <c r="B70" s="53"/>
      <c r="C70" s="54"/>
    </row>
    <row r="71" spans="1:3" ht="15.75" thickBot="1" x14ac:dyDescent="0.3">
      <c r="A71" s="10"/>
      <c r="B71" s="11"/>
      <c r="C71" s="24"/>
    </row>
    <row r="72" spans="1:3" ht="44.25" customHeight="1" thickBot="1" x14ac:dyDescent="0.3">
      <c r="A72" s="10" t="s">
        <v>24</v>
      </c>
      <c r="B72" s="24" t="s">
        <v>25</v>
      </c>
      <c r="C72" s="35">
        <f>C59+C56</f>
        <v>2978771</v>
      </c>
    </row>
    <row r="73" spans="1:3" ht="15.75" thickBot="1" x14ac:dyDescent="0.3">
      <c r="A73" s="10" t="s">
        <v>24</v>
      </c>
      <c r="B73" s="24" t="s">
        <v>26</v>
      </c>
      <c r="C73" s="40">
        <f>C72</f>
        <v>2978771</v>
      </c>
    </row>
    <row r="74" spans="1:3" ht="15.75" thickBot="1" x14ac:dyDescent="0.3">
      <c r="A74" s="10" t="s">
        <v>24</v>
      </c>
      <c r="B74" s="24" t="s">
        <v>37</v>
      </c>
      <c r="C74" s="24"/>
    </row>
    <row r="75" spans="1:3" x14ac:dyDescent="0.25">
      <c r="A75" s="6"/>
      <c r="B75" s="6"/>
      <c r="C75" s="6"/>
    </row>
    <row r="76" spans="1:3" x14ac:dyDescent="0.25">
      <c r="A76" s="6"/>
      <c r="B76" s="6"/>
      <c r="C76" s="6"/>
    </row>
    <row r="77" spans="1:3" ht="15.75" x14ac:dyDescent="0.25">
      <c r="A77" s="55" t="s">
        <v>45</v>
      </c>
      <c r="B77" s="55"/>
      <c r="C77" s="6"/>
    </row>
  </sheetData>
  <mergeCells count="14">
    <mergeCell ref="A8:C8"/>
    <mergeCell ref="B2:C2"/>
    <mergeCell ref="B3:C3"/>
    <mergeCell ref="B4:C4"/>
    <mergeCell ref="B5:C5"/>
    <mergeCell ref="A7:C7"/>
    <mergeCell ref="A70:C70"/>
    <mergeCell ref="A77:B77"/>
    <mergeCell ref="A9:C9"/>
    <mergeCell ref="C14:C15"/>
    <mergeCell ref="A17:C17"/>
    <mergeCell ref="A44:C44"/>
    <mergeCell ref="B52:B53"/>
    <mergeCell ref="A55:C55"/>
  </mergeCells>
  <pageMargins left="0.70866141732283472" right="0.70866141732283472" top="0.74803149606299213" bottom="0.74803149606299213" header="0.31496062992125984" footer="0.31496062992125984"/>
  <pageSetup paperSize="9" scale="75"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2021-11-11T11:36:53Z</dcterms:modified>
</cp:coreProperties>
</file>