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52" i="1" l="1"/>
  <c r="D45" i="1" l="1"/>
  <c r="D68" i="1" l="1"/>
  <c r="C68" i="1" s="1"/>
  <c r="C69" i="1"/>
  <c r="D43" i="1" l="1"/>
  <c r="D50" i="1"/>
  <c r="D37" i="1"/>
  <c r="D36" i="1" s="1"/>
  <c r="D87" i="1"/>
  <c r="C89" i="1"/>
  <c r="D74" i="1"/>
  <c r="D73" i="1" s="1"/>
  <c r="C75" i="1"/>
  <c r="C74" i="1" s="1"/>
  <c r="C67" i="1"/>
  <c r="C65" i="1"/>
  <c r="C46" i="1"/>
  <c r="C47" i="1"/>
  <c r="C48" i="1"/>
  <c r="C49" i="1"/>
  <c r="C27" i="1"/>
  <c r="D26" i="1"/>
  <c r="C26" i="1" s="1"/>
  <c r="D20" i="1"/>
  <c r="D19" i="1"/>
  <c r="D103" i="1" l="1"/>
  <c r="D102" i="1"/>
  <c r="C91" i="1" l="1"/>
  <c r="D18" i="1" l="1"/>
  <c r="D17" i="1" s="1"/>
  <c r="C90" i="1" l="1"/>
  <c r="C109" i="1" l="1"/>
  <c r="C106" i="1"/>
  <c r="D106" i="1"/>
  <c r="D109" i="1"/>
  <c r="D95" i="1" l="1"/>
  <c r="C108" i="1" l="1"/>
  <c r="C107" i="1"/>
  <c r="C98" i="1" s="1"/>
  <c r="C94" i="1" s="1"/>
  <c r="D107" i="1"/>
  <c r="D98" i="1" s="1"/>
  <c r="D94" i="1" s="1"/>
  <c r="D108" i="1"/>
  <c r="D66" i="1" l="1"/>
  <c r="D64" i="1" s="1"/>
  <c r="D61" i="1" l="1"/>
  <c r="D60" i="1" s="1"/>
  <c r="D33" i="1"/>
  <c r="D31" i="1"/>
  <c r="D30" i="1" s="1"/>
  <c r="D28" i="1"/>
  <c r="D24" i="1"/>
  <c r="D23" i="1" s="1"/>
  <c r="D16" i="1"/>
  <c r="D70" i="1"/>
  <c r="D63" i="1" s="1"/>
  <c r="D59" i="1" l="1"/>
  <c r="C23" i="1"/>
  <c r="E55" i="1"/>
  <c r="E54" i="1" s="1"/>
  <c r="E15" i="1" s="1"/>
  <c r="E77" i="1"/>
  <c r="E76" i="1" s="1"/>
  <c r="E59" i="1" s="1"/>
  <c r="E80" i="1"/>
  <c r="C86" i="1"/>
  <c r="D85" i="1"/>
  <c r="D84" i="1" s="1"/>
  <c r="C88" i="1"/>
  <c r="C87" i="1" s="1"/>
  <c r="C93" i="1"/>
  <c r="C92" i="1"/>
  <c r="D15" i="1" l="1"/>
  <c r="D82" i="1" s="1"/>
  <c r="D110" i="1" s="1"/>
  <c r="C85" i="1"/>
  <c r="D83" i="1"/>
  <c r="E82" i="1"/>
  <c r="E110" i="1" s="1"/>
  <c r="C84" i="1"/>
  <c r="C83" i="1" s="1"/>
  <c r="C110" i="1" l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<sst xmlns="http://schemas.openxmlformats.org/spreadsheetml/2006/main" count="108" uniqueCount="106">
  <si>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</si>
  <si>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</si>
  <si>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</si>
  <si>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</si>
  <si>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</si>
  <si>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</si>
  <si>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</si>
  <si>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</si>
  <si>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</si>
  <si>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</si>
  <si>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</si>
  <si>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</si>
  <si>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</si>
  <si>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</si>
  <si>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</si>
  <si>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</si>
  <si>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</si>
  <si>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</si>
  <si>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</si>
  <si>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</si>
  <si>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</si>
  <si>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</si>
  <si>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</si>
  <si>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</si>
  <si>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</si>
  <si>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</si>
  <si>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</si>
  <si>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</si>
  <si>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</si>
  <si>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</si>
  <si>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</si>
  <si>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</si>
  <si>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</si>
  <si>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</si>
  <si>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</si>
  <si>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</si>
  <si>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</si>
  <si>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</si>
  <si>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</si>
  <si>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</si>
  <si>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</si>
  <si>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</si>
  <si>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</si>
  <si>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</si>
  <si>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</si>
  <si>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</si>
  <si>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</si>
  <si>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</si>
  <si>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</si>
  <si>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</si>
  <si>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</si>
  <si>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</si>
  <si>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</si>
  <si>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</si>
  <si>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</si>
  <si>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</si>
  <si>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</si>
  <si>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</si>
  <si>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</si>
  <si>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</si>
  <si>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</si>
  <si>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</si>
  <si>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</si>
  <si>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</si>
  <si>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</si>
  <si>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</si>
  <si>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</si>
  <si>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</si>
  <si>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</si>
  <si>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</si>
  <si>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</si>
  <si>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</si>
  <si>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</si>
  <si>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</si>
  <si>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</si>
  <si>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</si>
  <si>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</si>
  <si>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</si>
  <si>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</si>
  <si>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</si>
  <si>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</si>
  <si>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</si>
  <si>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</si>
  <si>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</si>
  <si>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</si>
  <si>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</si>
  <si>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</si>
  <si>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</si>
  <si>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</si>
  <si>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</si>
  <si>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</si>
  <si>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</si>
  <si>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</si>
  <si>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</si>
  <si>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</si>
  <si>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</si>
  <si>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</si>
  <si>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</si>
  <si>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</si>
  <si>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</si>
  <si>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Інші неподаткові надходження  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</si>
  <si>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</si>
  <si>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субвенції з державного бюджету місцевим бюджетам на здійснення заходів щодо соціально-економічного розвитку окремих територій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</si>
  <si>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</si>
  <si>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</si>
  <si>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від 12.11.2021р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</si>
</sst>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4"/>
  <sheetViews>
    <sheetView tabSelected="1" topLeftCell="A106" zoomScale="75" zoomScaleNormal="75" workbookViewId="0">
      <selection activeCell="C6" sqref="C6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85</v>
      </c>
    </row>
    <row r="6" spans="1:6" x14ac:dyDescent="0.25">
      <c r="C6" s="37" t="s">
        <v>105</v>
      </c>
      <c r="D6" s="37"/>
    </row>
    <row r="8" spans="1:6" x14ac:dyDescent="0.25">
      <c r="A8" s="58" t="s">
        <v>79</v>
      </c>
      <c r="B8" s="59"/>
      <c r="C8" s="59"/>
      <c r="D8" s="59"/>
      <c r="E8" s="59"/>
      <c r="F8" s="5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0" t="s">
        <v>3</v>
      </c>
      <c r="B11" s="60" t="s">
        <v>4</v>
      </c>
      <c r="C11" s="61" t="s">
        <v>5</v>
      </c>
      <c r="D11" s="60" t="s">
        <v>6</v>
      </c>
      <c r="E11" s="60" t="s">
        <v>7</v>
      </c>
      <c r="F11" s="60"/>
    </row>
    <row r="12" spans="1:6" x14ac:dyDescent="0.25">
      <c r="A12" s="60"/>
      <c r="B12" s="60"/>
      <c r="C12" s="60"/>
      <c r="D12" s="60"/>
      <c r="E12" s="60" t="s">
        <v>8</v>
      </c>
      <c r="F12" s="60" t="s">
        <v>9</v>
      </c>
    </row>
    <row r="13" spans="1:6" ht="27.75" customHeight="1" x14ac:dyDescent="0.25">
      <c r="A13" s="60"/>
      <c r="B13" s="60"/>
      <c r="C13" s="60"/>
      <c r="D13" s="60"/>
      <c r="E13" s="60"/>
      <c r="F13" s="6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39284587</v>
      </c>
      <c r="D15" s="11">
        <f>D16+D23+D30+D36+D54</f>
        <v>39238887</v>
      </c>
      <c r="E15" s="11">
        <f>E17+E21+E23+E36+E50+E54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19913118</v>
      </c>
      <c r="D16" s="11">
        <f>D17</f>
        <v>19913118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19913118</v>
      </c>
      <c r="D17" s="40">
        <f>D18+D19+D20</f>
        <v>19913118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8121618</v>
      </c>
      <c r="D19" s="42">
        <f>6247800+959297+770021+144500</f>
        <v>8121618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643950</v>
      </c>
      <c r="D20" s="42">
        <f>531250+74000+38700</f>
        <v>643950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124600</v>
      </c>
      <c r="D23" s="40">
        <f>D24+D28+D26</f>
        <v>124600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94</v>
      </c>
      <c r="C26" s="10">
        <f>D26+E26</f>
        <v>1800</v>
      </c>
      <c r="D26" s="40">
        <f>D27</f>
        <v>1800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95</v>
      </c>
      <c r="C27" s="14">
        <f>D27+E27</f>
        <v>1800</v>
      </c>
      <c r="D27" s="42">
        <v>1800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86</v>
      </c>
      <c r="C28" s="10">
        <f t="shared" si="0"/>
        <v>117100</v>
      </c>
      <c r="D28" s="40">
        <f>D29</f>
        <v>117100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87</v>
      </c>
      <c r="C29" s="14">
        <f t="shared" si="0"/>
        <v>117100</v>
      </c>
      <c r="D29" s="42">
        <v>117100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1159000</v>
      </c>
      <c r="D30" s="44">
        <f>D31+D33+D35</f>
        <v>1159000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205700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205700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719700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719700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31">
        <v>14040000</v>
      </c>
      <c r="B35" s="32" t="s">
        <v>23</v>
      </c>
      <c r="C35" s="34">
        <f t="shared" si="0"/>
        <v>233600</v>
      </c>
      <c r="D35" s="45">
        <v>233600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88</v>
      </c>
      <c r="C36" s="10">
        <f t="shared" si="0"/>
        <v>18042169</v>
      </c>
      <c r="D36" s="40">
        <f>D37+D50</f>
        <v>18042169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8806835</v>
      </c>
      <c r="D37" s="40">
        <f>D38+D39+D40+D41+D42+D43+D44+D45+D49</f>
        <v>8806835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6425</v>
      </c>
      <c r="D38" s="42">
        <v>6425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8328</v>
      </c>
      <c r="D39" s="42">
        <v>8328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113900</v>
      </c>
      <c r="D40" s="42">
        <v>113900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736400</v>
      </c>
      <c r="D41" s="42">
        <v>736400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636717</v>
      </c>
      <c r="D42" s="42">
        <v>636717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4504115</v>
      </c>
      <c r="D43" s="42">
        <f>2055281+2012634+166200+270000</f>
        <v>4504115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1931338</v>
      </c>
      <c r="D44" s="42">
        <v>1931338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844612</v>
      </c>
      <c r="D45" s="42">
        <f>343612+160000+341000</f>
        <v>844612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96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9235334</v>
      </c>
      <c r="D50" s="40">
        <f>D51+D52+D53</f>
        <v>9235334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132853</v>
      </c>
      <c r="D51" s="42">
        <v>132853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1464107</v>
      </c>
      <c r="D52" s="42">
        <f>1115572+85000+263535</f>
        <v>1464107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45700</v>
      </c>
      <c r="D54" s="40">
        <v>0</v>
      </c>
      <c r="E54" s="40">
        <f>E55</f>
        <v>45700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45700</v>
      </c>
      <c r="D55" s="40">
        <v>0</v>
      </c>
      <c r="E55" s="40">
        <f>E56</f>
        <v>45700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45700</v>
      </c>
      <c r="D56" s="42">
        <v>0</v>
      </c>
      <c r="E56" s="42">
        <v>45700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961683</v>
      </c>
      <c r="D59" s="40">
        <f>D60+D63+D73</f>
        <v>174900</v>
      </c>
      <c r="E59" s="40">
        <f>E76</f>
        <v>786783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10000</v>
      </c>
      <c r="D60" s="40">
        <f>D61</f>
        <v>10000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10000</v>
      </c>
      <c r="D61" s="40">
        <f>D62</f>
        <v>10000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10000</v>
      </c>
      <c r="D62" s="42">
        <v>10000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147900</v>
      </c>
      <c r="D63" s="40">
        <f>D64+D70+D68</f>
        <v>147900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129000</v>
      </c>
      <c r="D64" s="40">
        <f>D66+D65+D67</f>
        <v>129000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97</v>
      </c>
      <c r="C65" s="10">
        <f t="shared" si="0"/>
        <v>100000</v>
      </c>
      <c r="D65" s="42">
        <v>100000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27700</v>
      </c>
      <c r="D66" s="42">
        <f>35000-7300</f>
        <v>27700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98</v>
      </c>
      <c r="C67" s="14">
        <f t="shared" si="0"/>
        <v>1300</v>
      </c>
      <c r="D67" s="42">
        <v>1300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104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103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17200</v>
      </c>
      <c r="D70" s="40">
        <f>D71+D72</f>
        <v>17200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14200</v>
      </c>
      <c r="D71" s="42">
        <v>14200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customHeight="1" x14ac:dyDescent="0.25">
      <c r="A73" s="29">
        <v>24000000</v>
      </c>
      <c r="B73" s="54" t="s">
        <v>100</v>
      </c>
      <c r="C73" s="33">
        <v>1700</v>
      </c>
      <c r="D73" s="44">
        <f>D74</f>
        <v>17000</v>
      </c>
      <c r="E73" s="42">
        <v>0</v>
      </c>
      <c r="F73" s="42">
        <v>0</v>
      </c>
      <c r="G73" s="41"/>
      <c r="H73" s="41"/>
      <c r="I73" s="41"/>
    </row>
    <row r="74" spans="1:9" ht="29.25" customHeight="1" x14ac:dyDescent="0.25">
      <c r="A74" s="29">
        <v>24060000</v>
      </c>
      <c r="B74" s="54" t="s">
        <v>44</v>
      </c>
      <c r="C74" s="10">
        <f>C75</f>
        <v>17000</v>
      </c>
      <c r="D74" s="40">
        <f>D75</f>
        <v>17000</v>
      </c>
      <c r="E74" s="42">
        <v>0</v>
      </c>
      <c r="F74" s="42">
        <v>0</v>
      </c>
      <c r="G74" s="41"/>
      <c r="H74" s="41"/>
      <c r="I74" s="41"/>
    </row>
    <row r="75" spans="1:9" ht="29.25" customHeight="1" x14ac:dyDescent="0.25">
      <c r="A75" s="52">
        <v>24060300</v>
      </c>
      <c r="B75" s="53" t="s">
        <v>99</v>
      </c>
      <c r="C75" s="14">
        <f>D75+E75</f>
        <v>17000</v>
      </c>
      <c r="D75" s="42">
        <v>17000</v>
      </c>
      <c r="E75" s="42">
        <v>0</v>
      </c>
      <c r="F75" s="42">
        <v>0</v>
      </c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786783</v>
      </c>
      <c r="D76" s="40">
        <v>0</v>
      </c>
      <c r="E76" s="40">
        <f>E77</f>
        <v>786783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786783</v>
      </c>
      <c r="D77" s="11">
        <v>0</v>
      </c>
      <c r="E77" s="11">
        <f>E79+E78</f>
        <v>786783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786783</v>
      </c>
      <c r="D78" s="15">
        <v>0</v>
      </c>
      <c r="E78" s="15">
        <v>786783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15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1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15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40379070</v>
      </c>
      <c r="D82" s="10">
        <f>D80+D76+D59+D15</f>
        <v>39413787</v>
      </c>
      <c r="E82" s="10">
        <f>E15+E59+E80</f>
        <v>965283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34074980</v>
      </c>
      <c r="D83" s="11">
        <f>D84</f>
        <v>34073918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C87+C92+C94+C85</f>
        <v>34074980</v>
      </c>
      <c r="D84" s="11">
        <f>D87+D92+D94+D85</f>
        <v>34073918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82</v>
      </c>
      <c r="C85" s="11">
        <f>D85</f>
        <v>369200</v>
      </c>
      <c r="D85" s="11">
        <f>D86</f>
        <v>369200</v>
      </c>
      <c r="E85" s="11"/>
      <c r="F85" s="11"/>
    </row>
    <row r="86" spans="1:10" x14ac:dyDescent="0.25">
      <c r="A86" s="12">
        <v>41020100</v>
      </c>
      <c r="B86" s="13" t="s">
        <v>83</v>
      </c>
      <c r="C86" s="15">
        <f>D86</f>
        <v>369200</v>
      </c>
      <c r="D86" s="15">
        <v>369200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30023655</v>
      </c>
      <c r="D87" s="11">
        <f>D88+D90+D91+D89</f>
        <v>30023655</v>
      </c>
      <c r="E87" s="11">
        <v>0</v>
      </c>
      <c r="F87" s="11">
        <v>0</v>
      </c>
    </row>
    <row r="88" spans="1:10" ht="30" x14ac:dyDescent="0.25">
      <c r="A88" s="12">
        <v>41033900</v>
      </c>
      <c r="B88" s="13" t="s">
        <v>62</v>
      </c>
      <c r="C88" s="10">
        <f t="shared" ref="C88:C93" si="1">D88</f>
        <v>20259200</v>
      </c>
      <c r="D88" s="15">
        <v>20259200</v>
      </c>
      <c r="E88" s="15">
        <v>0</v>
      </c>
      <c r="F88" s="15">
        <v>0</v>
      </c>
    </row>
    <row r="89" spans="1:10" ht="62.25" customHeight="1" x14ac:dyDescent="0.25">
      <c r="A89" s="31">
        <v>41034500</v>
      </c>
      <c r="B89" s="13" t="s">
        <v>102</v>
      </c>
      <c r="C89" s="10">
        <f t="shared" si="1"/>
        <v>6000000</v>
      </c>
      <c r="D89" s="15">
        <v>6000000</v>
      </c>
      <c r="E89" s="15"/>
      <c r="F89" s="15"/>
    </row>
    <row r="90" spans="1:10" ht="45" x14ac:dyDescent="0.25">
      <c r="A90" s="12">
        <v>41035200</v>
      </c>
      <c r="B90" s="13" t="s">
        <v>92</v>
      </c>
      <c r="C90" s="10">
        <f t="shared" si="1"/>
        <v>2686455</v>
      </c>
      <c r="D90" s="15">
        <v>2686455</v>
      </c>
      <c r="E90" s="15"/>
      <c r="F90" s="15"/>
    </row>
    <row r="91" spans="1:10" ht="60" x14ac:dyDescent="0.25">
      <c r="A91" s="12">
        <v>41035500</v>
      </c>
      <c r="B91" s="13" t="s">
        <v>93</v>
      </c>
      <c r="C91" s="10">
        <f t="shared" si="1"/>
        <v>1078000</v>
      </c>
      <c r="D91" s="15">
        <v>1078000</v>
      </c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999200</v>
      </c>
      <c r="D92" s="11">
        <v>999200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75</v>
      </c>
      <c r="C93" s="10">
        <f t="shared" si="1"/>
        <v>999200</v>
      </c>
      <c r="D93" s="15">
        <v>999200</v>
      </c>
      <c r="E93" s="15">
        <v>0</v>
      </c>
      <c r="F93" s="15">
        <v>0</v>
      </c>
    </row>
    <row r="94" spans="1:10" ht="35.25" customHeight="1" x14ac:dyDescent="0.25">
      <c r="A94" s="8">
        <v>41050000</v>
      </c>
      <c r="B94" s="9" t="s">
        <v>64</v>
      </c>
      <c r="C94" s="11">
        <f>C95+C98+C109+C97+C96</f>
        <v>2682925</v>
      </c>
      <c r="D94" s="11">
        <f>D95+D98+D109+D97+D96</f>
        <v>2681863</v>
      </c>
      <c r="E94" s="11">
        <v>0</v>
      </c>
      <c r="F94" s="11">
        <v>0</v>
      </c>
    </row>
    <row r="95" spans="1:10" ht="60" x14ac:dyDescent="0.25">
      <c r="A95" s="12">
        <v>41051200</v>
      </c>
      <c r="B95" s="13" t="s">
        <v>65</v>
      </c>
      <c r="C95" s="15">
        <v>53098</v>
      </c>
      <c r="D95" s="15">
        <f>53098</f>
        <v>53098</v>
      </c>
      <c r="E95" s="15"/>
      <c r="F95" s="15">
        <v>0</v>
      </c>
      <c r="J95" s="55"/>
    </row>
    <row r="96" spans="1:10" ht="75" x14ac:dyDescent="0.25">
      <c r="A96" s="12">
        <v>41051400</v>
      </c>
      <c r="B96" s="39" t="s">
        <v>91</v>
      </c>
      <c r="C96" s="15">
        <v>333166</v>
      </c>
      <c r="D96" s="15">
        <v>333166</v>
      </c>
      <c r="E96" s="15"/>
      <c r="F96" s="15"/>
    </row>
    <row r="97" spans="1:6" ht="75" x14ac:dyDescent="0.25">
      <c r="A97" s="12">
        <v>41051700</v>
      </c>
      <c r="B97" s="38" t="s">
        <v>89</v>
      </c>
      <c r="C97" s="15">
        <v>36698</v>
      </c>
      <c r="D97" s="15">
        <v>36698</v>
      </c>
      <c r="E97" s="15"/>
      <c r="F97" s="15"/>
    </row>
    <row r="98" spans="1:6" x14ac:dyDescent="0.25">
      <c r="A98" s="12">
        <v>41053900</v>
      </c>
      <c r="B98" s="13" t="s">
        <v>66</v>
      </c>
      <c r="C98" s="14">
        <f>C101+C102+C103+C104+C105+C107+C106</f>
        <v>2176263</v>
      </c>
      <c r="D98" s="15">
        <f>D101+D102+D103+D104+D105+D107+D106</f>
        <v>2175201</v>
      </c>
      <c r="E98" s="15">
        <v>0</v>
      </c>
      <c r="F98" s="15">
        <v>0</v>
      </c>
    </row>
    <row r="99" spans="1:6" ht="0.75" customHeight="1" x14ac:dyDescent="0.25">
      <c r="A99" s="12"/>
      <c r="B99" s="18" t="s">
        <v>67</v>
      </c>
      <c r="C99" s="19"/>
      <c r="D99" s="20"/>
      <c r="E99" s="20">
        <v>0</v>
      </c>
      <c r="F99" s="20">
        <v>0</v>
      </c>
    </row>
    <row r="100" spans="1:6" ht="120" hidden="1" x14ac:dyDescent="0.25">
      <c r="A100" s="12"/>
      <c r="B100" s="21" t="s">
        <v>68</v>
      </c>
      <c r="C100" s="19"/>
      <c r="D100" s="20"/>
      <c r="E100" s="20">
        <v>0</v>
      </c>
      <c r="F100" s="20">
        <v>0</v>
      </c>
    </row>
    <row r="101" spans="1:6" ht="102" customHeight="1" x14ac:dyDescent="0.25">
      <c r="A101" s="12"/>
      <c r="B101" s="21" t="s">
        <v>69</v>
      </c>
      <c r="C101" s="19">
        <v>2900</v>
      </c>
      <c r="D101" s="20">
        <v>2900</v>
      </c>
      <c r="E101" s="20">
        <v>0</v>
      </c>
      <c r="F101" s="20">
        <v>0</v>
      </c>
    </row>
    <row r="102" spans="1:6" ht="59.25" customHeight="1" x14ac:dyDescent="0.25">
      <c r="A102" s="12"/>
      <c r="B102" s="22" t="s">
        <v>70</v>
      </c>
      <c r="C102" s="19">
        <v>2100</v>
      </c>
      <c r="D102" s="20">
        <f>2100-1000</f>
        <v>1100</v>
      </c>
      <c r="E102" s="20">
        <v>0</v>
      </c>
      <c r="F102" s="20">
        <v>0</v>
      </c>
    </row>
    <row r="103" spans="1:6" ht="61.5" customHeight="1" x14ac:dyDescent="0.25">
      <c r="A103" s="12"/>
      <c r="B103" s="21" t="s">
        <v>71</v>
      </c>
      <c r="C103" s="19">
        <v>3600</v>
      </c>
      <c r="D103" s="20">
        <f>3600-62</f>
        <v>3538</v>
      </c>
      <c r="E103" s="20">
        <v>0</v>
      </c>
      <c r="F103" s="20">
        <v>0</v>
      </c>
    </row>
    <row r="104" spans="1:6" ht="35.25" customHeight="1" x14ac:dyDescent="0.25">
      <c r="A104" s="12"/>
      <c r="B104" s="35" t="s">
        <v>84</v>
      </c>
      <c r="C104" s="19">
        <v>2300</v>
      </c>
      <c r="D104" s="20">
        <v>2300</v>
      </c>
      <c r="E104" s="20">
        <v>0</v>
      </c>
      <c r="F104" s="20">
        <v>0</v>
      </c>
    </row>
    <row r="105" spans="1:6" ht="57" customHeight="1" x14ac:dyDescent="0.25">
      <c r="A105" s="12"/>
      <c r="B105" s="18" t="s">
        <v>101</v>
      </c>
      <c r="C105" s="19">
        <v>765363</v>
      </c>
      <c r="D105" s="20">
        <v>765363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90</v>
      </c>
      <c r="C106" s="19">
        <f>500000+900000</f>
        <v>1400000</v>
      </c>
      <c r="D106" s="20">
        <f>500000+900000</f>
        <v>1400000</v>
      </c>
      <c r="E106" s="20">
        <v>0</v>
      </c>
      <c r="F106" s="20">
        <v>0</v>
      </c>
    </row>
    <row r="107" spans="1:6" ht="47.25" hidden="1" customHeight="1" x14ac:dyDescent="0.25">
      <c r="A107" s="12"/>
      <c r="B107" s="13" t="s">
        <v>80</v>
      </c>
      <c r="C107" s="14">
        <f>120000-120000</f>
        <v>0</v>
      </c>
      <c r="D107" s="15">
        <f>120000-120000</f>
        <v>0</v>
      </c>
      <c r="E107" s="15"/>
      <c r="F107" s="15"/>
    </row>
    <row r="108" spans="1:6" ht="30" hidden="1" x14ac:dyDescent="0.25">
      <c r="A108" s="12"/>
      <c r="B108" s="13" t="s">
        <v>81</v>
      </c>
      <c r="C108" s="14">
        <f>120000-120000</f>
        <v>0</v>
      </c>
      <c r="D108" s="15">
        <f>120000-120000</f>
        <v>0</v>
      </c>
      <c r="E108" s="15"/>
      <c r="F108" s="15"/>
    </row>
    <row r="109" spans="1:6" ht="64.5" customHeight="1" x14ac:dyDescent="0.25">
      <c r="A109" s="12">
        <v>41055000</v>
      </c>
      <c r="B109" s="13" t="s">
        <v>76</v>
      </c>
      <c r="C109" s="14">
        <f>55800+27900</f>
        <v>83700</v>
      </c>
      <c r="D109" s="15">
        <f>55800+27900</f>
        <v>83700</v>
      </c>
      <c r="E109" s="15">
        <v>0</v>
      </c>
      <c r="F109" s="15">
        <v>0</v>
      </c>
    </row>
    <row r="110" spans="1:6" x14ac:dyDescent="0.25">
      <c r="A110" s="23" t="s">
        <v>72</v>
      </c>
      <c r="B110" s="17" t="s">
        <v>73</v>
      </c>
      <c r="C110" s="10">
        <f>D110+E110</f>
        <v>74452988</v>
      </c>
      <c r="D110" s="10">
        <f>D82+D83</f>
        <v>73487705</v>
      </c>
      <c r="E110" s="10">
        <f>E82+E83</f>
        <v>965283</v>
      </c>
      <c r="F110" s="10">
        <v>0</v>
      </c>
    </row>
    <row r="111" spans="1:6" x14ac:dyDescent="0.25">
      <c r="A111" s="24"/>
      <c r="B111" s="24"/>
      <c r="C111" s="25"/>
      <c r="D111" s="25"/>
      <c r="E111" s="24"/>
      <c r="F111" s="24"/>
    </row>
    <row r="112" spans="1:6" x14ac:dyDescent="0.25">
      <c r="A112" s="26" t="s">
        <v>74</v>
      </c>
      <c r="B112" s="24"/>
      <c r="C112" s="24"/>
      <c r="D112" s="26" t="s">
        <v>77</v>
      </c>
      <c r="E112" s="24"/>
      <c r="F112" s="24"/>
    </row>
    <row r="113" spans="1:6" x14ac:dyDescent="0.25">
      <c r="A113" s="24"/>
    </row>
    <row r="114" spans="1:6" x14ac:dyDescent="0.25">
      <c r="A114" s="24"/>
      <c r="B114" s="24"/>
      <c r="C114" s="24"/>
      <c r="D114" s="24"/>
      <c r="E114" s="24"/>
      <c r="F11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2021-11-30T09:08:27Z</dcterms:modified>
</cp:coreProperties>
</file>