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42" i="1" l="1"/>
  <c r="G41" i="1"/>
  <c r="G14" i="1"/>
  <c r="I16" i="1" l="1"/>
  <c r="J16" i="1"/>
  <c r="I25" i="1" l="1"/>
  <c r="J25" i="1"/>
  <c r="H25" i="1"/>
  <c r="G25" i="1" s="1"/>
  <c r="I27" i="1"/>
  <c r="J27" i="1"/>
  <c r="H27" i="1"/>
  <c r="G27" i="1" s="1"/>
  <c r="H30" i="1"/>
  <c r="I34" i="1"/>
  <c r="H34" i="1"/>
  <c r="G34" i="1" s="1"/>
  <c r="H40" i="1"/>
  <c r="H38" i="1" l="1"/>
  <c r="G40" i="1"/>
  <c r="G43" i="1"/>
  <c r="G44" i="1"/>
  <c r="G35" i="1" l="1"/>
  <c r="F28" i="1"/>
  <c r="F26" i="1"/>
  <c r="H16" i="1"/>
  <c r="G17" i="1"/>
  <c r="G20" i="1"/>
  <c r="G18" i="1"/>
  <c r="G19" i="1"/>
  <c r="G21" i="1"/>
  <c r="G22" i="1"/>
  <c r="G23" i="1"/>
  <c r="G24" i="1"/>
  <c r="G26" i="1"/>
  <c r="G28" i="1"/>
  <c r="G29" i="1"/>
  <c r="G31" i="1"/>
  <c r="G32" i="1"/>
  <c r="G33" i="1"/>
  <c r="H13" i="1"/>
  <c r="H11" i="1" s="1"/>
  <c r="H45" i="1" s="1"/>
  <c r="G16" i="1" l="1"/>
  <c r="G13" i="1"/>
  <c r="J38" i="1" l="1"/>
  <c r="I38" i="1"/>
  <c r="G38" i="1" s="1"/>
  <c r="G36" i="1"/>
  <c r="D36" i="1"/>
  <c r="J33" i="1"/>
  <c r="F32" i="1"/>
  <c r="F36" i="1" s="1"/>
  <c r="A32" i="1"/>
  <c r="I31" i="1"/>
  <c r="I30" i="1" s="1"/>
  <c r="D31" i="1"/>
  <c r="A31" i="1"/>
  <c r="F29" i="1"/>
  <c r="F35" i="1" s="1"/>
  <c r="D29" i="1"/>
  <c r="C29" i="1"/>
  <c r="A29" i="1"/>
  <c r="F24" i="1"/>
  <c r="D24" i="1"/>
  <c r="D18" i="1"/>
  <c r="I11" i="1" l="1"/>
  <c r="I45" i="1" s="1"/>
  <c r="G45" i="1" s="1"/>
  <c r="G30" i="1"/>
  <c r="G11" i="1" s="1"/>
  <c r="J31" i="1"/>
  <c r="J30" i="1" s="1"/>
  <c r="J11" i="1" s="1"/>
  <c r="J45" i="1" s="1"/>
</calcChain>
</file>

<file path=xl/sharedStrings.xml><?xml version="1.0" encoding="utf-8"?>
<sst xmlns="http://schemas.openxmlformats.org/spreadsheetml/2006/main" count="149" uniqueCount="113">
  <si>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</si>
  <si>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</si>
  <si>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</si>
  <si>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</si>
  <si>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</si>
  <si>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</si>
  <si>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</si>
  <si>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</si>
  <si>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</si>
  <si>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</si>
  <si>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</si>
  <si>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</si>
  <si>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</si>
  <si>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</si>
  <si>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</si>
  <si>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</si>
  <si>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</si>
  <si>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0113000</t>
  </si>
  <si>
    <t>Соціальний захист та соціальне забезпечення</t>
  </si>
  <si>
    <t>0113033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</si>
  <si>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</si>
  <si>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</si>
  <si>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</si>
  <si>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</si>
  <si>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</si>
  <si>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медичне обслуговування осіб, які постраждали внаслідок Чорнобильської катастрофи</t>
    </r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</si>
  <si>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</si>
  <si>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</si>
  <si>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</si>
  <si>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</si>
  <si>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r>
      <rPr>
        <i/>
        <sz val="10"/>
        <color indexed="8"/>
        <rFont val="Times New Roman"/>
        <family val="1"/>
        <charset val="204"/>
      </rPr>
      <t>Програма " Турбота"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  </r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</si>
  <si>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</si>
  <si>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</si>
  <si>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</si>
  <si>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</si>
  <si>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поховання  учасників бойових дій та осіб з інвалідністю внаслідок війни</t>
    </r>
  </si>
  <si>
    <t>0113191</t>
  </si>
  <si>
    <t>3191</t>
  </si>
  <si>
    <t>Інші видатки на соціальний захист ветеранів війни та праці</t>
  </si>
  <si>
    <t>Рішення Мигіївської сільської ради  від  18.12.2019 №13</t>
  </si>
  <si>
    <t>0113242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</si>
  <si>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</si>
  <si>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</si>
  <si>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</si>
  <si>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</si>
  <si>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</si>
  <si>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</si>
  <si>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</si>
  <si>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</si>
  <si>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</si>
  <si>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</si>
  <si>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</si>
  <si>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</si>
  <si>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</si>
  <si>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</si>
  <si>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</si>
  <si>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</si>
  <si>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</si>
  <si>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</si>
  <si>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</si>
  <si>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Рішення Мигіївської сільської ради від 12.08.2020р. № 14</t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</si>
  <si>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</si>
  <si>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</si>
  <si>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</si>
  <si>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</si>
  <si>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</si>
  <si>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</si>
  <si>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</si>
  <si>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</si>
  <si>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</si>
  <si>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</si>
  <si>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</si>
  <si>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</si>
  <si>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</si>
  <si>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</si>
  <si>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</si>
  <si>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</si>
  <si>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</si>
  <si>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</si>
  <si>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</si>
  <si>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</si>
  <si>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</si>
  <si>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</si>
  <si>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</si>
  <si>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</si>
  <si>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>" Про  бюджет Синюхино-Брідської сільської  територіальної громади  на 2021р"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</si>
  <si>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</si>
  <si>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</si>
  <si>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</si>
  <si>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</si>
  <si>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</si>
  <si>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</si>
  <si>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  </r>
  </si>
  <si>
    <t>0113160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</si>
  <si>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</si>
  <si>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</si>
  <si>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</si>
  <si>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0113032</t>
  </si>
  <si>
    <t>3032</t>
  </si>
  <si>
    <t>Надання пільг окремим категоріям громадян з оплати послуг зв'язку</t>
  </si>
  <si>
    <t>0114082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</si>
  <si>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Мигіївської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</si>
  <si>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</si>
  <si>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</si>
  <si>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</si>
  <si>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 xml:space="preserve">Розподіл витрат  Синюхино-Брідського сільського  бюджету  на реалізацію  місцевих (регіональних) програм  у 2020 році
</t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</si>
  <si>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</si>
  <si>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</si>
  <si>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</si>
  <si>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</si>
  <si>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r>
      <t>Будівництво об</t>
    </r>
    <r>
      <rPr>
        <b/>
        <sz val="10"/>
        <color indexed="8"/>
        <rFont val="Calibri"/>
        <family val="2"/>
        <charset val="204"/>
      </rPr>
      <t>'</t>
    </r>
    <r>
      <rPr>
        <b/>
        <sz val="10"/>
        <color indexed="8"/>
        <rFont val="Times New Roman"/>
        <family val="1"/>
        <charset val="204"/>
      </rPr>
      <t>єктів житлово - комунального господарства</t>
    </r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</si>
  <si>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color indexed="8"/>
        <rFont val="Calibri"/>
        <family val="2"/>
        <charset val="204"/>
      </rPr>
      <t>'</t>
    </r>
    <r>
      <rPr>
        <sz val="10"/>
        <color indexed="8"/>
        <rFont val="Times New Roman"/>
        <family val="1"/>
        <charset val="204"/>
      </rPr>
      <t>єкту " Дитячий садочок с. Синюхин Брід Первомайського району Миколаївської області"</t>
    </r>
  </si>
  <si>
    <t>від 24.12.2020  р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</si>
</sst>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5" fillId="0" borderId="0"/>
  </cellStyleXfs>
  <cellXfs count="113">
    <xf numFmtId="0" fontId="0" fillId="0" borderId="0" xfId="0"/>
    <xf numFmtId="0" fontId="1" fillId="0" borderId="0" xfId="0" applyNumberFormat="1" applyFont="1" applyFill="1" applyAlignment="1" applyProtection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49" fontId="7" fillId="0" borderId="7" xfId="0" applyNumberFormat="1" applyFont="1" applyFill="1" applyBorder="1" applyAlignment="1" applyProtection="1">
      <alignment vertical="center"/>
    </xf>
    <xf numFmtId="49" fontId="1" fillId="0" borderId="7" xfId="0" applyNumberFormat="1" applyFont="1" applyFill="1" applyBorder="1" applyAlignment="1" applyProtection="1"/>
    <xf numFmtId="49" fontId="7" fillId="0" borderId="7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2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9" fontId="1" fillId="0" borderId="7" xfId="0" applyNumberFormat="1" applyFont="1" applyFill="1" applyBorder="1" applyAlignment="1" applyProtection="1">
      <alignment vertical="center"/>
    </xf>
    <xf numFmtId="164" fontId="10" fillId="0" borderId="10" xfId="1" applyNumberFormat="1" applyFont="1" applyBorder="1" applyAlignment="1">
      <alignment vertical="top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vertical="center" wrapText="1"/>
    </xf>
    <xf numFmtId="164" fontId="10" fillId="0" borderId="7" xfId="1" applyNumberFormat="1" applyFont="1" applyFill="1" applyBorder="1" applyAlignment="1">
      <alignment vertical="center"/>
    </xf>
    <xf numFmtId="0" fontId="11" fillId="0" borderId="7" xfId="0" quotePrefix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vertical="center" wrapText="1"/>
    </xf>
    <xf numFmtId="4" fontId="12" fillId="0" borderId="7" xfId="0" applyNumberFormat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vertical="center"/>
    </xf>
    <xf numFmtId="49" fontId="23" fillId="0" borderId="7" xfId="0" quotePrefix="1" applyNumberFormat="1" applyFont="1" applyFill="1" applyBorder="1" applyAlignment="1">
      <alignment horizontal="center" vertical="center" wrapText="1"/>
    </xf>
    <xf numFmtId="4" fontId="23" fillId="0" borderId="7" xfId="0" quotePrefix="1" applyNumberFormat="1" applyFont="1" applyFill="1" applyBorder="1" applyAlignment="1">
      <alignment horizontal="center" vertical="center" wrapText="1"/>
    </xf>
    <xf numFmtId="4" fontId="26" fillId="0" borderId="7" xfId="0" quotePrefix="1" applyNumberFormat="1" applyFont="1" applyFill="1" applyBorder="1" applyAlignment="1">
      <alignment vertical="center" wrapText="1"/>
    </xf>
    <xf numFmtId="4" fontId="12" fillId="0" borderId="7" xfId="0" quotePrefix="1" applyNumberFormat="1" applyFont="1" applyFill="1" applyBorder="1" applyAlignment="1">
      <alignment vertical="center" wrapText="1"/>
    </xf>
    <xf numFmtId="4" fontId="11" fillId="0" borderId="7" xfId="0" quotePrefix="1" applyNumberFormat="1" applyFont="1" applyFill="1" applyBorder="1" applyAlignment="1">
      <alignment horizontal="center" vertical="center" wrapText="1"/>
    </xf>
    <xf numFmtId="4" fontId="11" fillId="0" borderId="7" xfId="0" quotePrefix="1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164" fontId="14" fillId="0" borderId="7" xfId="1" applyNumberFormat="1" applyFont="1" applyFill="1" applyBorder="1" applyAlignment="1">
      <alignment vertical="top" wrapText="1"/>
    </xf>
    <xf numFmtId="49" fontId="11" fillId="0" borderId="7" xfId="0" quotePrefix="1" applyNumberFormat="1" applyFont="1" applyFill="1" applyBorder="1" applyAlignment="1">
      <alignment horizontal="center" vertical="center" wrapText="1"/>
    </xf>
    <xf numFmtId="49" fontId="11" fillId="0" borderId="7" xfId="0" quotePrefix="1" applyNumberFormat="1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justify" vertical="center" wrapText="1"/>
    </xf>
    <xf numFmtId="164" fontId="14" fillId="0" borderId="7" xfId="1" applyNumberFormat="1" applyFont="1" applyFill="1" applyBorder="1">
      <alignment vertical="top"/>
    </xf>
    <xf numFmtId="4" fontId="13" fillId="0" borderId="7" xfId="0" quotePrefix="1" applyNumberFormat="1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vertical="center" wrapText="1"/>
    </xf>
    <xf numFmtId="49" fontId="15" fillId="0" borderId="7" xfId="0" quotePrefix="1" applyNumberFormat="1" applyFont="1" applyFill="1" applyBorder="1" applyAlignment="1">
      <alignment vertical="center" wrapText="1"/>
    </xf>
    <xf numFmtId="2" fontId="4" fillId="0" borderId="7" xfId="0" applyNumberFormat="1" applyFont="1" applyFill="1" applyBorder="1" applyAlignment="1">
      <alignment vertical="center" wrapText="1"/>
    </xf>
    <xf numFmtId="2" fontId="1" fillId="0" borderId="7" xfId="0" quotePrefix="1" applyNumberFormat="1" applyFont="1" applyFill="1" applyBorder="1" applyAlignment="1">
      <alignment vertical="center" wrapText="1"/>
    </xf>
    <xf numFmtId="49" fontId="15" fillId="0" borderId="7" xfId="0" quotePrefix="1" applyNumberFormat="1" applyFont="1" applyFill="1" applyBorder="1" applyAlignment="1">
      <alignment horizontal="center" vertical="center" wrapText="1"/>
    </xf>
    <xf numFmtId="0" fontId="15" fillId="0" borderId="7" xfId="0" quotePrefix="1" applyFont="1" applyFill="1" applyBorder="1" applyAlignment="1">
      <alignment horizontal="center" vertical="center" wrapText="1"/>
    </xf>
    <xf numFmtId="2" fontId="7" fillId="0" borderId="7" xfId="0" quotePrefix="1" applyNumberFormat="1" applyFont="1" applyFill="1" applyBorder="1" applyAlignment="1">
      <alignment vertical="center" wrapText="1"/>
    </xf>
    <xf numFmtId="164" fontId="16" fillId="0" borderId="7" xfId="1" applyNumberFormat="1" applyFont="1" applyFill="1" applyBorder="1" applyAlignment="1">
      <alignment vertical="top" wrapText="1"/>
    </xf>
    <xf numFmtId="1" fontId="11" fillId="0" borderId="7" xfId="0" quotePrefix="1" applyNumberFormat="1" applyFont="1" applyFill="1" applyBorder="1" applyAlignment="1">
      <alignment horizontal="center" vertical="center" wrapText="1"/>
    </xf>
    <xf numFmtId="1" fontId="15" fillId="0" borderId="7" xfId="0" quotePrefix="1" applyNumberFormat="1" applyFont="1" applyFill="1" applyBorder="1" applyAlignment="1">
      <alignment horizontal="center" vertical="center" wrapText="1"/>
    </xf>
    <xf numFmtId="2" fontId="11" fillId="0" borderId="7" xfId="0" quotePrefix="1" applyNumberFormat="1" applyFont="1" applyFill="1" applyBorder="1" applyAlignment="1">
      <alignment horizontal="center" vertical="center" wrapText="1"/>
    </xf>
    <xf numFmtId="0" fontId="23" fillId="0" borderId="7" xfId="0" quotePrefix="1" applyFont="1" applyFill="1" applyBorder="1" applyAlignment="1">
      <alignment horizontal="center" vertical="center" wrapText="1"/>
    </xf>
    <xf numFmtId="2" fontId="24" fillId="0" borderId="7" xfId="0" quotePrefix="1" applyNumberFormat="1" applyFont="1" applyFill="1" applyBorder="1" applyAlignment="1">
      <alignment horizontal="center" vertical="center" wrapText="1"/>
    </xf>
    <xf numFmtId="2" fontId="21" fillId="0" borderId="7" xfId="0" quotePrefix="1" applyNumberFormat="1" applyFont="1" applyFill="1" applyBorder="1" applyAlignment="1">
      <alignment vertical="center" wrapText="1"/>
    </xf>
    <xf numFmtId="164" fontId="1" fillId="0" borderId="7" xfId="1" applyNumberFormat="1" applyFont="1" applyFill="1" applyBorder="1">
      <alignment vertical="top"/>
    </xf>
    <xf numFmtId="0" fontId="11" fillId="0" borderId="3" xfId="0" quotePrefix="1" applyFont="1" applyFill="1" applyBorder="1" applyAlignment="1">
      <alignment horizontal="center" vertical="center" wrapText="1"/>
    </xf>
    <xf numFmtId="2" fontId="17" fillId="0" borderId="7" xfId="0" quotePrefix="1" applyNumberFormat="1" applyFont="1" applyFill="1" applyBorder="1" applyAlignment="1">
      <alignment horizontal="center" vertical="center" wrapText="1"/>
    </xf>
    <xf numFmtId="2" fontId="11" fillId="0" borderId="3" xfId="0" quotePrefix="1" applyNumberFormat="1" applyFont="1" applyFill="1" applyBorder="1" applyAlignment="1">
      <alignment vertical="center" wrapText="1"/>
    </xf>
    <xf numFmtId="164" fontId="16" fillId="0" borderId="3" xfId="1" applyNumberFormat="1" applyFont="1" applyFill="1" applyBorder="1" applyAlignment="1">
      <alignment vertical="top" wrapText="1"/>
    </xf>
    <xf numFmtId="164" fontId="14" fillId="0" borderId="3" xfId="1" applyNumberFormat="1" applyFont="1" applyFill="1" applyBorder="1" applyAlignment="1">
      <alignment vertical="top" wrapText="1"/>
    </xf>
    <xf numFmtId="164" fontId="14" fillId="0" borderId="3" xfId="1" applyNumberFormat="1" applyFont="1" applyFill="1" applyBorder="1">
      <alignment vertical="top"/>
    </xf>
    <xf numFmtId="164" fontId="1" fillId="0" borderId="3" xfId="1" applyNumberFormat="1" applyFont="1" applyFill="1" applyBorder="1">
      <alignment vertical="top"/>
    </xf>
    <xf numFmtId="49" fontId="15" fillId="0" borderId="3" xfId="0" quotePrefix="1" applyNumberFormat="1" applyFont="1" applyFill="1" applyBorder="1" applyAlignment="1">
      <alignment horizontal="center" vertical="center" wrapText="1"/>
    </xf>
    <xf numFmtId="0" fontId="15" fillId="0" borderId="3" xfId="0" quotePrefix="1" applyFont="1" applyFill="1" applyBorder="1" applyAlignment="1">
      <alignment horizontal="center" vertical="center" wrapText="1"/>
    </xf>
    <xf numFmtId="2" fontId="15" fillId="0" borderId="3" xfId="0" quotePrefix="1" applyNumberFormat="1" applyFont="1" applyFill="1" applyBorder="1" applyAlignment="1">
      <alignment horizontal="center" vertical="center" wrapText="1"/>
    </xf>
    <xf numFmtId="2" fontId="15" fillId="0" borderId="3" xfId="0" quotePrefix="1" applyNumberFormat="1" applyFont="1" applyFill="1" applyBorder="1" applyAlignment="1">
      <alignment vertical="center" wrapText="1"/>
    </xf>
    <xf numFmtId="2" fontId="11" fillId="0" borderId="3" xfId="0" quotePrefix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left" wrapText="1"/>
    </xf>
    <xf numFmtId="0" fontId="2" fillId="0" borderId="3" xfId="0" quotePrefix="1" applyFont="1" applyFill="1" applyBorder="1" applyAlignment="1">
      <alignment horizontal="center" vertical="center" wrapText="1"/>
    </xf>
    <xf numFmtId="2" fontId="2" fillId="0" borderId="3" xfId="0" quotePrefix="1" applyNumberFormat="1" applyFont="1" applyFill="1" applyBorder="1" applyAlignment="1">
      <alignment horizontal="center" vertical="center" wrapText="1"/>
    </xf>
    <xf numFmtId="2" fontId="1" fillId="0" borderId="3" xfId="0" quotePrefix="1" applyNumberFormat="1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5" fillId="0" borderId="7" xfId="0" quotePrefix="1" applyNumberFormat="1" applyFont="1" applyFill="1" applyBorder="1" applyAlignment="1">
      <alignment vertical="center" wrapText="1"/>
    </xf>
    <xf numFmtId="164" fontId="19" fillId="0" borderId="7" xfId="1" applyNumberFormat="1" applyFont="1" applyFill="1" applyBorder="1" applyAlignment="1">
      <alignment vertical="top" wrapText="1"/>
    </xf>
    <xf numFmtId="164" fontId="20" fillId="0" borderId="7" xfId="1" applyNumberFormat="1" applyFont="1" applyFill="1" applyBorder="1" applyAlignment="1">
      <alignment vertical="top" wrapText="1"/>
    </xf>
    <xf numFmtId="0" fontId="21" fillId="0" borderId="7" xfId="0" quotePrefix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4" fontId="21" fillId="0" borderId="7" xfId="0" applyNumberFormat="1" applyFont="1" applyFill="1" applyBorder="1" applyAlignment="1">
      <alignment horizontal="center" vertical="center" wrapText="1"/>
    </xf>
    <xf numFmtId="4" fontId="21" fillId="0" borderId="7" xfId="0" quotePrefix="1" applyNumberFormat="1" applyFont="1" applyFill="1" applyBorder="1" applyAlignment="1">
      <alignment vertical="center" wrapText="1"/>
    </xf>
    <xf numFmtId="0" fontId="2" fillId="0" borderId="7" xfId="0" quotePrefix="1" applyFont="1" applyFill="1" applyBorder="1" applyAlignment="1">
      <alignment horizontal="center" vertical="center" wrapText="1"/>
    </xf>
    <xf numFmtId="2" fontId="2" fillId="0" borderId="7" xfId="0" quotePrefix="1" applyNumberFormat="1" applyFont="1" applyFill="1" applyBorder="1" applyAlignment="1">
      <alignment horizontal="center" vertical="center" wrapText="1"/>
    </xf>
    <xf numFmtId="2" fontId="2" fillId="0" borderId="7" xfId="0" quotePrefix="1" applyNumberFormat="1" applyFont="1" applyFill="1" applyBorder="1" applyAlignment="1">
      <alignment vertical="center" wrapText="1"/>
    </xf>
    <xf numFmtId="4" fontId="12" fillId="0" borderId="7" xfId="2" quotePrefix="1" applyNumberFormat="1" applyFont="1" applyFill="1" applyBorder="1" applyAlignment="1">
      <alignment vertical="center" wrapText="1"/>
    </xf>
    <xf numFmtId="164" fontId="14" fillId="0" borderId="8" xfId="1" applyNumberFormat="1" applyFont="1" applyFill="1" applyBorder="1">
      <alignment vertical="top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28">
          <cell r="A28" t="str">
            <v>0117310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tabSelected="1" view="pageBreakPreview" zoomScale="60" zoomScaleNormal="100" workbookViewId="0">
      <selection activeCell="E3" sqref="E3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3.4257812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21" t="s">
        <v>0</v>
      </c>
      <c r="I2" s="21"/>
      <c r="J2" s="21"/>
    </row>
    <row r="3" spans="1:10" x14ac:dyDescent="0.25">
      <c r="A3" s="1"/>
      <c r="B3" s="1"/>
      <c r="C3" s="1"/>
      <c r="D3" s="1"/>
      <c r="E3" s="1"/>
      <c r="F3" s="1"/>
      <c r="G3" s="22" t="s">
        <v>84</v>
      </c>
      <c r="H3" s="22"/>
      <c r="I3" s="22"/>
      <c r="J3" s="22"/>
    </row>
    <row r="4" spans="1:10" x14ac:dyDescent="0.25">
      <c r="A4" s="1"/>
      <c r="B4" s="1"/>
      <c r="C4" s="1"/>
      <c r="D4" s="1"/>
      <c r="E4" s="1"/>
      <c r="F4" s="1"/>
      <c r="G4" s="23" t="s">
        <v>85</v>
      </c>
      <c r="H4" s="23"/>
      <c r="I4" s="23"/>
      <c r="J4" s="23"/>
    </row>
    <row r="5" spans="1:10" x14ac:dyDescent="0.25">
      <c r="A5" s="1"/>
      <c r="B5" s="1"/>
      <c r="C5" s="1"/>
      <c r="D5" s="1"/>
      <c r="E5" s="1"/>
      <c r="F5" s="1"/>
      <c r="G5" s="36" t="s">
        <v>112</v>
      </c>
      <c r="H5" s="20"/>
      <c r="I5" s="20"/>
      <c r="J5" s="20"/>
    </row>
    <row r="6" spans="1:10" ht="22.5" x14ac:dyDescent="0.25">
      <c r="A6" s="1"/>
      <c r="B6" s="24" t="s">
        <v>105</v>
      </c>
      <c r="C6" s="24"/>
      <c r="D6" s="24"/>
      <c r="E6" s="24"/>
      <c r="F6" s="24"/>
      <c r="G6" s="24"/>
      <c r="H6" s="24"/>
      <c r="I6" s="24"/>
      <c r="J6" s="24"/>
    </row>
    <row r="7" spans="1:10" ht="19.5" thickBot="1" x14ac:dyDescent="0.3">
      <c r="A7" s="25"/>
      <c r="B7" s="25"/>
      <c r="C7" s="25"/>
      <c r="D7" s="2"/>
      <c r="E7" s="26">
        <v>14555000000</v>
      </c>
      <c r="F7" s="26"/>
      <c r="G7" s="26"/>
      <c r="H7" s="2"/>
      <c r="I7" s="2"/>
      <c r="J7" s="2"/>
    </row>
    <row r="8" spans="1:10" ht="18.75" x14ac:dyDescent="0.25">
      <c r="A8" s="27"/>
      <c r="B8" s="27"/>
      <c r="C8" s="27"/>
      <c r="D8" s="3"/>
      <c r="E8" s="27" t="s">
        <v>1</v>
      </c>
      <c r="F8" s="27"/>
      <c r="G8" s="27"/>
      <c r="H8" s="4"/>
      <c r="I8" s="5"/>
      <c r="J8" s="6" t="s">
        <v>2</v>
      </c>
    </row>
    <row r="9" spans="1:10" x14ac:dyDescent="0.25">
      <c r="A9" s="28"/>
      <c r="B9" s="30" t="s">
        <v>3</v>
      </c>
      <c r="C9" s="30" t="s">
        <v>4</v>
      </c>
      <c r="D9" s="30" t="s">
        <v>5</v>
      </c>
      <c r="E9" s="37" t="s">
        <v>6</v>
      </c>
      <c r="F9" s="37" t="s">
        <v>7</v>
      </c>
      <c r="G9" s="37" t="s">
        <v>8</v>
      </c>
      <c r="H9" s="32" t="s">
        <v>9</v>
      </c>
      <c r="I9" s="38" t="s">
        <v>10</v>
      </c>
      <c r="J9" s="39"/>
    </row>
    <row r="10" spans="1:10" ht="42.75" x14ac:dyDescent="0.25">
      <c r="A10" s="29"/>
      <c r="B10" s="31"/>
      <c r="C10" s="31"/>
      <c r="D10" s="31"/>
      <c r="E10" s="40"/>
      <c r="F10" s="40"/>
      <c r="G10" s="40"/>
      <c r="H10" s="33"/>
      <c r="I10" s="41" t="s">
        <v>11</v>
      </c>
      <c r="J10" s="42" t="s">
        <v>12</v>
      </c>
    </row>
    <row r="11" spans="1:10" ht="36.75" customHeight="1" x14ac:dyDescent="0.25">
      <c r="A11" s="7" t="s">
        <v>13</v>
      </c>
      <c r="B11" s="43"/>
      <c r="C11" s="43"/>
      <c r="D11" s="44" t="s">
        <v>87</v>
      </c>
      <c r="E11" s="45"/>
      <c r="F11" s="46"/>
      <c r="G11" s="47">
        <f>G13+G16+G25+G27+G30+G34</f>
        <v>3492070</v>
      </c>
      <c r="H11" s="47">
        <f>H13+H16+H25+H27+H30+H34</f>
        <v>2896370</v>
      </c>
      <c r="I11" s="47">
        <f t="shared" ref="I11:J11" si="0">I13+I16+I25+I27+I30+I34</f>
        <v>595700</v>
      </c>
      <c r="J11" s="47">
        <f t="shared" si="0"/>
        <v>550000</v>
      </c>
    </row>
    <row r="12" spans="1:10" ht="33" customHeight="1" x14ac:dyDescent="0.25">
      <c r="A12" s="7" t="s">
        <v>14</v>
      </c>
      <c r="B12" s="43"/>
      <c r="C12" s="43"/>
      <c r="D12" s="44" t="s">
        <v>15</v>
      </c>
      <c r="E12" s="45"/>
      <c r="F12" s="46"/>
      <c r="G12" s="47"/>
      <c r="H12" s="47"/>
      <c r="I12" s="47"/>
      <c r="J12" s="47"/>
    </row>
    <row r="13" spans="1:10" ht="61.5" customHeight="1" x14ac:dyDescent="0.25">
      <c r="A13" s="48" t="s">
        <v>88</v>
      </c>
      <c r="B13" s="48">
        <v>8130</v>
      </c>
      <c r="C13" s="49" t="s">
        <v>106</v>
      </c>
      <c r="D13" s="50" t="s">
        <v>89</v>
      </c>
      <c r="E13" s="51" t="s">
        <v>90</v>
      </c>
      <c r="F13" s="52" t="s">
        <v>91</v>
      </c>
      <c r="G13" s="53">
        <f>H13</f>
        <v>1254104</v>
      </c>
      <c r="H13" s="53">
        <f>2019467-765363</f>
        <v>1254104</v>
      </c>
      <c r="I13" s="53"/>
      <c r="J13" s="53"/>
    </row>
    <row r="14" spans="1:10" ht="63.75" x14ac:dyDescent="0.25">
      <c r="A14" s="54">
        <v>110180</v>
      </c>
      <c r="B14" s="54">
        <v>180</v>
      </c>
      <c r="C14" s="55"/>
      <c r="D14" s="56"/>
      <c r="E14" s="57"/>
      <c r="F14" s="52" t="s">
        <v>91</v>
      </c>
      <c r="G14" s="53">
        <f>H14</f>
        <v>10000</v>
      </c>
      <c r="H14" s="53">
        <v>10000</v>
      </c>
      <c r="I14" s="53"/>
      <c r="J14" s="53"/>
    </row>
    <row r="15" spans="1:10" x14ac:dyDescent="0.25">
      <c r="A15" s="48"/>
      <c r="B15" s="48"/>
      <c r="C15" s="58"/>
      <c r="D15" s="59"/>
      <c r="E15" s="57"/>
      <c r="F15" s="52"/>
      <c r="G15" s="53"/>
      <c r="H15" s="53"/>
      <c r="I15" s="53"/>
      <c r="J15" s="53"/>
    </row>
    <row r="16" spans="1:10" ht="40.5" customHeight="1" x14ac:dyDescent="0.25">
      <c r="A16" s="7" t="s">
        <v>17</v>
      </c>
      <c r="B16" s="43"/>
      <c r="C16" s="43"/>
      <c r="D16" s="44" t="s">
        <v>18</v>
      </c>
      <c r="E16" s="45"/>
      <c r="F16" s="46"/>
      <c r="G16" s="47">
        <f>G17+G18+G19+G20+G22+G23+G24</f>
        <v>144426</v>
      </c>
      <c r="H16" s="47">
        <f>H17+H18+H19+H20+H22+H23+H24</f>
        <v>144426</v>
      </c>
      <c r="I16" s="47">
        <f t="shared" ref="I16:J16" si="1">I17+I18+I19+I20+I22+I23+I24</f>
        <v>0</v>
      </c>
      <c r="J16" s="47">
        <f t="shared" si="1"/>
        <v>0</v>
      </c>
    </row>
    <row r="17" spans="1:10" ht="48.75" customHeight="1" x14ac:dyDescent="0.25">
      <c r="A17" s="18" t="s">
        <v>97</v>
      </c>
      <c r="B17" s="60" t="s">
        <v>98</v>
      </c>
      <c r="C17" s="60" t="s">
        <v>20</v>
      </c>
      <c r="D17" s="61" t="s">
        <v>99</v>
      </c>
      <c r="E17" s="62" t="s">
        <v>96</v>
      </c>
      <c r="F17" s="62" t="s">
        <v>91</v>
      </c>
      <c r="G17" s="53">
        <f t="shared" ref="G17:G33" si="2">H17</f>
        <v>2126</v>
      </c>
      <c r="H17" s="53">
        <v>2126</v>
      </c>
      <c r="I17" s="47"/>
      <c r="J17" s="47"/>
    </row>
    <row r="18" spans="1:10" ht="51.75" customHeight="1" x14ac:dyDescent="0.25">
      <c r="A18" s="63" t="s">
        <v>19</v>
      </c>
      <c r="B18" s="48">
        <v>3033</v>
      </c>
      <c r="C18" s="64" t="s">
        <v>20</v>
      </c>
      <c r="D18" s="65" t="str">
        <f>[1]Лист1!$D$21</f>
        <v>Компенсаційні виплати на пільговий проїзд автомобільним транспортом окремим категоріям громадян</v>
      </c>
      <c r="E18" s="62" t="s">
        <v>21</v>
      </c>
      <c r="F18" s="62" t="s">
        <v>91</v>
      </c>
      <c r="G18" s="53">
        <f t="shared" si="2"/>
        <v>27000</v>
      </c>
      <c r="H18" s="66">
        <v>27000</v>
      </c>
      <c r="I18" s="66"/>
      <c r="J18" s="66"/>
    </row>
    <row r="19" spans="1:10" ht="51.75" customHeight="1" x14ac:dyDescent="0.25">
      <c r="A19" s="48" t="s">
        <v>22</v>
      </c>
      <c r="B19" s="48" t="s">
        <v>23</v>
      </c>
      <c r="C19" s="58" t="s">
        <v>20</v>
      </c>
      <c r="D19" s="59" t="s">
        <v>24</v>
      </c>
      <c r="E19" s="62" t="s">
        <v>25</v>
      </c>
      <c r="F19" s="62" t="s">
        <v>91</v>
      </c>
      <c r="G19" s="53">
        <f t="shared" si="2"/>
        <v>1050</v>
      </c>
      <c r="H19" s="66">
        <v>1050</v>
      </c>
      <c r="I19" s="66"/>
      <c r="J19" s="66"/>
    </row>
    <row r="20" spans="1:10" ht="51.75" customHeight="1" x14ac:dyDescent="0.25">
      <c r="A20" s="49" t="s">
        <v>93</v>
      </c>
      <c r="B20" s="49" t="s">
        <v>94</v>
      </c>
      <c r="C20" s="49" t="s">
        <v>28</v>
      </c>
      <c r="D20" s="59" t="s">
        <v>95</v>
      </c>
      <c r="E20" s="62" t="s">
        <v>96</v>
      </c>
      <c r="F20" s="62" t="s">
        <v>91</v>
      </c>
      <c r="G20" s="53">
        <f t="shared" si="2"/>
        <v>39000</v>
      </c>
      <c r="H20" s="66">
        <v>39000</v>
      </c>
      <c r="I20" s="66"/>
      <c r="J20" s="66"/>
    </row>
    <row r="21" spans="1:10" ht="91.5" customHeight="1" x14ac:dyDescent="0.25">
      <c r="A21" s="48" t="s">
        <v>26</v>
      </c>
      <c r="B21" s="48" t="s">
        <v>27</v>
      </c>
      <c r="C21" s="58" t="s">
        <v>28</v>
      </c>
      <c r="D21" s="67" t="s">
        <v>29</v>
      </c>
      <c r="E21" s="62" t="s">
        <v>30</v>
      </c>
      <c r="F21" s="62" t="s">
        <v>91</v>
      </c>
      <c r="G21" s="53">
        <f t="shared" si="2"/>
        <v>1150</v>
      </c>
      <c r="H21" s="66">
        <v>1150</v>
      </c>
      <c r="I21" s="66"/>
      <c r="J21" s="66"/>
    </row>
    <row r="22" spans="1:10" ht="50.25" customHeight="1" x14ac:dyDescent="0.25">
      <c r="A22" s="48" t="s">
        <v>31</v>
      </c>
      <c r="B22" s="48" t="s">
        <v>32</v>
      </c>
      <c r="C22" s="58" t="s">
        <v>33</v>
      </c>
      <c r="D22" s="59" t="s">
        <v>34</v>
      </c>
      <c r="E22" s="62" t="s">
        <v>35</v>
      </c>
      <c r="F22" s="62" t="s">
        <v>91</v>
      </c>
      <c r="G22" s="53">
        <f t="shared" si="2"/>
        <v>1800</v>
      </c>
      <c r="H22" s="66">
        <v>1800</v>
      </c>
      <c r="I22" s="66"/>
      <c r="J22" s="66"/>
    </row>
    <row r="23" spans="1:10" ht="79.5" customHeight="1" x14ac:dyDescent="0.25">
      <c r="A23" s="48" t="s">
        <v>36</v>
      </c>
      <c r="B23" s="48" t="s">
        <v>37</v>
      </c>
      <c r="C23" s="58" t="s">
        <v>33</v>
      </c>
      <c r="D23" s="59" t="s">
        <v>38</v>
      </c>
      <c r="E23" s="62" t="s">
        <v>92</v>
      </c>
      <c r="F23" s="62" t="s">
        <v>39</v>
      </c>
      <c r="G23" s="53">
        <f t="shared" si="2"/>
        <v>1450</v>
      </c>
      <c r="H23" s="66">
        <v>1450</v>
      </c>
      <c r="I23" s="66"/>
      <c r="J23" s="66"/>
    </row>
    <row r="24" spans="1:10" ht="45" customHeight="1" x14ac:dyDescent="0.25">
      <c r="A24" s="8" t="s">
        <v>40</v>
      </c>
      <c r="B24" s="60" t="s">
        <v>41</v>
      </c>
      <c r="C24" s="64" t="s">
        <v>42</v>
      </c>
      <c r="D24" s="68" t="str">
        <f>[1]Лист1!$D$22</f>
        <v>Інші заходи у сфері соціального захисту і соціального забезпечення</v>
      </c>
      <c r="E24" s="62" t="s">
        <v>43</v>
      </c>
      <c r="F24" s="62" t="str">
        <f>F18</f>
        <v>Рішення Синюхино-Брідської сільської ради № 00 від 24.12.2020</v>
      </c>
      <c r="G24" s="53">
        <f t="shared" si="2"/>
        <v>72000</v>
      </c>
      <c r="H24" s="66">
        <v>72000</v>
      </c>
      <c r="I24" s="66"/>
      <c r="J24" s="66"/>
    </row>
    <row r="25" spans="1:10" ht="32.25" customHeight="1" x14ac:dyDescent="0.25">
      <c r="A25" s="9" t="s">
        <v>44</v>
      </c>
      <c r="B25" s="43"/>
      <c r="C25" s="69"/>
      <c r="D25" s="70" t="s">
        <v>45</v>
      </c>
      <c r="E25" s="62"/>
      <c r="F25" s="62"/>
      <c r="G25" s="53">
        <f>H25+I25</f>
        <v>50000</v>
      </c>
      <c r="H25" s="66">
        <f>H26</f>
        <v>50000</v>
      </c>
      <c r="I25" s="66">
        <f t="shared" ref="I25:J25" si="3">I26</f>
        <v>0</v>
      </c>
      <c r="J25" s="66">
        <f t="shared" si="3"/>
        <v>0</v>
      </c>
    </row>
    <row r="26" spans="1:10" ht="69" customHeight="1" x14ac:dyDescent="0.25">
      <c r="A26" s="49" t="s">
        <v>100</v>
      </c>
      <c r="B26" s="48">
        <v>4082</v>
      </c>
      <c r="C26" s="64" t="s">
        <v>46</v>
      </c>
      <c r="D26" s="71" t="s">
        <v>47</v>
      </c>
      <c r="E26" s="62" t="s">
        <v>48</v>
      </c>
      <c r="F26" s="62" t="str">
        <f>F20</f>
        <v>Рішення Синюхино-Брідської сільської ради № 00 від 24.12.2020</v>
      </c>
      <c r="G26" s="53">
        <f t="shared" si="2"/>
        <v>50000</v>
      </c>
      <c r="H26" s="66">
        <v>50000</v>
      </c>
      <c r="I26" s="66"/>
      <c r="J26" s="66"/>
    </row>
    <row r="27" spans="1:10" ht="24.75" customHeight="1" x14ac:dyDescent="0.25">
      <c r="A27" s="72" t="s">
        <v>49</v>
      </c>
      <c r="B27" s="73"/>
      <c r="C27" s="69"/>
      <c r="D27" s="74" t="s">
        <v>50</v>
      </c>
      <c r="E27" s="62"/>
      <c r="F27" s="62"/>
      <c r="G27" s="53">
        <f>H27+I27</f>
        <v>1237840</v>
      </c>
      <c r="H27" s="66">
        <f>H28+H29</f>
        <v>1237840</v>
      </c>
      <c r="I27" s="66">
        <f t="shared" ref="I27:J27" si="4">I28+I29</f>
        <v>0</v>
      </c>
      <c r="J27" s="66">
        <f t="shared" si="4"/>
        <v>0</v>
      </c>
    </row>
    <row r="28" spans="1:10" ht="50.25" customHeight="1" x14ac:dyDescent="0.25">
      <c r="A28" s="63" t="s">
        <v>51</v>
      </c>
      <c r="B28" s="48">
        <v>6013</v>
      </c>
      <c r="C28" s="64" t="s">
        <v>52</v>
      </c>
      <c r="D28" s="71" t="s">
        <v>53</v>
      </c>
      <c r="E28" s="75" t="s">
        <v>54</v>
      </c>
      <c r="F28" s="62" t="str">
        <f>F22</f>
        <v>Рішення Синюхино-Брідської сільської ради № 00 від 24.12.2020</v>
      </c>
      <c r="G28" s="53">
        <f t="shared" si="2"/>
        <v>200000</v>
      </c>
      <c r="H28" s="66">
        <v>200000</v>
      </c>
      <c r="I28" s="66"/>
      <c r="J28" s="66"/>
    </row>
    <row r="29" spans="1:10" ht="54" customHeight="1" x14ac:dyDescent="0.25">
      <c r="A29" s="48" t="str">
        <f>[1]Лист1!$A$26</f>
        <v>0116030</v>
      </c>
      <c r="B29" s="48">
        <v>6030</v>
      </c>
      <c r="C29" s="76" t="str">
        <f>[1]Лист1!$C$26</f>
        <v>0620</v>
      </c>
      <c r="D29" s="71" t="str">
        <f>[1]Лист1!$D$26</f>
        <v>Організація благоустрою населених пунктів</v>
      </c>
      <c r="E29" s="62" t="s">
        <v>55</v>
      </c>
      <c r="F29" s="62" t="str">
        <f>F26</f>
        <v>Рішення Синюхино-Брідської сільської ради № 00 від 24.12.2020</v>
      </c>
      <c r="G29" s="53">
        <f t="shared" si="2"/>
        <v>1037840</v>
      </c>
      <c r="H29" s="66">
        <v>1037840</v>
      </c>
      <c r="I29" s="66"/>
      <c r="J29" s="66"/>
    </row>
    <row r="30" spans="1:10" ht="28.5" customHeight="1" x14ac:dyDescent="0.25">
      <c r="A30" s="72" t="s">
        <v>56</v>
      </c>
      <c r="B30" s="73"/>
      <c r="C30" s="77"/>
      <c r="D30" s="74" t="s">
        <v>57</v>
      </c>
      <c r="E30" s="62"/>
      <c r="F30" s="62"/>
      <c r="G30" s="53">
        <f>H30+I30</f>
        <v>750000</v>
      </c>
      <c r="H30" s="66">
        <f>H31+H32</f>
        <v>200000</v>
      </c>
      <c r="I30" s="66">
        <f t="shared" ref="I30:J30" si="5">I31+I32</f>
        <v>550000</v>
      </c>
      <c r="J30" s="66">
        <f t="shared" si="5"/>
        <v>550000</v>
      </c>
    </row>
    <row r="31" spans="1:10" ht="84" customHeight="1" x14ac:dyDescent="0.25">
      <c r="A31" s="48" t="str">
        <f>[1]Лист1!$A$27</f>
        <v>0117130</v>
      </c>
      <c r="B31" s="48">
        <v>7130</v>
      </c>
      <c r="C31" s="78" t="s">
        <v>58</v>
      </c>
      <c r="D31" s="71" t="str">
        <f>[1]Лист1!$D$27</f>
        <v>Здійснення заходів із землеустрою</v>
      </c>
      <c r="E31" s="62" t="s">
        <v>59</v>
      </c>
      <c r="F31" s="62" t="s">
        <v>60</v>
      </c>
      <c r="G31" s="53">
        <f t="shared" si="2"/>
        <v>200000</v>
      </c>
      <c r="H31" s="66">
        <v>200000</v>
      </c>
      <c r="I31" s="66">
        <f>[1]Лист1!$J$27</f>
        <v>0</v>
      </c>
      <c r="J31" s="66">
        <f>I31</f>
        <v>0</v>
      </c>
    </row>
    <row r="32" spans="1:10" ht="114.75" customHeight="1" x14ac:dyDescent="0.25">
      <c r="A32" s="79" t="str">
        <f>[1]Лист1!$A$28</f>
        <v>0117310</v>
      </c>
      <c r="B32" s="79">
        <v>7310</v>
      </c>
      <c r="C32" s="80" t="s">
        <v>61</v>
      </c>
      <c r="D32" s="81" t="s">
        <v>110</v>
      </c>
      <c r="E32" s="62" t="s">
        <v>111</v>
      </c>
      <c r="F32" s="62" t="str">
        <f>F26</f>
        <v>Рішення Синюхино-Брідської сільської ради № 00 від 24.12.2020</v>
      </c>
      <c r="G32" s="53">
        <f t="shared" si="2"/>
        <v>0</v>
      </c>
      <c r="H32" s="66">
        <v>0</v>
      </c>
      <c r="I32" s="82">
        <v>550000</v>
      </c>
      <c r="J32" s="66">
        <v>550000</v>
      </c>
    </row>
    <row r="33" spans="1:10" ht="115.5" hidden="1" customHeight="1" x14ac:dyDescent="0.25">
      <c r="A33" s="83">
        <v>117461</v>
      </c>
      <c r="B33" s="83">
        <v>7461</v>
      </c>
      <c r="C33" s="84" t="s">
        <v>62</v>
      </c>
      <c r="D33" s="85" t="s">
        <v>63</v>
      </c>
      <c r="E33" s="86" t="s">
        <v>64</v>
      </c>
      <c r="F33" s="87" t="s">
        <v>65</v>
      </c>
      <c r="G33" s="53">
        <f t="shared" si="2"/>
        <v>0</v>
      </c>
      <c r="H33" s="88"/>
      <c r="I33" s="89"/>
      <c r="J33" s="88">
        <f>I33</f>
        <v>0</v>
      </c>
    </row>
    <row r="34" spans="1:10" ht="24" customHeight="1" x14ac:dyDescent="0.25">
      <c r="A34" s="90" t="s">
        <v>66</v>
      </c>
      <c r="B34" s="91"/>
      <c r="C34" s="92"/>
      <c r="D34" s="93" t="s">
        <v>67</v>
      </c>
      <c r="E34" s="87"/>
      <c r="F34" s="87"/>
      <c r="G34" s="53">
        <f>H34+I34</f>
        <v>55700</v>
      </c>
      <c r="H34" s="88">
        <f>H35+H36</f>
        <v>10000</v>
      </c>
      <c r="I34" s="88">
        <f>I35+I36</f>
        <v>45700</v>
      </c>
      <c r="J34" s="88"/>
    </row>
    <row r="35" spans="1:10" ht="153.75" x14ac:dyDescent="0.25">
      <c r="A35" s="83" t="s">
        <v>68</v>
      </c>
      <c r="B35" s="83">
        <v>8220</v>
      </c>
      <c r="C35" s="94" t="s">
        <v>69</v>
      </c>
      <c r="D35" s="85" t="s">
        <v>70</v>
      </c>
      <c r="E35" s="95" t="s">
        <v>101</v>
      </c>
      <c r="F35" s="62" t="str">
        <f>F29</f>
        <v>Рішення Синюхино-Брідської сільської ради № 00 від 24.12.2020</v>
      </c>
      <c r="G35" s="87">
        <f>H35</f>
        <v>10000</v>
      </c>
      <c r="H35" s="88">
        <v>10000</v>
      </c>
      <c r="I35" s="88"/>
      <c r="J35" s="88"/>
    </row>
    <row r="36" spans="1:10" ht="62.25" customHeight="1" x14ac:dyDescent="0.25">
      <c r="A36" s="96" t="s">
        <v>71</v>
      </c>
      <c r="B36" s="96" t="s">
        <v>72</v>
      </c>
      <c r="C36" s="97" t="s">
        <v>73</v>
      </c>
      <c r="D36" s="98" t="str">
        <f>[1]Лист1!$D$31</f>
        <v>Природоохоронні заходи за рахунок цільових фондів</v>
      </c>
      <c r="E36" s="87" t="s">
        <v>74</v>
      </c>
      <c r="F36" s="87" t="str">
        <f>F32</f>
        <v>Рішення Синюхино-Брідської сільської ради № 00 від 24.12.2020</v>
      </c>
      <c r="G36" s="87">
        <f t="shared" ref="G36" si="6">H36+I36</f>
        <v>45700</v>
      </c>
      <c r="H36" s="88"/>
      <c r="I36" s="88">
        <v>45700</v>
      </c>
      <c r="J36" s="88"/>
    </row>
    <row r="37" spans="1:10" ht="0.75" customHeight="1" x14ac:dyDescent="0.25">
      <c r="A37" s="83"/>
      <c r="B37" s="83"/>
      <c r="C37" s="94"/>
      <c r="D37" s="98"/>
      <c r="E37" s="86"/>
      <c r="F37" s="87"/>
      <c r="G37" s="87"/>
      <c r="H37" s="88"/>
      <c r="I37" s="88"/>
      <c r="J37" s="88"/>
    </row>
    <row r="38" spans="1:10" ht="34.5" customHeight="1" x14ac:dyDescent="0.25">
      <c r="A38" s="73" t="s">
        <v>75</v>
      </c>
      <c r="B38" s="99"/>
      <c r="C38" s="100"/>
      <c r="D38" s="101" t="s">
        <v>76</v>
      </c>
      <c r="E38" s="102"/>
      <c r="F38" s="103"/>
      <c r="G38" s="103">
        <f>H38+I38</f>
        <v>3529260</v>
      </c>
      <c r="H38" s="103">
        <f>H40+H43+H44+H41+H42</f>
        <v>3529260</v>
      </c>
      <c r="I38" s="103">
        <f t="shared" ref="I38:J38" si="7">I43+I44</f>
        <v>0</v>
      </c>
      <c r="J38" s="103">
        <f t="shared" si="7"/>
        <v>0</v>
      </c>
    </row>
    <row r="39" spans="1:10" ht="21" customHeight="1" x14ac:dyDescent="0.25">
      <c r="A39" s="104" t="s">
        <v>77</v>
      </c>
      <c r="B39" s="105"/>
      <c r="C39" s="106"/>
      <c r="D39" s="107" t="s">
        <v>78</v>
      </c>
      <c r="E39" s="62"/>
      <c r="F39" s="62"/>
      <c r="G39" s="62"/>
      <c r="H39" s="66"/>
      <c r="I39" s="66"/>
      <c r="J39" s="66"/>
    </row>
    <row r="40" spans="1:10" ht="56.25" customHeight="1" x14ac:dyDescent="0.25">
      <c r="A40" s="108" t="s">
        <v>79</v>
      </c>
      <c r="B40" s="108" t="s">
        <v>80</v>
      </c>
      <c r="C40" s="109" t="s">
        <v>16</v>
      </c>
      <c r="D40" s="110" t="s">
        <v>81</v>
      </c>
      <c r="E40" s="57" t="s">
        <v>107</v>
      </c>
      <c r="F40" s="52" t="s">
        <v>102</v>
      </c>
      <c r="G40" s="53">
        <f>H40</f>
        <v>2201471</v>
      </c>
      <c r="H40" s="66">
        <f>1310971+890500</f>
        <v>2201471</v>
      </c>
      <c r="I40" s="66"/>
      <c r="J40" s="66"/>
    </row>
    <row r="41" spans="1:10" ht="56.25" customHeight="1" x14ac:dyDescent="0.25">
      <c r="A41" s="108" t="s">
        <v>79</v>
      </c>
      <c r="B41" s="108" t="s">
        <v>80</v>
      </c>
      <c r="C41" s="109" t="s">
        <v>16</v>
      </c>
      <c r="D41" s="110" t="s">
        <v>81</v>
      </c>
      <c r="E41" s="51" t="s">
        <v>108</v>
      </c>
      <c r="F41" s="52" t="s">
        <v>102</v>
      </c>
      <c r="G41" s="53">
        <f>H41</f>
        <v>10000</v>
      </c>
      <c r="H41" s="66">
        <v>10000</v>
      </c>
      <c r="I41" s="66"/>
      <c r="J41" s="66"/>
    </row>
    <row r="42" spans="1:10" ht="56.25" customHeight="1" x14ac:dyDescent="0.25">
      <c r="A42" s="108" t="s">
        <v>79</v>
      </c>
      <c r="B42" s="108" t="s">
        <v>80</v>
      </c>
      <c r="C42" s="109" t="s">
        <v>16</v>
      </c>
      <c r="D42" s="110" t="s">
        <v>81</v>
      </c>
      <c r="E42" s="51" t="s">
        <v>109</v>
      </c>
      <c r="F42" s="52" t="s">
        <v>102</v>
      </c>
      <c r="G42" s="53">
        <f>H42</f>
        <v>60000</v>
      </c>
      <c r="H42" s="66">
        <v>60000</v>
      </c>
      <c r="I42" s="66"/>
      <c r="J42" s="66"/>
    </row>
    <row r="43" spans="1:10" ht="63.75" x14ac:dyDescent="0.25">
      <c r="A43" s="108" t="s">
        <v>79</v>
      </c>
      <c r="B43" s="108" t="s">
        <v>80</v>
      </c>
      <c r="C43" s="109" t="s">
        <v>16</v>
      </c>
      <c r="D43" s="110" t="s">
        <v>81</v>
      </c>
      <c r="E43" s="57" t="s">
        <v>103</v>
      </c>
      <c r="F43" s="52" t="s">
        <v>102</v>
      </c>
      <c r="G43" s="53">
        <f>H43</f>
        <v>1120646</v>
      </c>
      <c r="H43" s="53">
        <v>1120646</v>
      </c>
      <c r="I43" s="66"/>
      <c r="J43" s="66"/>
    </row>
    <row r="44" spans="1:10" ht="85.5" customHeight="1" x14ac:dyDescent="0.25">
      <c r="A44" s="108" t="s">
        <v>79</v>
      </c>
      <c r="B44" s="108" t="s">
        <v>80</v>
      </c>
      <c r="C44" s="109" t="s">
        <v>16</v>
      </c>
      <c r="D44" s="110" t="s">
        <v>81</v>
      </c>
      <c r="E44" s="111" t="s">
        <v>104</v>
      </c>
      <c r="F44" s="62" t="s">
        <v>102</v>
      </c>
      <c r="G44" s="62">
        <f>H44</f>
        <v>137143</v>
      </c>
      <c r="H44" s="66">
        <v>137143</v>
      </c>
      <c r="I44" s="112"/>
      <c r="J44" s="112"/>
    </row>
    <row r="45" spans="1:10" ht="15.75" thickBot="1" x14ac:dyDescent="0.3">
      <c r="A45" s="10" t="s">
        <v>82</v>
      </c>
      <c r="B45" s="11" t="s">
        <v>82</v>
      </c>
      <c r="C45" s="11" t="s">
        <v>82</v>
      </c>
      <c r="D45" s="12" t="s">
        <v>8</v>
      </c>
      <c r="E45" s="13"/>
      <c r="F45" s="11" t="s">
        <v>82</v>
      </c>
      <c r="G45" s="14">
        <f>H45+I45</f>
        <v>7021330</v>
      </c>
      <c r="H45" s="14">
        <f>H11+H38</f>
        <v>6425630</v>
      </c>
      <c r="I45" s="19">
        <f t="shared" ref="I45:J45" si="8">I11+I38</f>
        <v>595700</v>
      </c>
      <c r="J45" s="19">
        <f t="shared" si="8"/>
        <v>550000</v>
      </c>
    </row>
    <row r="46" spans="1:10" x14ac:dyDescent="0.25">
      <c r="A46" s="1"/>
      <c r="B46" s="1"/>
      <c r="C46" s="1"/>
      <c r="D46" s="1"/>
      <c r="E46" s="1"/>
      <c r="F46" s="1"/>
      <c r="G46" s="15"/>
      <c r="H46" s="1"/>
      <c r="I46" s="1"/>
      <c r="J46" s="1"/>
    </row>
    <row r="47" spans="1:10" x14ac:dyDescent="0.25">
      <c r="A47" s="1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5">
      <c r="A48" s="1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5">
      <c r="A49" s="1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A51" s="1"/>
      <c r="B51" s="16" t="s">
        <v>83</v>
      </c>
      <c r="C51" s="1"/>
      <c r="D51" s="17" t="s">
        <v>86</v>
      </c>
      <c r="E51" s="1"/>
      <c r="F51" s="1"/>
      <c r="G51" s="1"/>
      <c r="H51" s="1"/>
      <c r="I51" s="1"/>
      <c r="J51" s="1"/>
    </row>
  </sheetData>
  <mergeCells count="20">
    <mergeCell ref="H9:H10"/>
    <mergeCell ref="I9:J9"/>
    <mergeCell ref="B47:J47"/>
    <mergeCell ref="B48:J48"/>
    <mergeCell ref="B49:J49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" right="0.7" top="0.75" bottom="0.75" header="0.3" footer="0.3"/>
  <pageSetup paperSize="9" scale="4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2021-03-18T07:20:27Z</dcterms:modified>
</cp:coreProperties>
</file>