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8" i="1" l="1"/>
  <c r="D42" i="1"/>
  <c r="D18" i="1"/>
  <c r="D40" i="1" l="1"/>
  <c r="D19" i="1" l="1"/>
  <c r="C79" i="1" l="1"/>
  <c r="D76" i="1"/>
  <c r="D17" i="1" l="1"/>
  <c r="C78" i="1" l="1"/>
  <c r="C98" i="1" l="1"/>
  <c r="C94" i="1"/>
  <c r="D94" i="1"/>
  <c r="D98" i="1"/>
  <c r="D83" i="1" l="1"/>
  <c r="C97" i="1" l="1"/>
  <c r="C96" i="1"/>
  <c r="C86" i="1" s="1"/>
  <c r="C82" i="1" s="1"/>
  <c r="D96" i="1"/>
  <c r="D86" i="1" s="1"/>
  <c r="D82" i="1" s="1"/>
  <c r="D97" i="1"/>
  <c r="D61" i="1" l="1"/>
  <c r="D57" i="1" l="1"/>
  <c r="D56" i="1" s="1"/>
  <c r="D60" i="1"/>
  <c r="D34" i="1"/>
  <c r="D46" i="1"/>
  <c r="D30" i="1"/>
  <c r="D28" i="1"/>
  <c r="D25" i="1"/>
  <c r="D23" i="1"/>
  <c r="D16" i="1"/>
  <c r="D15" i="1" s="1"/>
  <c r="D62" i="1"/>
  <c r="D33" i="1" l="1"/>
  <c r="D27" i="1"/>
  <c r="D22" i="1"/>
  <c r="D59" i="1"/>
  <c r="D55" i="1" s="1"/>
  <c r="E51" i="1"/>
  <c r="E50" i="1" s="1"/>
  <c r="E14" i="1" s="1"/>
  <c r="E66" i="1"/>
  <c r="E65" i="1" s="1"/>
  <c r="E55" i="1" s="1"/>
  <c r="E69" i="1"/>
  <c r="C75" i="1"/>
  <c r="D74" i="1"/>
  <c r="C77" i="1"/>
  <c r="C76" i="1" s="1"/>
  <c r="C81" i="1"/>
  <c r="C80" i="1"/>
  <c r="D14" i="1" l="1"/>
  <c r="D71" i="1"/>
  <c r="C74" i="1"/>
  <c r="C73" i="1" s="1"/>
  <c r="C72" i="1" s="1"/>
  <c r="D73" i="1"/>
  <c r="D72" i="1" s="1"/>
  <c r="D99" i="1" s="1"/>
  <c r="E71" i="1"/>
  <c r="E99" i="1" s="1"/>
  <c r="C99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4" i="1"/>
  <c r="C42" i="1"/>
  <c r="C41" i="1"/>
  <c r="C40" i="1"/>
  <c r="C39" i="1"/>
  <c r="C38" i="1"/>
  <c r="C37" i="1"/>
  <c r="C36" i="1"/>
  <c r="C35" i="1"/>
  <c r="C34" i="1"/>
  <c r="C33" i="1"/>
  <c r="C32" i="1"/>
  <c r="C27" i="1"/>
  <c r="C26" i="1"/>
  <c r="C25" i="1"/>
  <c r="C24" i="1"/>
  <c r="C23" i="1"/>
  <c r="C22" i="1"/>
  <c r="C21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<sst xmlns="http://schemas.openxmlformats.org/spreadsheetml/2006/main" count="99" uniqueCount="98">
  <si>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</si>
  <si>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</si>
  <si>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</si>
  <si>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</si>
  <si>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</si>
  <si>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</si>
  <si>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</si>
  <si>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</si>
  <si>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</si>
  <si>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</si>
  <si>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</si>
  <si>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</si>
  <si>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</si>
  <si>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</si>
  <si>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</si>
  <si>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</si>
  <si>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</si>
  <si>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</si>
  <si>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</si>
  <si>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</si>
  <si>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</si>
  <si>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</si>
  <si>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</si>
  <si>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</si>
  <si>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</si>
  <si>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</si>
  <si>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</si>
  <si>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</si>
  <si>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</si>
  <si>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</si>
  <si>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</si>
  <si>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</si>
  <si>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</si>
  <si>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</si>
  <si>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</si>
  <si>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</si>
  <si>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</si>
  <si>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</si>
  <si>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</si>
  <si>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</si>
  <si>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</si>
  <si>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</si>
  <si>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</si>
  <si>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</si>
  <si>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</si>
  <si>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</si>
  <si>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</si>
  <si>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</si>
  <si>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</si>
  <si>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</si>
  <si>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</si>
  <si>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</si>
  <si>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</si>
  <si>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</si>
  <si>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</si>
  <si>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</si>
  <si>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</si>
  <si>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</si>
  <si>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</si>
  <si>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</si>
  <si>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</si>
  <si>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</si>
  <si>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</si>
  <si>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</si>
  <si>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</si>
  <si>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</si>
  <si>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</si>
  <si>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</si>
  <si>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</si>
  <si>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</si>
  <si>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</si>
  <si>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</si>
  <si>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</si>
  <si>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</si>
  <si>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</si>
  <si>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</si>
  <si>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</si>
  <si>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</si>
  <si>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</si>
  <si>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</si>
  <si>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</si>
  <si>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</si>
  <si>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</si>
  <si>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</si>
  <si>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</si>
  <si>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</si>
  <si>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</si>
  <si>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</si>
  <si>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</si>
  <si>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</si>
  <si>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</si>
  <si>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</si>
  <si>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</si>
  <si>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</si>
  <si>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</si>
  <si>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від 23.10.2021р № 1</t>
  </si>
  <si>
    <t>територіальної громади на 2021 рік"</t>
  </si>
  <si>
    <t xml:space="preserve">"Про   внесення змін  до бюджету  Синюхино-Брідської  сільської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</si>
</sst>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view="pageBreakPreview" zoomScale="60" zoomScaleNormal="75" workbookViewId="0">
      <selection activeCell="K15" sqref="K15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1" spans="1:9" x14ac:dyDescent="0.25">
      <c r="C1" t="s">
        <v>0</v>
      </c>
    </row>
    <row r="2" spans="1:9" x14ac:dyDescent="0.25">
      <c r="C2" t="s">
        <v>78</v>
      </c>
    </row>
    <row r="3" spans="1:9" x14ac:dyDescent="0.25">
      <c r="C3" t="s">
        <v>97</v>
      </c>
    </row>
    <row r="4" spans="1:9" x14ac:dyDescent="0.25">
      <c r="C4" t="s">
        <v>96</v>
      </c>
    </row>
    <row r="5" spans="1:9" x14ac:dyDescent="0.25">
      <c r="C5" s="36" t="s">
        <v>95</v>
      </c>
      <c r="D5" s="36"/>
    </row>
    <row r="7" spans="1:9" x14ac:dyDescent="0.25">
      <c r="A7" s="47" t="s">
        <v>79</v>
      </c>
      <c r="B7" s="48"/>
      <c r="C7" s="48"/>
      <c r="D7" s="48"/>
      <c r="E7" s="48"/>
      <c r="F7" s="48"/>
    </row>
    <row r="8" spans="1:9" x14ac:dyDescent="0.25">
      <c r="A8" s="1"/>
      <c r="B8" s="2"/>
      <c r="C8" s="3">
        <v>14555000000</v>
      </c>
      <c r="D8" s="2"/>
      <c r="E8" s="2"/>
      <c r="F8" s="2"/>
    </row>
    <row r="9" spans="1:9" x14ac:dyDescent="0.25">
      <c r="A9" s="4"/>
      <c r="C9" s="4" t="s">
        <v>1</v>
      </c>
      <c r="F9" s="5" t="s">
        <v>2</v>
      </c>
    </row>
    <row r="10" spans="1:9" x14ac:dyDescent="0.25">
      <c r="A10" s="49" t="s">
        <v>3</v>
      </c>
      <c r="B10" s="49" t="s">
        <v>4</v>
      </c>
      <c r="C10" s="50" t="s">
        <v>5</v>
      </c>
      <c r="D10" s="49" t="s">
        <v>6</v>
      </c>
      <c r="E10" s="49" t="s">
        <v>7</v>
      </c>
      <c r="F10" s="49"/>
    </row>
    <row r="11" spans="1:9" x14ac:dyDescent="0.25">
      <c r="A11" s="49"/>
      <c r="B11" s="49"/>
      <c r="C11" s="49"/>
      <c r="D11" s="49"/>
      <c r="E11" s="49" t="s">
        <v>8</v>
      </c>
      <c r="F11" s="49" t="s">
        <v>9</v>
      </c>
    </row>
    <row r="12" spans="1:9" ht="27.75" customHeight="1" x14ac:dyDescent="0.25">
      <c r="A12" s="49"/>
      <c r="B12" s="49"/>
      <c r="C12" s="49"/>
      <c r="D12" s="49"/>
      <c r="E12" s="49"/>
      <c r="F12" s="49"/>
    </row>
    <row r="13" spans="1:9" x14ac:dyDescent="0.25">
      <c r="A13" s="6">
        <v>1</v>
      </c>
      <c r="B13" s="6">
        <v>2</v>
      </c>
      <c r="C13" s="7">
        <v>3</v>
      </c>
      <c r="D13" s="6">
        <v>4</v>
      </c>
      <c r="E13" s="6">
        <v>5</v>
      </c>
      <c r="F13" s="6">
        <v>6</v>
      </c>
    </row>
    <row r="14" spans="1:9" x14ac:dyDescent="0.25">
      <c r="A14" s="28">
        <v>10000000</v>
      </c>
      <c r="B14" s="29" t="s">
        <v>10</v>
      </c>
      <c r="C14" s="10">
        <f>D14+E14</f>
        <v>38200052</v>
      </c>
      <c r="D14" s="11">
        <f>D15+D22+D27+D33+D50</f>
        <v>38154352</v>
      </c>
      <c r="E14" s="11">
        <f>E16+E20+E22+E33+E46+E50</f>
        <v>45700</v>
      </c>
      <c r="F14" s="11">
        <v>0</v>
      </c>
    </row>
    <row r="15" spans="1:9" ht="33.75" customHeight="1" x14ac:dyDescent="0.25">
      <c r="A15" s="28">
        <v>11000000</v>
      </c>
      <c r="B15" s="29" t="s">
        <v>11</v>
      </c>
      <c r="C15" s="10">
        <f t="shared" ref="C15:C70" si="0">D15+E15</f>
        <v>19729918</v>
      </c>
      <c r="D15" s="11">
        <f>D16</f>
        <v>19729918</v>
      </c>
      <c r="E15" s="11">
        <v>0</v>
      </c>
      <c r="F15" s="11">
        <v>0</v>
      </c>
    </row>
    <row r="16" spans="1:9" x14ac:dyDescent="0.25">
      <c r="A16" s="28">
        <v>11010000</v>
      </c>
      <c r="B16" s="29" t="s">
        <v>12</v>
      </c>
      <c r="C16" s="10">
        <f t="shared" si="0"/>
        <v>19729918</v>
      </c>
      <c r="D16" s="39">
        <f>D17+D18+D19</f>
        <v>19729918</v>
      </c>
      <c r="E16" s="39">
        <v>0</v>
      </c>
      <c r="F16" s="39">
        <v>0</v>
      </c>
      <c r="G16" s="40"/>
      <c r="H16" s="40"/>
      <c r="I16" s="40"/>
    </row>
    <row r="17" spans="1:9" ht="43.5" customHeight="1" x14ac:dyDescent="0.25">
      <c r="A17" s="30">
        <v>11010100</v>
      </c>
      <c r="B17" s="31" t="s">
        <v>13</v>
      </c>
      <c r="C17" s="14">
        <f t="shared" si="0"/>
        <v>11147550</v>
      </c>
      <c r="D17" s="41">
        <f>10939550+208000</f>
        <v>11147550</v>
      </c>
      <c r="E17" s="41">
        <v>0</v>
      </c>
      <c r="F17" s="41">
        <v>0</v>
      </c>
      <c r="G17" s="40"/>
      <c r="H17" s="40"/>
      <c r="I17" s="40"/>
    </row>
    <row r="18" spans="1:9" ht="49.5" customHeight="1" x14ac:dyDescent="0.25">
      <c r="A18" s="30">
        <v>11010400</v>
      </c>
      <c r="B18" s="31" t="s">
        <v>14</v>
      </c>
      <c r="C18" s="14">
        <f t="shared" si="0"/>
        <v>7977118</v>
      </c>
      <c r="D18" s="41">
        <f>6247800+959297+770021</f>
        <v>7977118</v>
      </c>
      <c r="E18" s="41">
        <v>0</v>
      </c>
      <c r="F18" s="41">
        <v>0</v>
      </c>
      <c r="G18" s="40"/>
      <c r="H18" s="40"/>
      <c r="I18" s="40"/>
    </row>
    <row r="19" spans="1:9" ht="55.5" customHeight="1" x14ac:dyDescent="0.25">
      <c r="A19" s="30">
        <v>11010500</v>
      </c>
      <c r="B19" s="31" t="s">
        <v>15</v>
      </c>
      <c r="C19" s="14">
        <f t="shared" si="0"/>
        <v>605250</v>
      </c>
      <c r="D19" s="41">
        <f>531250+74000</f>
        <v>605250</v>
      </c>
      <c r="E19" s="41">
        <v>0</v>
      </c>
      <c r="F19" s="41">
        <v>0</v>
      </c>
      <c r="G19" s="40"/>
      <c r="H19" s="40"/>
      <c r="I19" s="40"/>
    </row>
    <row r="20" spans="1:9" ht="0.75" customHeight="1" x14ac:dyDescent="0.25">
      <c r="A20" s="28"/>
      <c r="B20" s="29"/>
      <c r="C20" s="10"/>
      <c r="D20" s="39"/>
      <c r="E20" s="39">
        <v>0</v>
      </c>
      <c r="F20" s="39">
        <v>0</v>
      </c>
      <c r="G20" s="40"/>
      <c r="H20" s="40"/>
      <c r="I20" s="40"/>
    </row>
    <row r="21" spans="1:9" ht="72.75" hidden="1" customHeight="1" x14ac:dyDescent="0.25">
      <c r="A21" s="30"/>
      <c r="B21" s="31"/>
      <c r="C21" s="14">
        <f t="shared" si="0"/>
        <v>0</v>
      </c>
      <c r="D21" s="41"/>
      <c r="E21" s="41">
        <v>0</v>
      </c>
      <c r="F21" s="41">
        <v>0</v>
      </c>
      <c r="G21" s="40"/>
      <c r="H21" s="40"/>
      <c r="I21" s="40"/>
    </row>
    <row r="22" spans="1:9" ht="28.5" x14ac:dyDescent="0.25">
      <c r="A22" s="28">
        <v>13000000</v>
      </c>
      <c r="B22" s="29" t="s">
        <v>16</v>
      </c>
      <c r="C22" s="10">
        <f t="shared" si="0"/>
        <v>122800</v>
      </c>
      <c r="D22" s="39">
        <f>D23+D25</f>
        <v>122800</v>
      </c>
      <c r="E22" s="39">
        <v>0</v>
      </c>
      <c r="F22" s="39">
        <v>0</v>
      </c>
      <c r="G22" s="42"/>
      <c r="H22" s="40"/>
      <c r="I22" s="40"/>
    </row>
    <row r="23" spans="1:9" ht="28.5" x14ac:dyDescent="0.25">
      <c r="A23" s="28">
        <v>13010000</v>
      </c>
      <c r="B23" s="29" t="s">
        <v>17</v>
      </c>
      <c r="C23" s="10">
        <f t="shared" si="0"/>
        <v>5700</v>
      </c>
      <c r="D23" s="39">
        <f>D24</f>
        <v>5700</v>
      </c>
      <c r="E23" s="39">
        <v>0</v>
      </c>
      <c r="F23" s="39">
        <v>0</v>
      </c>
      <c r="G23" s="42"/>
      <c r="H23" s="40"/>
      <c r="I23" s="40"/>
    </row>
    <row r="24" spans="1:9" ht="75" x14ac:dyDescent="0.25">
      <c r="A24" s="30">
        <v>13010200</v>
      </c>
      <c r="B24" s="31" t="s">
        <v>18</v>
      </c>
      <c r="C24" s="14">
        <f t="shared" si="0"/>
        <v>5700</v>
      </c>
      <c r="D24" s="41">
        <v>5700</v>
      </c>
      <c r="E24" s="41">
        <v>0</v>
      </c>
      <c r="F24" s="41">
        <v>0</v>
      </c>
      <c r="G24" s="42"/>
      <c r="H24" s="40"/>
      <c r="I24" s="40"/>
    </row>
    <row r="25" spans="1:9" ht="28.5" x14ac:dyDescent="0.25">
      <c r="A25" s="28">
        <v>13030000</v>
      </c>
      <c r="B25" s="29" t="s">
        <v>87</v>
      </c>
      <c r="C25" s="10">
        <f t="shared" si="0"/>
        <v>117100</v>
      </c>
      <c r="D25" s="39">
        <f>D26</f>
        <v>117100</v>
      </c>
      <c r="E25" s="39">
        <v>0</v>
      </c>
      <c r="F25" s="39">
        <v>0</v>
      </c>
      <c r="G25" s="40"/>
      <c r="H25" s="40"/>
      <c r="I25" s="40"/>
    </row>
    <row r="26" spans="1:9" ht="45" x14ac:dyDescent="0.25">
      <c r="A26" s="30">
        <v>13030100</v>
      </c>
      <c r="B26" s="31" t="s">
        <v>88</v>
      </c>
      <c r="C26" s="14">
        <f t="shared" si="0"/>
        <v>117100</v>
      </c>
      <c r="D26" s="41">
        <v>117100</v>
      </c>
      <c r="E26" s="41">
        <v>0</v>
      </c>
      <c r="F26" s="41">
        <v>0</v>
      </c>
      <c r="G26" s="40"/>
      <c r="H26" s="40"/>
      <c r="I26" s="40"/>
    </row>
    <row r="27" spans="1:9" ht="28.5" x14ac:dyDescent="0.25">
      <c r="A27" s="28">
        <v>14000000</v>
      </c>
      <c r="B27" s="29" t="s">
        <v>19</v>
      </c>
      <c r="C27" s="32">
        <f>D27+E27</f>
        <v>1159000</v>
      </c>
      <c r="D27" s="43">
        <f>D28+D30+D32</f>
        <v>1159000</v>
      </c>
      <c r="E27" s="39"/>
      <c r="F27" s="39">
        <v>0</v>
      </c>
      <c r="G27" s="40"/>
      <c r="H27" s="40"/>
      <c r="I27" s="40"/>
    </row>
    <row r="28" spans="1:9" ht="28.5" x14ac:dyDescent="0.25">
      <c r="A28" s="28">
        <v>14020000</v>
      </c>
      <c r="B28" s="29" t="s">
        <v>20</v>
      </c>
      <c r="C28" s="32">
        <v>205700</v>
      </c>
      <c r="D28" s="43">
        <f>D29</f>
        <v>205700</v>
      </c>
      <c r="E28" s="43">
        <v>0</v>
      </c>
      <c r="F28" s="43">
        <v>0</v>
      </c>
      <c r="G28" s="40"/>
      <c r="H28" s="40"/>
      <c r="I28" s="40"/>
    </row>
    <row r="29" spans="1:9" x14ac:dyDescent="0.25">
      <c r="A29" s="30">
        <v>14021900</v>
      </c>
      <c r="B29" s="31" t="s">
        <v>21</v>
      </c>
      <c r="C29" s="33">
        <v>205700</v>
      </c>
      <c r="D29" s="44">
        <v>205700</v>
      </c>
      <c r="E29" s="44">
        <v>0</v>
      </c>
      <c r="F29" s="44">
        <v>0</v>
      </c>
      <c r="G29" s="40"/>
      <c r="H29" s="40"/>
      <c r="I29" s="40"/>
    </row>
    <row r="30" spans="1:9" ht="42.75" x14ac:dyDescent="0.25">
      <c r="A30" s="28">
        <v>14030000</v>
      </c>
      <c r="B30" s="29" t="s">
        <v>22</v>
      </c>
      <c r="C30" s="32">
        <v>719700</v>
      </c>
      <c r="D30" s="43">
        <f>D31</f>
        <v>719700</v>
      </c>
      <c r="E30" s="43">
        <v>0</v>
      </c>
      <c r="F30" s="43">
        <v>0</v>
      </c>
      <c r="G30" s="45"/>
      <c r="H30" s="45"/>
      <c r="I30" s="40"/>
    </row>
    <row r="31" spans="1:9" x14ac:dyDescent="0.25">
      <c r="A31" s="30">
        <v>14031900</v>
      </c>
      <c r="B31" s="31" t="s">
        <v>21</v>
      </c>
      <c r="C31" s="33">
        <v>719700</v>
      </c>
      <c r="D31" s="44">
        <v>719700</v>
      </c>
      <c r="E31" s="44">
        <v>0</v>
      </c>
      <c r="F31" s="44">
        <v>0</v>
      </c>
      <c r="G31" s="40"/>
      <c r="H31" s="40"/>
      <c r="I31" s="40"/>
    </row>
    <row r="32" spans="1:9" ht="48.75" customHeight="1" x14ac:dyDescent="0.25">
      <c r="A32" s="30">
        <v>14040000</v>
      </c>
      <c r="B32" s="31" t="s">
        <v>23</v>
      </c>
      <c r="C32" s="33">
        <f t="shared" si="0"/>
        <v>233600</v>
      </c>
      <c r="D32" s="44">
        <v>233600</v>
      </c>
      <c r="E32" s="44">
        <v>0</v>
      </c>
      <c r="F32" s="44">
        <v>0</v>
      </c>
      <c r="G32" s="40"/>
      <c r="H32" s="40"/>
      <c r="I32" s="40"/>
    </row>
    <row r="33" spans="1:9" ht="42.75" x14ac:dyDescent="0.25">
      <c r="A33" s="8">
        <v>18000000</v>
      </c>
      <c r="B33" s="29" t="s">
        <v>89</v>
      </c>
      <c r="C33" s="10">
        <f t="shared" si="0"/>
        <v>17142634</v>
      </c>
      <c r="D33" s="39">
        <f>D34+D46</f>
        <v>17142634</v>
      </c>
      <c r="E33" s="39">
        <v>0</v>
      </c>
      <c r="F33" s="39">
        <v>0</v>
      </c>
      <c r="G33" s="40"/>
      <c r="H33" s="40"/>
      <c r="I33" s="40"/>
    </row>
    <row r="34" spans="1:9" x14ac:dyDescent="0.25">
      <c r="A34" s="28">
        <v>18010000</v>
      </c>
      <c r="B34" s="29" t="s">
        <v>24</v>
      </c>
      <c r="C34" s="32">
        <f t="shared" si="0"/>
        <v>8170835</v>
      </c>
      <c r="D34" s="39">
        <f>D35+D36+D37+D38+D39+D40+D41+D42</f>
        <v>8170835</v>
      </c>
      <c r="E34" s="39">
        <v>0</v>
      </c>
      <c r="F34" s="39">
        <v>0</v>
      </c>
      <c r="G34" s="40"/>
      <c r="H34" s="40"/>
      <c r="I34" s="40"/>
    </row>
    <row r="35" spans="1:9" ht="54" customHeight="1" x14ac:dyDescent="0.25">
      <c r="A35" s="30">
        <v>18010100</v>
      </c>
      <c r="B35" s="31" t="s">
        <v>25</v>
      </c>
      <c r="C35" s="33">
        <f t="shared" si="0"/>
        <v>6425</v>
      </c>
      <c r="D35" s="41">
        <v>6425</v>
      </c>
      <c r="E35" s="41">
        <v>0</v>
      </c>
      <c r="F35" s="41">
        <v>0</v>
      </c>
      <c r="G35" s="40"/>
      <c r="H35" s="40"/>
      <c r="I35" s="40"/>
    </row>
    <row r="36" spans="1:9" ht="62.25" customHeight="1" x14ac:dyDescent="0.25">
      <c r="A36" s="30">
        <v>18010200</v>
      </c>
      <c r="B36" s="31" t="s">
        <v>26</v>
      </c>
      <c r="C36" s="33">
        <f t="shared" si="0"/>
        <v>8328</v>
      </c>
      <c r="D36" s="41">
        <v>8328</v>
      </c>
      <c r="E36" s="41">
        <v>0</v>
      </c>
      <c r="F36" s="41">
        <v>0</v>
      </c>
      <c r="G36" s="40"/>
      <c r="H36" s="40"/>
      <c r="I36" s="40"/>
    </row>
    <row r="37" spans="1:9" ht="66.75" customHeight="1" x14ac:dyDescent="0.25">
      <c r="A37" s="30">
        <v>18010300</v>
      </c>
      <c r="B37" s="31" t="s">
        <v>27</v>
      </c>
      <c r="C37" s="33">
        <f t="shared" si="0"/>
        <v>113900</v>
      </c>
      <c r="D37" s="41">
        <v>113900</v>
      </c>
      <c r="E37" s="41">
        <v>0</v>
      </c>
      <c r="F37" s="41">
        <v>0</v>
      </c>
      <c r="G37" s="40"/>
      <c r="H37" s="40"/>
      <c r="I37" s="40"/>
    </row>
    <row r="38" spans="1:9" ht="60" x14ac:dyDescent="0.25">
      <c r="A38" s="30">
        <v>18010400</v>
      </c>
      <c r="B38" s="31" t="s">
        <v>28</v>
      </c>
      <c r="C38" s="33">
        <f t="shared" si="0"/>
        <v>736400</v>
      </c>
      <c r="D38" s="41">
        <v>736400</v>
      </c>
      <c r="E38" s="41">
        <v>0</v>
      </c>
      <c r="F38" s="41">
        <v>0</v>
      </c>
      <c r="G38" s="40"/>
      <c r="H38" s="40"/>
      <c r="I38" s="40"/>
    </row>
    <row r="39" spans="1:9" x14ac:dyDescent="0.25">
      <c r="A39" s="30">
        <v>18010500</v>
      </c>
      <c r="B39" s="31" t="s">
        <v>29</v>
      </c>
      <c r="C39" s="14">
        <f t="shared" si="0"/>
        <v>636717</v>
      </c>
      <c r="D39" s="41">
        <v>636717</v>
      </c>
      <c r="E39" s="41">
        <v>0</v>
      </c>
      <c r="F39" s="41">
        <v>0</v>
      </c>
      <c r="G39" s="40"/>
      <c r="H39" s="40"/>
      <c r="I39" s="40"/>
    </row>
    <row r="40" spans="1:9" x14ac:dyDescent="0.25">
      <c r="A40" s="30">
        <v>18010600</v>
      </c>
      <c r="B40" s="31" t="s">
        <v>30</v>
      </c>
      <c r="C40" s="14">
        <f t="shared" si="0"/>
        <v>4234115</v>
      </c>
      <c r="D40" s="41">
        <f>2055281+2012634+166200</f>
        <v>4234115</v>
      </c>
      <c r="E40" s="41">
        <v>0</v>
      </c>
      <c r="F40" s="41">
        <v>0</v>
      </c>
      <c r="G40" s="40"/>
      <c r="H40" s="40"/>
      <c r="I40" s="40"/>
    </row>
    <row r="41" spans="1:9" x14ac:dyDescent="0.25">
      <c r="A41" s="30">
        <v>18010700</v>
      </c>
      <c r="B41" s="31" t="s">
        <v>31</v>
      </c>
      <c r="C41" s="14">
        <f t="shared" si="0"/>
        <v>1931338</v>
      </c>
      <c r="D41" s="41">
        <v>1931338</v>
      </c>
      <c r="E41" s="41">
        <v>0</v>
      </c>
      <c r="F41" s="41">
        <v>0</v>
      </c>
      <c r="G41" s="40"/>
      <c r="H41" s="40"/>
      <c r="I41" s="40"/>
    </row>
    <row r="42" spans="1:9" ht="14.25" customHeight="1" x14ac:dyDescent="0.25">
      <c r="A42" s="30">
        <v>18010900</v>
      </c>
      <c r="B42" s="31" t="s">
        <v>32</v>
      </c>
      <c r="C42" s="14">
        <f t="shared" si="0"/>
        <v>503612</v>
      </c>
      <c r="D42" s="41">
        <f>343612+160000</f>
        <v>503612</v>
      </c>
      <c r="E42" s="41">
        <v>0</v>
      </c>
      <c r="F42" s="41">
        <v>0</v>
      </c>
      <c r="G42" s="40"/>
      <c r="H42" s="40"/>
      <c r="I42" s="40"/>
    </row>
    <row r="43" spans="1:9" hidden="1" x14ac:dyDescent="0.25">
      <c r="A43" s="8"/>
      <c r="B43" s="26"/>
      <c r="C43" s="10"/>
      <c r="D43" s="39"/>
      <c r="E43" s="39">
        <v>0</v>
      </c>
      <c r="F43" s="39">
        <v>0</v>
      </c>
      <c r="G43" s="40"/>
      <c r="H43" s="40"/>
      <c r="I43" s="40"/>
    </row>
    <row r="44" spans="1:9" ht="49.5" hidden="1" customHeight="1" x14ac:dyDescent="0.25">
      <c r="A44" s="12"/>
      <c r="B44" s="27"/>
      <c r="C44" s="14">
        <f t="shared" si="0"/>
        <v>0</v>
      </c>
      <c r="D44" s="41"/>
      <c r="E44" s="41">
        <v>0</v>
      </c>
      <c r="F44" s="41">
        <v>0</v>
      </c>
      <c r="G44" s="40"/>
      <c r="H44" s="40"/>
      <c r="I44" s="40"/>
    </row>
    <row r="45" spans="1:9" ht="45" hidden="1" customHeight="1" x14ac:dyDescent="0.25">
      <c r="A45" s="12"/>
      <c r="B45" s="27"/>
      <c r="C45" s="14"/>
      <c r="D45" s="41"/>
      <c r="E45" s="41">
        <v>0</v>
      </c>
      <c r="F45" s="41">
        <v>0</v>
      </c>
      <c r="G45" s="40"/>
      <c r="H45" s="40"/>
      <c r="I45" s="40"/>
    </row>
    <row r="46" spans="1:9" x14ac:dyDescent="0.25">
      <c r="A46" s="28">
        <v>18050000</v>
      </c>
      <c r="B46" s="29" t="s">
        <v>33</v>
      </c>
      <c r="C46" s="10">
        <f t="shared" si="0"/>
        <v>8971799</v>
      </c>
      <c r="D46" s="39">
        <f>D47+D48+D49</f>
        <v>8971799</v>
      </c>
      <c r="E46" s="39">
        <v>0</v>
      </c>
      <c r="F46" s="39">
        <v>0</v>
      </c>
      <c r="G46" s="40"/>
      <c r="H46" s="40"/>
      <c r="I46" s="40"/>
    </row>
    <row r="47" spans="1:9" x14ac:dyDescent="0.25">
      <c r="A47" s="30">
        <v>18050300</v>
      </c>
      <c r="B47" s="31" t="s">
        <v>34</v>
      </c>
      <c r="C47" s="14">
        <f t="shared" si="0"/>
        <v>132853</v>
      </c>
      <c r="D47" s="41">
        <v>132853</v>
      </c>
      <c r="E47" s="41">
        <v>0</v>
      </c>
      <c r="F47" s="41">
        <v>0</v>
      </c>
      <c r="G47" s="46"/>
      <c r="H47" s="40"/>
      <c r="I47" s="40"/>
    </row>
    <row r="48" spans="1:9" x14ac:dyDescent="0.25">
      <c r="A48" s="30">
        <v>18050400</v>
      </c>
      <c r="B48" s="31" t="s">
        <v>35</v>
      </c>
      <c r="C48" s="14">
        <f t="shared" si="0"/>
        <v>1200572</v>
      </c>
      <c r="D48" s="41">
        <f>1115572+85000</f>
        <v>1200572</v>
      </c>
      <c r="E48" s="41">
        <v>0</v>
      </c>
      <c r="F48" s="41">
        <v>0</v>
      </c>
      <c r="G48" s="40"/>
      <c r="H48" s="40"/>
      <c r="I48" s="40"/>
    </row>
    <row r="49" spans="1:9" ht="81.75" customHeight="1" x14ac:dyDescent="0.25">
      <c r="A49" s="30">
        <v>18050500</v>
      </c>
      <c r="B49" s="31" t="s">
        <v>36</v>
      </c>
      <c r="C49" s="14">
        <f t="shared" si="0"/>
        <v>7638374</v>
      </c>
      <c r="D49" s="41">
        <v>7638374</v>
      </c>
      <c r="E49" s="41">
        <v>0</v>
      </c>
      <c r="F49" s="41">
        <v>0</v>
      </c>
      <c r="G49" s="40"/>
      <c r="H49" s="40"/>
      <c r="I49" s="40"/>
    </row>
    <row r="50" spans="1:9" x14ac:dyDescent="0.25">
      <c r="A50" s="28">
        <v>19000000</v>
      </c>
      <c r="B50" s="29" t="s">
        <v>37</v>
      </c>
      <c r="C50" s="10">
        <f t="shared" si="0"/>
        <v>45700</v>
      </c>
      <c r="D50" s="39">
        <v>0</v>
      </c>
      <c r="E50" s="39">
        <f>E51</f>
        <v>45700</v>
      </c>
      <c r="F50" s="39">
        <v>0</v>
      </c>
      <c r="G50" s="40"/>
      <c r="H50" s="40"/>
      <c r="I50" s="40"/>
    </row>
    <row r="51" spans="1:9" x14ac:dyDescent="0.25">
      <c r="A51" s="28">
        <v>19010000</v>
      </c>
      <c r="B51" s="29" t="s">
        <v>38</v>
      </c>
      <c r="C51" s="10">
        <f t="shared" si="0"/>
        <v>45700</v>
      </c>
      <c r="D51" s="39">
        <v>0</v>
      </c>
      <c r="E51" s="39">
        <f>E52</f>
        <v>45700</v>
      </c>
      <c r="F51" s="39">
        <v>0</v>
      </c>
      <c r="G51" s="40"/>
      <c r="H51" s="40"/>
      <c r="I51" s="40"/>
    </row>
    <row r="52" spans="1:9" ht="69.75" customHeight="1" x14ac:dyDescent="0.25">
      <c r="A52" s="30">
        <v>19010100</v>
      </c>
      <c r="B52" s="31" t="s">
        <v>39</v>
      </c>
      <c r="C52" s="14">
        <f t="shared" si="0"/>
        <v>45700</v>
      </c>
      <c r="D52" s="41">
        <v>0</v>
      </c>
      <c r="E52" s="41">
        <v>45700</v>
      </c>
      <c r="F52" s="41">
        <v>0</v>
      </c>
      <c r="G52" s="40"/>
      <c r="H52" s="40"/>
      <c r="I52" s="40"/>
    </row>
    <row r="53" spans="1:9" ht="66.75" hidden="1" customHeight="1" x14ac:dyDescent="0.25">
      <c r="A53" s="12">
        <v>19010200</v>
      </c>
      <c r="B53" s="27" t="s">
        <v>40</v>
      </c>
      <c r="C53" s="14">
        <f t="shared" si="0"/>
        <v>0</v>
      </c>
      <c r="D53" s="41">
        <v>0</v>
      </c>
      <c r="E53" s="41"/>
      <c r="F53" s="41">
        <v>0</v>
      </c>
      <c r="G53" s="40"/>
      <c r="H53" s="40"/>
      <c r="I53" s="40"/>
    </row>
    <row r="54" spans="1:9" ht="96.75" hidden="1" customHeight="1" x14ac:dyDescent="0.25">
      <c r="A54" s="12">
        <v>19010300</v>
      </c>
      <c r="B54" s="27" t="s">
        <v>41</v>
      </c>
      <c r="C54" s="14">
        <f t="shared" si="0"/>
        <v>0</v>
      </c>
      <c r="D54" s="41">
        <v>0</v>
      </c>
      <c r="E54" s="41"/>
      <c r="F54" s="41">
        <v>0</v>
      </c>
      <c r="G54" s="40"/>
      <c r="H54" s="40"/>
      <c r="I54" s="40"/>
    </row>
    <row r="55" spans="1:9" x14ac:dyDescent="0.25">
      <c r="A55" s="8">
        <v>20000000</v>
      </c>
      <c r="B55" s="29" t="s">
        <v>42</v>
      </c>
      <c r="C55" s="10">
        <f t="shared" si="0"/>
        <v>841683</v>
      </c>
      <c r="D55" s="39">
        <f>D56+D59</f>
        <v>54900</v>
      </c>
      <c r="E55" s="39">
        <f>E65</f>
        <v>786783</v>
      </c>
      <c r="F55" s="39">
        <v>0</v>
      </c>
      <c r="G55" s="40"/>
      <c r="H55" s="40"/>
      <c r="I55" s="40"/>
    </row>
    <row r="56" spans="1:9" ht="28.5" x14ac:dyDescent="0.25">
      <c r="A56" s="8">
        <v>21000000</v>
      </c>
      <c r="B56" s="29" t="s">
        <v>43</v>
      </c>
      <c r="C56" s="10">
        <f t="shared" si="0"/>
        <v>10000</v>
      </c>
      <c r="D56" s="39">
        <f>D57</f>
        <v>10000</v>
      </c>
      <c r="E56" s="39">
        <v>0</v>
      </c>
      <c r="F56" s="39">
        <v>0</v>
      </c>
      <c r="G56" s="40"/>
      <c r="H56" s="40"/>
      <c r="I56" s="40"/>
    </row>
    <row r="57" spans="1:9" x14ac:dyDescent="0.25">
      <c r="A57" s="8">
        <v>21080000</v>
      </c>
      <c r="B57" s="29" t="s">
        <v>44</v>
      </c>
      <c r="C57" s="10">
        <f t="shared" si="0"/>
        <v>10000</v>
      </c>
      <c r="D57" s="39">
        <f>D58</f>
        <v>10000</v>
      </c>
      <c r="E57" s="39">
        <v>0</v>
      </c>
      <c r="F57" s="39">
        <v>0</v>
      </c>
      <c r="G57" s="40"/>
      <c r="H57" s="40"/>
      <c r="I57" s="40"/>
    </row>
    <row r="58" spans="1:9" x14ac:dyDescent="0.25">
      <c r="A58" s="12">
        <v>21081100</v>
      </c>
      <c r="B58" s="31" t="s">
        <v>45</v>
      </c>
      <c r="C58" s="14">
        <f t="shared" si="0"/>
        <v>10000</v>
      </c>
      <c r="D58" s="41">
        <v>10000</v>
      </c>
      <c r="E58" s="41">
        <v>0</v>
      </c>
      <c r="F58" s="41">
        <v>0</v>
      </c>
      <c r="G58" s="40"/>
      <c r="H58" s="40"/>
      <c r="I58" s="40"/>
    </row>
    <row r="59" spans="1:9" ht="42.75" x14ac:dyDescent="0.25">
      <c r="A59" s="8">
        <v>22000000</v>
      </c>
      <c r="B59" s="29" t="s">
        <v>46</v>
      </c>
      <c r="C59" s="10">
        <f t="shared" si="0"/>
        <v>44900</v>
      </c>
      <c r="D59" s="39">
        <f>D60+D62</f>
        <v>44900</v>
      </c>
      <c r="E59" s="39">
        <v>0</v>
      </c>
      <c r="F59" s="39">
        <v>0</v>
      </c>
      <c r="G59" s="40"/>
      <c r="H59" s="40"/>
      <c r="I59" s="40"/>
    </row>
    <row r="60" spans="1:9" ht="28.5" x14ac:dyDescent="0.25">
      <c r="A60" s="8">
        <v>22010000</v>
      </c>
      <c r="B60" s="29" t="s">
        <v>47</v>
      </c>
      <c r="C60" s="10">
        <f t="shared" si="0"/>
        <v>27700</v>
      </c>
      <c r="D60" s="39">
        <f>D61</f>
        <v>27700</v>
      </c>
      <c r="E60" s="39">
        <v>0</v>
      </c>
      <c r="F60" s="39">
        <v>0</v>
      </c>
      <c r="G60" s="40"/>
      <c r="H60" s="40"/>
      <c r="I60" s="40"/>
    </row>
    <row r="61" spans="1:9" ht="39.75" customHeight="1" x14ac:dyDescent="0.25">
      <c r="A61" s="12">
        <v>22012500</v>
      </c>
      <c r="B61" s="31" t="s">
        <v>48</v>
      </c>
      <c r="C61" s="14">
        <f t="shared" si="0"/>
        <v>27700</v>
      </c>
      <c r="D61" s="41">
        <f>35000-7300</f>
        <v>27700</v>
      </c>
      <c r="E61" s="41">
        <v>0</v>
      </c>
      <c r="F61" s="41">
        <v>0</v>
      </c>
      <c r="G61" s="40"/>
      <c r="H61" s="40"/>
      <c r="I61" s="40"/>
    </row>
    <row r="62" spans="1:9" x14ac:dyDescent="0.25">
      <c r="A62" s="28">
        <v>22090000</v>
      </c>
      <c r="B62" s="29" t="s">
        <v>49</v>
      </c>
      <c r="C62" s="10">
        <f t="shared" si="0"/>
        <v>17200</v>
      </c>
      <c r="D62" s="39">
        <f>D63+D64</f>
        <v>17200</v>
      </c>
      <c r="E62" s="39">
        <v>0</v>
      </c>
      <c r="F62" s="39">
        <v>0</v>
      </c>
      <c r="G62" s="40"/>
      <c r="H62" s="40"/>
      <c r="I62" s="40"/>
    </row>
    <row r="63" spans="1:9" ht="62.25" customHeight="1" x14ac:dyDescent="0.25">
      <c r="A63" s="30">
        <v>22090100</v>
      </c>
      <c r="B63" s="31" t="s">
        <v>50</v>
      </c>
      <c r="C63" s="14">
        <f t="shared" si="0"/>
        <v>14200</v>
      </c>
      <c r="D63" s="41">
        <v>14200</v>
      </c>
      <c r="E63" s="41">
        <v>0</v>
      </c>
      <c r="F63" s="41">
        <v>0</v>
      </c>
      <c r="G63" s="40"/>
      <c r="H63" s="40"/>
      <c r="I63" s="40"/>
    </row>
    <row r="64" spans="1:9" ht="51" customHeight="1" x14ac:dyDescent="0.25">
      <c r="A64" s="30">
        <v>22090400</v>
      </c>
      <c r="B64" s="31" t="s">
        <v>51</v>
      </c>
      <c r="C64" s="14">
        <f t="shared" si="0"/>
        <v>3000</v>
      </c>
      <c r="D64" s="41">
        <v>3000</v>
      </c>
      <c r="E64" s="41">
        <v>0</v>
      </c>
      <c r="F64" s="41">
        <v>0</v>
      </c>
      <c r="G64" s="40"/>
      <c r="H64" s="40"/>
      <c r="I64" s="40"/>
    </row>
    <row r="65" spans="1:9" ht="28.5" customHeight="1" x14ac:dyDescent="0.25">
      <c r="A65" s="28">
        <v>25000000</v>
      </c>
      <c r="B65" s="29" t="s">
        <v>52</v>
      </c>
      <c r="C65" s="10">
        <f t="shared" si="0"/>
        <v>786783</v>
      </c>
      <c r="D65" s="39">
        <v>0</v>
      </c>
      <c r="E65" s="39">
        <f>E66</f>
        <v>786783</v>
      </c>
      <c r="F65" s="39">
        <v>0</v>
      </c>
      <c r="G65" s="40"/>
      <c r="H65" s="40"/>
      <c r="I65" s="40"/>
    </row>
    <row r="66" spans="1:9" ht="54" customHeight="1" x14ac:dyDescent="0.25">
      <c r="A66" s="28">
        <v>25010000</v>
      </c>
      <c r="B66" s="29" t="s">
        <v>53</v>
      </c>
      <c r="C66" s="10">
        <f t="shared" si="0"/>
        <v>786783</v>
      </c>
      <c r="D66" s="11">
        <v>0</v>
      </c>
      <c r="E66" s="11">
        <f>E68+E67</f>
        <v>786783</v>
      </c>
      <c r="F66" s="11">
        <v>0</v>
      </c>
    </row>
    <row r="67" spans="1:9" ht="42.75" customHeight="1" x14ac:dyDescent="0.25">
      <c r="A67" s="30">
        <v>25010100</v>
      </c>
      <c r="B67" s="31" t="s">
        <v>54</v>
      </c>
      <c r="C67" s="14">
        <f t="shared" si="0"/>
        <v>786783</v>
      </c>
      <c r="D67" s="15">
        <v>0</v>
      </c>
      <c r="E67" s="15">
        <v>786783</v>
      </c>
      <c r="F67" s="15">
        <v>0</v>
      </c>
    </row>
    <row r="68" spans="1:9" ht="60" hidden="1" x14ac:dyDescent="0.25">
      <c r="A68" s="12">
        <v>25010300</v>
      </c>
      <c r="B68" s="27" t="s">
        <v>55</v>
      </c>
      <c r="C68" s="14">
        <f t="shared" si="0"/>
        <v>0</v>
      </c>
      <c r="D68" s="15">
        <v>0</v>
      </c>
      <c r="E68" s="15">
        <v>0</v>
      </c>
      <c r="F68" s="15">
        <v>0</v>
      </c>
    </row>
    <row r="69" spans="1:9" x14ac:dyDescent="0.25">
      <c r="A69" s="28">
        <v>50000000</v>
      </c>
      <c r="B69" s="29" t="s">
        <v>56</v>
      </c>
      <c r="C69" s="10">
        <f t="shared" si="0"/>
        <v>132800</v>
      </c>
      <c r="D69" s="11">
        <v>0</v>
      </c>
      <c r="E69" s="11">
        <f>E70</f>
        <v>132800</v>
      </c>
      <c r="F69" s="11">
        <v>0</v>
      </c>
    </row>
    <row r="70" spans="1:9" ht="68.25" customHeight="1" x14ac:dyDescent="0.25">
      <c r="A70" s="30">
        <v>50110000</v>
      </c>
      <c r="B70" s="31" t="s">
        <v>57</v>
      </c>
      <c r="C70" s="14">
        <f t="shared" si="0"/>
        <v>132800</v>
      </c>
      <c r="D70" s="15">
        <v>0</v>
      </c>
      <c r="E70" s="15">
        <v>132800</v>
      </c>
      <c r="F70" s="15">
        <v>0</v>
      </c>
    </row>
    <row r="71" spans="1:9" ht="28.5" x14ac:dyDescent="0.25">
      <c r="A71" s="16"/>
      <c r="B71" s="35" t="s">
        <v>58</v>
      </c>
      <c r="C71" s="10">
        <f>D71+E71</f>
        <v>39174535</v>
      </c>
      <c r="D71" s="10">
        <f>D69+D65+D55+D14</f>
        <v>38209252</v>
      </c>
      <c r="E71" s="10">
        <f>E14+E55+E69</f>
        <v>965283</v>
      </c>
      <c r="F71" s="10">
        <v>0</v>
      </c>
    </row>
    <row r="72" spans="1:9" x14ac:dyDescent="0.25">
      <c r="A72" s="8">
        <v>40000000</v>
      </c>
      <c r="B72" s="9" t="s">
        <v>59</v>
      </c>
      <c r="C72" s="11">
        <f>C73</f>
        <v>28074980</v>
      </c>
      <c r="D72" s="11">
        <f>D73</f>
        <v>28074980</v>
      </c>
      <c r="E72" s="11">
        <v>0</v>
      </c>
      <c r="F72" s="11">
        <v>0</v>
      </c>
    </row>
    <row r="73" spans="1:9" x14ac:dyDescent="0.25">
      <c r="A73" s="8">
        <v>41000000</v>
      </c>
      <c r="B73" s="9" t="s">
        <v>60</v>
      </c>
      <c r="C73" s="11">
        <f>C76+C80+C82+C74</f>
        <v>28074980</v>
      </c>
      <c r="D73" s="11">
        <f>D76+D80+D82+D74</f>
        <v>28074980</v>
      </c>
      <c r="E73" s="11">
        <v>0</v>
      </c>
      <c r="F73" s="11">
        <v>0</v>
      </c>
    </row>
    <row r="74" spans="1:9" ht="28.5" x14ac:dyDescent="0.25">
      <c r="A74" s="8">
        <v>41020000</v>
      </c>
      <c r="B74" s="9" t="s">
        <v>84</v>
      </c>
      <c r="C74" s="11">
        <f>D74</f>
        <v>369200</v>
      </c>
      <c r="D74" s="11">
        <f>D75</f>
        <v>369200</v>
      </c>
      <c r="E74" s="11"/>
      <c r="F74" s="11"/>
    </row>
    <row r="75" spans="1:9" x14ac:dyDescent="0.25">
      <c r="A75" s="12">
        <v>41020100</v>
      </c>
      <c r="B75" s="13" t="s">
        <v>85</v>
      </c>
      <c r="C75" s="15">
        <f>D75</f>
        <v>369200</v>
      </c>
      <c r="D75" s="15">
        <v>369200</v>
      </c>
      <c r="E75" s="11"/>
      <c r="F75" s="11"/>
    </row>
    <row r="76" spans="1:9" ht="28.5" x14ac:dyDescent="0.25">
      <c r="A76" s="8">
        <v>41030000</v>
      </c>
      <c r="B76" s="9" t="s">
        <v>61</v>
      </c>
      <c r="C76" s="11">
        <f>C77+C78+C79</f>
        <v>24023655</v>
      </c>
      <c r="D76" s="11">
        <f>D77+D78+D79</f>
        <v>24023655</v>
      </c>
      <c r="E76" s="11">
        <v>0</v>
      </c>
      <c r="F76" s="11">
        <v>0</v>
      </c>
    </row>
    <row r="77" spans="1:9" ht="30" x14ac:dyDescent="0.25">
      <c r="A77" s="12">
        <v>41033900</v>
      </c>
      <c r="B77" s="13" t="s">
        <v>62</v>
      </c>
      <c r="C77" s="10">
        <f>D77</f>
        <v>20259200</v>
      </c>
      <c r="D77" s="15">
        <v>20259200</v>
      </c>
      <c r="E77" s="15">
        <v>0</v>
      </c>
      <c r="F77" s="15">
        <v>0</v>
      </c>
    </row>
    <row r="78" spans="1:9" ht="45" x14ac:dyDescent="0.25">
      <c r="A78" s="12">
        <v>41035200</v>
      </c>
      <c r="B78" s="13" t="s">
        <v>93</v>
      </c>
      <c r="C78" s="10">
        <f>D78</f>
        <v>2686455</v>
      </c>
      <c r="D78" s="15">
        <v>2686455</v>
      </c>
      <c r="E78" s="15"/>
      <c r="F78" s="15"/>
    </row>
    <row r="79" spans="1:9" ht="60" x14ac:dyDescent="0.25">
      <c r="A79" s="12">
        <v>41035500</v>
      </c>
      <c r="B79" s="13" t="s">
        <v>94</v>
      </c>
      <c r="C79" s="10">
        <f>D79</f>
        <v>1078000</v>
      </c>
      <c r="D79" s="15">
        <v>1078000</v>
      </c>
      <c r="E79" s="15"/>
      <c r="F79" s="15"/>
    </row>
    <row r="80" spans="1:9" ht="28.5" x14ac:dyDescent="0.25">
      <c r="A80" s="8">
        <v>41040000</v>
      </c>
      <c r="B80" s="9" t="s">
        <v>63</v>
      </c>
      <c r="C80" s="10">
        <f>D80</f>
        <v>999200</v>
      </c>
      <c r="D80" s="11">
        <v>999200</v>
      </c>
      <c r="E80" s="11">
        <v>0</v>
      </c>
      <c r="F80" s="11">
        <v>0</v>
      </c>
    </row>
    <row r="81" spans="1:6" ht="77.25" customHeight="1" x14ac:dyDescent="0.25">
      <c r="A81" s="12">
        <v>41040200</v>
      </c>
      <c r="B81" s="13" t="s">
        <v>75</v>
      </c>
      <c r="C81" s="10">
        <f>D81</f>
        <v>999200</v>
      </c>
      <c r="D81" s="15">
        <v>999200</v>
      </c>
      <c r="E81" s="15">
        <v>0</v>
      </c>
      <c r="F81" s="15">
        <v>0</v>
      </c>
    </row>
    <row r="82" spans="1:6" ht="35.25" customHeight="1" x14ac:dyDescent="0.25">
      <c r="A82" s="8">
        <v>41050000</v>
      </c>
      <c r="B82" s="9" t="s">
        <v>64</v>
      </c>
      <c r="C82" s="11">
        <f>C83+C86+C98+C85+C84</f>
        <v>2682925</v>
      </c>
      <c r="D82" s="11">
        <f>D83+D86+D98+D85+D84</f>
        <v>2682925</v>
      </c>
      <c r="E82" s="11">
        <v>0</v>
      </c>
      <c r="F82" s="11">
        <v>0</v>
      </c>
    </row>
    <row r="83" spans="1:6" ht="60" x14ac:dyDescent="0.25">
      <c r="A83" s="12">
        <v>41051200</v>
      </c>
      <c r="B83" s="13" t="s">
        <v>65</v>
      </c>
      <c r="C83" s="15">
        <v>53098</v>
      </c>
      <c r="D83" s="15">
        <f>53098</f>
        <v>53098</v>
      </c>
      <c r="E83" s="15"/>
      <c r="F83" s="15">
        <v>0</v>
      </c>
    </row>
    <row r="84" spans="1:6" ht="75" x14ac:dyDescent="0.25">
      <c r="A84" s="12">
        <v>41051400</v>
      </c>
      <c r="B84" s="38" t="s">
        <v>92</v>
      </c>
      <c r="C84" s="15">
        <v>333166</v>
      </c>
      <c r="D84" s="15">
        <v>333166</v>
      </c>
      <c r="E84" s="15"/>
      <c r="F84" s="15"/>
    </row>
    <row r="85" spans="1:6" ht="75" x14ac:dyDescent="0.25">
      <c r="A85" s="12">
        <v>41051700</v>
      </c>
      <c r="B85" s="37" t="s">
        <v>90</v>
      </c>
      <c r="C85" s="15">
        <v>36698</v>
      </c>
      <c r="D85" s="15">
        <v>36698</v>
      </c>
      <c r="E85" s="15"/>
      <c r="F85" s="15"/>
    </row>
    <row r="86" spans="1:6" x14ac:dyDescent="0.25">
      <c r="A86" s="12">
        <v>41053900</v>
      </c>
      <c r="B86" s="13" t="s">
        <v>66</v>
      </c>
      <c r="C86" s="14">
        <f>C89+C90+C91+C92+C93+C96+C94</f>
        <v>2176263</v>
      </c>
      <c r="D86" s="15">
        <f>D89+D90+D91+D92+D93+D96+D94</f>
        <v>2176263</v>
      </c>
      <c r="E86" s="15">
        <v>0</v>
      </c>
      <c r="F86" s="15">
        <v>0</v>
      </c>
    </row>
    <row r="87" spans="1:6" ht="0.75" customHeight="1" x14ac:dyDescent="0.25">
      <c r="A87" s="12"/>
      <c r="B87" s="18" t="s">
        <v>67</v>
      </c>
      <c r="C87" s="19"/>
      <c r="D87" s="20"/>
      <c r="E87" s="20">
        <v>0</v>
      </c>
      <c r="F87" s="20">
        <v>0</v>
      </c>
    </row>
    <row r="88" spans="1:6" ht="120" hidden="1" x14ac:dyDescent="0.25">
      <c r="A88" s="12"/>
      <c r="B88" s="21" t="s">
        <v>68</v>
      </c>
      <c r="C88" s="19"/>
      <c r="D88" s="20"/>
      <c r="E88" s="20">
        <v>0</v>
      </c>
      <c r="F88" s="20">
        <v>0</v>
      </c>
    </row>
    <row r="89" spans="1:6" ht="102" customHeight="1" x14ac:dyDescent="0.25">
      <c r="A89" s="12"/>
      <c r="B89" s="21" t="s">
        <v>69</v>
      </c>
      <c r="C89" s="19">
        <v>2900</v>
      </c>
      <c r="D89" s="20">
        <v>2900</v>
      </c>
      <c r="E89" s="20">
        <v>0</v>
      </c>
      <c r="F89" s="20">
        <v>0</v>
      </c>
    </row>
    <row r="90" spans="1:6" ht="59.25" customHeight="1" x14ac:dyDescent="0.25">
      <c r="A90" s="12"/>
      <c r="B90" s="22" t="s">
        <v>70</v>
      </c>
      <c r="C90" s="19">
        <v>2100</v>
      </c>
      <c r="D90" s="20">
        <v>2100</v>
      </c>
      <c r="E90" s="20">
        <v>0</v>
      </c>
      <c r="F90" s="20">
        <v>0</v>
      </c>
    </row>
    <row r="91" spans="1:6" ht="61.5" customHeight="1" x14ac:dyDescent="0.25">
      <c r="A91" s="12"/>
      <c r="B91" s="21" t="s">
        <v>71</v>
      </c>
      <c r="C91" s="19">
        <v>3600</v>
      </c>
      <c r="D91" s="20">
        <v>3600</v>
      </c>
      <c r="E91" s="20">
        <v>0</v>
      </c>
      <c r="F91" s="20">
        <v>0</v>
      </c>
    </row>
    <row r="92" spans="1:6" ht="35.25" customHeight="1" x14ac:dyDescent="0.25">
      <c r="A92" s="12"/>
      <c r="B92" s="34" t="s">
        <v>86</v>
      </c>
      <c r="C92" s="19">
        <v>2300</v>
      </c>
      <c r="D92" s="20">
        <v>2300</v>
      </c>
      <c r="E92" s="20">
        <v>0</v>
      </c>
      <c r="F92" s="20">
        <v>0</v>
      </c>
    </row>
    <row r="93" spans="1:6" ht="57" customHeight="1" x14ac:dyDescent="0.25">
      <c r="A93" s="12"/>
      <c r="B93" s="18" t="s">
        <v>81</v>
      </c>
      <c r="C93" s="19">
        <v>765363</v>
      </c>
      <c r="D93" s="20">
        <v>765363</v>
      </c>
      <c r="E93" s="20">
        <v>0</v>
      </c>
      <c r="F93" s="20">
        <v>0</v>
      </c>
    </row>
    <row r="94" spans="1:6" ht="57" customHeight="1" x14ac:dyDescent="0.25">
      <c r="A94" s="12"/>
      <c r="B94" s="18" t="s">
        <v>91</v>
      </c>
      <c r="C94" s="19">
        <f>500000+900000</f>
        <v>1400000</v>
      </c>
      <c r="D94" s="20">
        <f>500000+900000</f>
        <v>1400000</v>
      </c>
      <c r="E94" s="20"/>
      <c r="F94" s="20"/>
    </row>
    <row r="95" spans="1:6" ht="32.25" customHeight="1" x14ac:dyDescent="0.25">
      <c r="A95" s="12"/>
      <c r="B95" s="13" t="s">
        <v>80</v>
      </c>
      <c r="C95" s="14">
        <v>765363</v>
      </c>
      <c r="D95" s="15">
        <v>765363</v>
      </c>
      <c r="E95" s="15"/>
      <c r="F95" s="15"/>
    </row>
    <row r="96" spans="1:6" ht="47.25" hidden="1" customHeight="1" x14ac:dyDescent="0.25">
      <c r="A96" s="12"/>
      <c r="B96" s="13" t="s">
        <v>82</v>
      </c>
      <c r="C96" s="14">
        <f>120000-120000</f>
        <v>0</v>
      </c>
      <c r="D96" s="15">
        <f>120000-120000</f>
        <v>0</v>
      </c>
      <c r="E96" s="15"/>
      <c r="F96" s="15"/>
    </row>
    <row r="97" spans="1:6" ht="30" hidden="1" x14ac:dyDescent="0.25">
      <c r="A97" s="12"/>
      <c r="B97" s="13" t="s">
        <v>83</v>
      </c>
      <c r="C97" s="14">
        <f>120000-120000</f>
        <v>0</v>
      </c>
      <c r="D97" s="15">
        <f>120000-120000</f>
        <v>0</v>
      </c>
      <c r="E97" s="15"/>
      <c r="F97" s="15"/>
    </row>
    <row r="98" spans="1:6" ht="64.5" customHeight="1" x14ac:dyDescent="0.25">
      <c r="A98" s="12">
        <v>41055000</v>
      </c>
      <c r="B98" s="13" t="s">
        <v>76</v>
      </c>
      <c r="C98" s="14">
        <f>55800+27900</f>
        <v>83700</v>
      </c>
      <c r="D98" s="15">
        <f>55800+27900</f>
        <v>83700</v>
      </c>
      <c r="E98" s="15">
        <v>0</v>
      </c>
      <c r="F98" s="15">
        <v>0</v>
      </c>
    </row>
    <row r="99" spans="1:6" x14ac:dyDescent="0.25">
      <c r="A99" s="23" t="s">
        <v>72</v>
      </c>
      <c r="B99" s="17" t="s">
        <v>73</v>
      </c>
      <c r="C99" s="10">
        <f>D99+E99</f>
        <v>67249515</v>
      </c>
      <c r="D99" s="10">
        <f>D71+D72</f>
        <v>66284232</v>
      </c>
      <c r="E99" s="10">
        <f>E71+E72</f>
        <v>965283</v>
      </c>
      <c r="F99" s="10">
        <v>0</v>
      </c>
    </row>
    <row r="100" spans="1:6" x14ac:dyDescent="0.25">
      <c r="A100" s="25" t="s">
        <v>74</v>
      </c>
      <c r="B100" s="24"/>
      <c r="C100" s="24"/>
      <c r="D100" s="25" t="s">
        <v>77</v>
      </c>
      <c r="E100" s="24"/>
      <c r="F100" s="24"/>
    </row>
    <row r="101" spans="1:6" x14ac:dyDescent="0.25">
      <c r="A101" s="24"/>
    </row>
    <row r="102" spans="1:6" x14ac:dyDescent="0.25">
      <c r="A102" s="24"/>
      <c r="B102" s="24"/>
      <c r="C102" s="24"/>
      <c r="D102" s="24"/>
      <c r="E102" s="24"/>
      <c r="F102" s="24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4803149606299213" right="0.74803149606299213" top="0.98425196850393704" bottom="0.98425196850393704" header="0.51181102362204722" footer="0.51181102362204722"/>
  <pageSetup paperSize="9" scale="69" orientation="portrait" horizontalDpi="180" verticalDpi="180" r:id="rId1"/>
  <rowBreaks count="1" manualBreakCount="1">
    <brk id="7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2021-10-21T13:03:35Z</dcterms:modified>
</cp:coreProperties>
</file>