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3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55" i="1" l="1"/>
  <c r="G54" i="1"/>
  <c r="D55" i="1"/>
  <c r="D54" i="1"/>
  <c r="G40" i="1"/>
  <c r="D58" i="1"/>
  <c r="G58" i="1" s="1"/>
  <c r="E58" i="1"/>
  <c r="D57" i="1"/>
  <c r="G57" i="1" s="1"/>
  <c r="E57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1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57" i="1" s="1"/>
  <c r="F41" i="1"/>
  <c r="F58" i="1" s="1"/>
</calcChain>
</file>

<file path=xl/sharedStrings.xml><?xml version="1.0" encoding="utf-8"?>
<sst xmlns="http://schemas.openxmlformats.org/spreadsheetml/2006/main" count="119" uniqueCount="104">
  <si>
    <t>Аналіз виконання плану по доходах</t>
  </si>
  <si>
    <t>грн.</t>
  </si>
  <si>
    <t>ККД</t>
  </si>
  <si>
    <t>Доходи</t>
  </si>
  <si>
    <t xml:space="preserve"> Уточ.пл. за період</t>
  </si>
  <si>
    <t>Факт</t>
  </si>
  <si>
    <t>+/-</t>
  </si>
  <si>
    <t>% викон.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</si>
  <si>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</si>
  <si>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</si>
  <si>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</si>
  <si>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</si>
  <si>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</si>
  <si>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</si>
  <si>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</si>
  <si>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</si>
  <si>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11020200</t>
  </si>
  <si>
    <t>Податок на прибуток підприємств та фінансових установ комунальної власності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</si>
  <si>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</si>
  <si>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</si>
  <si>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</si>
  <si>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</si>
  <si>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14040000</t>
  </si>
  <si>
    <t>Акцизний податок з реалізації суб`єктами господарювання роздрібної торгівлі підакцизних товарів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</si>
  <si>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</si>
  <si>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</si>
  <si>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</si>
  <si>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</si>
  <si>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</si>
  <si>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</si>
  <si>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</si>
  <si>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</si>
  <si>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</si>
  <si>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</si>
  <si>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</si>
  <si>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</si>
  <si>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</si>
  <si>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</si>
  <si>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</si>
  <si>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</si>
  <si>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</si>
  <si>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</si>
  <si>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</si>
  <si>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</si>
  <si>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</si>
  <si>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</si>
  <si>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</si>
  <si>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</si>
  <si>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</si>
  <si>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</si>
  <si>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</si>
  <si>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</si>
  <si>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22012500</t>
  </si>
  <si>
    <t>Плата за надання інших адміністративних послуг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</si>
  <si>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</si>
  <si>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</si>
  <si>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</si>
  <si>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</si>
  <si>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</si>
  <si>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</si>
  <si>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41020100</t>
  </si>
  <si>
    <t>Базова дотація </t>
  </si>
  <si>
    <t>41033900</t>
  </si>
  <si>
    <t>Освітня субвенція з державного бюджету місцевим бюджетам 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</si>
  <si>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</si>
  <si>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</si>
  <si>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</si>
  <si>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</si>
  <si>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</si>
  <si>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</si>
  <si>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</si>
  <si>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</si>
  <si>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</si>
  <si>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</si>
  <si>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</si>
  <si>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</si>
  <si>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 xml:space="preserve"> </t>
  </si>
  <si>
    <t xml:space="preserve">Усього ( без урахування трансфертів) </t>
  </si>
  <si>
    <t xml:space="preserve">Усього </t>
  </si>
  <si>
    <t>Додаток 1</t>
  </si>
  <si>
    <t>за І півріччя 2021року</t>
  </si>
  <si>
    <t>ЗАГАЛЬНИЙ ФОНД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</si>
  <si>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</si>
  <si>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</si>
  <si>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</si>
  <si>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</si>
  <si>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</si>
  <si>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</si>
  <si>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</si>
  <si>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</si>
  <si>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</si>
  <si>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</si>
  <si>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</si>
  <si>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</si>
  <si>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</si>
  <si>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 </t>
  </si>
  <si>
    <t>25020100</t>
  </si>
  <si>
    <t>Благодійні внески, гранти та дарунки </t>
  </si>
  <si>
    <t>25020200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</si>
  <si>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</si>
  <si>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33010200</t>
  </si>
  <si>
    <t>Кошти від продажу прав на земельні ділянки несільськогосподарського призначення, що перебувають у державній або комунальній власності, та прав на земельні ділянки, які знаходяться на території Автономної Республіки Крим</t>
  </si>
  <si>
    <t>СПЕЦІАЛЬНИЙ ФОНД</t>
  </si>
  <si>
    <t>РАЗОМ ЗАГАЛЬНИЙ ТА СПЕЦІАЛЬНИЙ ФОНД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</si>
</sst>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0" xfId="0"/>
    <xf numFmtId="4" fontId="0" fillId="0" borderId="0" xfId="0" applyNumberFormat="1"/>
    <xf numFmtId="4" fontId="4" fillId="0" borderId="0" xfId="0" applyNumberFormat="1" applyFont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0" xfId="0"/>
    <xf numFmtId="4" fontId="4" fillId="0" borderId="0" xfId="0" applyNumberFormat="1" applyFont="1" applyAlignment="1">
      <alignment wrapText="1"/>
    </xf>
    <xf numFmtId="0" fontId="0" fillId="0" borderId="0" xfId="0"/>
    <xf numFmtId="4" fontId="0" fillId="0" borderId="0" xfId="0" applyNumberFormat="1" applyAlignment="1">
      <alignment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4" fontId="0" fillId="3" borderId="1" xfId="0" applyNumberForma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2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topLeftCell="B41" workbookViewId="0">
      <selection activeCell="E58" sqref="E58"/>
    </sheetView>
  </sheetViews>
  <sheetFormatPr defaultRowHeight="12.75" x14ac:dyDescent="0.2"/>
  <cols>
    <col min="1" max="1" width="0" hidden="1" customWidth="1"/>
    <col min="2" max="2" width="12.28515625" customWidth="1"/>
    <col min="3" max="3" width="50.7109375" style="5" customWidth="1"/>
    <col min="4" max="4" width="16" style="4" customWidth="1"/>
    <col min="5" max="5" width="12.28515625" style="4" bestFit="1" customWidth="1"/>
    <col min="6" max="6" width="11.28515625" style="4" bestFit="1" customWidth="1"/>
    <col min="7" max="7" width="9.28515625" style="4" bestFit="1" customWidth="1"/>
  </cols>
  <sheetData>
    <row r="1" spans="1:7" x14ac:dyDescent="0.2">
      <c r="A1" s="14"/>
      <c r="B1" s="14"/>
      <c r="C1" s="14"/>
      <c r="D1" s="14"/>
      <c r="E1" s="14"/>
      <c r="F1" s="15" t="s">
        <v>79</v>
      </c>
      <c r="G1" s="14"/>
    </row>
    <row r="2" spans="1:7" ht="23.25" x14ac:dyDescent="0.35">
      <c r="A2" s="14"/>
      <c r="B2" s="1" t="s">
        <v>0</v>
      </c>
      <c r="C2" s="2"/>
      <c r="D2" s="2"/>
      <c r="E2" s="2"/>
      <c r="F2" s="2"/>
      <c r="G2" s="2"/>
    </row>
    <row r="3" spans="1:7" ht="18.75" x14ac:dyDescent="0.3">
      <c r="A3" s="14"/>
      <c r="B3" s="3" t="s">
        <v>80</v>
      </c>
      <c r="C3" s="2"/>
      <c r="D3" s="2"/>
      <c r="E3" s="2"/>
      <c r="F3" s="2"/>
      <c r="G3" s="2"/>
    </row>
    <row r="4" spans="1:7" x14ac:dyDescent="0.2">
      <c r="A4" s="14"/>
      <c r="B4" s="14"/>
      <c r="C4" s="16" t="s">
        <v>81</v>
      </c>
      <c r="D4" s="14"/>
      <c r="E4" s="14"/>
      <c r="F4" s="14"/>
      <c r="G4" s="15" t="s">
        <v>1</v>
      </c>
    </row>
    <row r="5" spans="1:7" ht="28.5" customHeight="1" x14ac:dyDescent="0.2">
      <c r="A5" s="6"/>
      <c r="B5" s="7" t="s">
        <v>2</v>
      </c>
      <c r="C5" s="8" t="s">
        <v>3</v>
      </c>
      <c r="D5" s="8" t="s">
        <v>4</v>
      </c>
      <c r="E5" s="9" t="s">
        <v>5</v>
      </c>
      <c r="F5" s="9" t="s">
        <v>6</v>
      </c>
      <c r="G5" s="9" t="s">
        <v>7</v>
      </c>
    </row>
    <row r="6" spans="1:7" ht="38.25" x14ac:dyDescent="0.2">
      <c r="A6" s="10">
        <v>0</v>
      </c>
      <c r="B6" s="10" t="s">
        <v>8</v>
      </c>
      <c r="C6" s="11" t="s">
        <v>9</v>
      </c>
      <c r="D6" s="12">
        <v>4125000</v>
      </c>
      <c r="E6" s="12">
        <v>4857167.8099999996</v>
      </c>
      <c r="F6" s="13">
        <f t="shared" ref="F6:F41" si="0">E6-D6</f>
        <v>732167.80999999959</v>
      </c>
      <c r="G6" s="13">
        <f t="shared" ref="G6:G41" si="1">IF(D6=0,0,E6/D6*100)</f>
        <v>117.74952266666665</v>
      </c>
    </row>
    <row r="7" spans="1:7" ht="63.75" x14ac:dyDescent="0.2">
      <c r="A7" s="10">
        <v>0</v>
      </c>
      <c r="B7" s="10" t="s">
        <v>10</v>
      </c>
      <c r="C7" s="11" t="s">
        <v>11</v>
      </c>
      <c r="D7" s="12">
        <v>2295000</v>
      </c>
      <c r="E7" s="12">
        <v>1811099.21</v>
      </c>
      <c r="F7" s="13">
        <f t="shared" si="0"/>
        <v>-483900.79000000004</v>
      </c>
      <c r="G7" s="13">
        <f t="shared" si="1"/>
        <v>78.914998257080597</v>
      </c>
    </row>
    <row r="8" spans="1:7" ht="38.25" x14ac:dyDescent="0.2">
      <c r="A8" s="10">
        <v>0</v>
      </c>
      <c r="B8" s="10" t="s">
        <v>12</v>
      </c>
      <c r="C8" s="11" t="s">
        <v>13</v>
      </c>
      <c r="D8" s="12">
        <v>0</v>
      </c>
      <c r="E8" s="12">
        <v>520683.99</v>
      </c>
      <c r="F8" s="13">
        <f t="shared" si="0"/>
        <v>520683.99</v>
      </c>
      <c r="G8" s="13">
        <f t="shared" si="1"/>
        <v>0</v>
      </c>
    </row>
    <row r="9" spans="1:7" ht="38.25" x14ac:dyDescent="0.2">
      <c r="A9" s="10">
        <v>0</v>
      </c>
      <c r="B9" s="10" t="s">
        <v>14</v>
      </c>
      <c r="C9" s="11" t="s">
        <v>15</v>
      </c>
      <c r="D9" s="12">
        <v>90000</v>
      </c>
      <c r="E9" s="12">
        <v>97559.01</v>
      </c>
      <c r="F9" s="13">
        <f t="shared" si="0"/>
        <v>7559.0099999999948</v>
      </c>
      <c r="G9" s="13">
        <f t="shared" si="1"/>
        <v>108.39889999999998</v>
      </c>
    </row>
    <row r="10" spans="1:7" ht="25.5" x14ac:dyDescent="0.2">
      <c r="A10" s="10">
        <v>0</v>
      </c>
      <c r="B10" s="10" t="s">
        <v>16</v>
      </c>
      <c r="C10" s="11" t="s">
        <v>17</v>
      </c>
      <c r="D10" s="12">
        <v>0</v>
      </c>
      <c r="E10" s="12">
        <v>1135</v>
      </c>
      <c r="F10" s="13">
        <f t="shared" si="0"/>
        <v>1135</v>
      </c>
      <c r="G10" s="13">
        <f t="shared" si="1"/>
        <v>0</v>
      </c>
    </row>
    <row r="11" spans="1:7" ht="51" x14ac:dyDescent="0.2">
      <c r="A11" s="10">
        <v>0</v>
      </c>
      <c r="B11" s="10" t="s">
        <v>18</v>
      </c>
      <c r="C11" s="11" t="s">
        <v>19</v>
      </c>
      <c r="D11" s="12">
        <v>1000</v>
      </c>
      <c r="E11" s="12">
        <v>2928.34</v>
      </c>
      <c r="F11" s="13">
        <f t="shared" si="0"/>
        <v>1928.3400000000001</v>
      </c>
      <c r="G11" s="13">
        <f t="shared" si="1"/>
        <v>292.834</v>
      </c>
    </row>
    <row r="12" spans="1:7" ht="25.5" x14ac:dyDescent="0.2">
      <c r="A12" s="10">
        <v>0</v>
      </c>
      <c r="B12" s="10" t="s">
        <v>20</v>
      </c>
      <c r="C12" s="11" t="s">
        <v>21</v>
      </c>
      <c r="D12" s="12">
        <v>1500</v>
      </c>
      <c r="E12" s="12">
        <v>962.84</v>
      </c>
      <c r="F12" s="13">
        <f t="shared" si="0"/>
        <v>-537.16</v>
      </c>
      <c r="G12" s="13">
        <f t="shared" si="1"/>
        <v>64.189333333333337</v>
      </c>
    </row>
    <row r="13" spans="1:7" ht="25.5" x14ac:dyDescent="0.2">
      <c r="A13" s="10">
        <v>0</v>
      </c>
      <c r="B13" s="10" t="s">
        <v>22</v>
      </c>
      <c r="C13" s="11" t="s">
        <v>23</v>
      </c>
      <c r="D13" s="12">
        <v>55000</v>
      </c>
      <c r="E13" s="12">
        <v>71834</v>
      </c>
      <c r="F13" s="13">
        <f t="shared" si="0"/>
        <v>16834</v>
      </c>
      <c r="G13" s="13">
        <f t="shared" si="1"/>
        <v>130.60727272727271</v>
      </c>
    </row>
    <row r="14" spans="1:7" ht="38.25" x14ac:dyDescent="0.2">
      <c r="A14" s="10">
        <v>0</v>
      </c>
      <c r="B14" s="10" t="s">
        <v>24</v>
      </c>
      <c r="C14" s="11" t="s">
        <v>25</v>
      </c>
      <c r="D14" s="12">
        <v>0</v>
      </c>
      <c r="E14" s="12">
        <v>450</v>
      </c>
      <c r="F14" s="13">
        <f t="shared" si="0"/>
        <v>450</v>
      </c>
      <c r="G14" s="13">
        <f t="shared" si="1"/>
        <v>0</v>
      </c>
    </row>
    <row r="15" spans="1:7" ht="38.25" x14ac:dyDescent="0.2">
      <c r="A15" s="10">
        <v>0</v>
      </c>
      <c r="B15" s="10" t="s">
        <v>26</v>
      </c>
      <c r="C15" s="11" t="s">
        <v>27</v>
      </c>
      <c r="D15" s="12">
        <v>0</v>
      </c>
      <c r="E15" s="12">
        <v>2351.9499999999998</v>
      </c>
      <c r="F15" s="13">
        <f t="shared" si="0"/>
        <v>2351.9499999999998</v>
      </c>
      <c r="G15" s="13">
        <f t="shared" si="1"/>
        <v>0</v>
      </c>
    </row>
    <row r="16" spans="1:7" ht="38.25" x14ac:dyDescent="0.2">
      <c r="A16" s="10">
        <v>0</v>
      </c>
      <c r="B16" s="10" t="s">
        <v>28</v>
      </c>
      <c r="C16" s="11" t="s">
        <v>29</v>
      </c>
      <c r="D16" s="12">
        <v>0</v>
      </c>
      <c r="E16" s="12">
        <v>0</v>
      </c>
      <c r="F16" s="13">
        <f t="shared" si="0"/>
        <v>0</v>
      </c>
      <c r="G16" s="13">
        <f t="shared" si="1"/>
        <v>0</v>
      </c>
    </row>
    <row r="17" spans="1:7" ht="38.25" x14ac:dyDescent="0.2">
      <c r="A17" s="10">
        <v>0</v>
      </c>
      <c r="B17" s="10" t="s">
        <v>30</v>
      </c>
      <c r="C17" s="11" t="s">
        <v>31</v>
      </c>
      <c r="D17" s="12">
        <v>30000</v>
      </c>
      <c r="E17" s="12">
        <v>46103.65</v>
      </c>
      <c r="F17" s="13">
        <f t="shared" si="0"/>
        <v>16103.650000000001</v>
      </c>
      <c r="G17" s="13">
        <f t="shared" si="1"/>
        <v>153.67883333333333</v>
      </c>
    </row>
    <row r="18" spans="1:7" x14ac:dyDescent="0.2">
      <c r="A18" s="10">
        <v>0</v>
      </c>
      <c r="B18" s="10" t="s">
        <v>32</v>
      </c>
      <c r="C18" s="11" t="s">
        <v>33</v>
      </c>
      <c r="D18" s="12">
        <v>189800</v>
      </c>
      <c r="E18" s="12">
        <v>182679.75</v>
      </c>
      <c r="F18" s="13">
        <f t="shared" si="0"/>
        <v>-7120.25</v>
      </c>
      <c r="G18" s="13">
        <f t="shared" si="1"/>
        <v>96.248551106427811</v>
      </c>
    </row>
    <row r="19" spans="1:7" x14ac:dyDescent="0.2">
      <c r="A19" s="10">
        <v>0</v>
      </c>
      <c r="B19" s="10" t="s">
        <v>34</v>
      </c>
      <c r="C19" s="11" t="s">
        <v>35</v>
      </c>
      <c r="D19" s="12">
        <v>2118072</v>
      </c>
      <c r="E19" s="12">
        <v>2155444.1</v>
      </c>
      <c r="F19" s="13">
        <f t="shared" si="0"/>
        <v>37372.100000000093</v>
      </c>
      <c r="G19" s="13">
        <f t="shared" si="1"/>
        <v>101.7644395469087</v>
      </c>
    </row>
    <row r="20" spans="1:7" x14ac:dyDescent="0.2">
      <c r="A20" s="10">
        <v>0</v>
      </c>
      <c r="B20" s="10" t="s">
        <v>36</v>
      </c>
      <c r="C20" s="11" t="s">
        <v>37</v>
      </c>
      <c r="D20" s="12">
        <v>0</v>
      </c>
      <c r="E20" s="12">
        <v>13194.42</v>
      </c>
      <c r="F20" s="13">
        <f t="shared" si="0"/>
        <v>13194.42</v>
      </c>
      <c r="G20" s="13">
        <f t="shared" si="1"/>
        <v>0</v>
      </c>
    </row>
    <row r="21" spans="1:7" x14ac:dyDescent="0.2">
      <c r="A21" s="10">
        <v>0</v>
      </c>
      <c r="B21" s="10" t="s">
        <v>38</v>
      </c>
      <c r="C21" s="11" t="s">
        <v>39</v>
      </c>
      <c r="D21" s="12">
        <v>121000</v>
      </c>
      <c r="E21" s="12">
        <v>143566.9</v>
      </c>
      <c r="F21" s="13">
        <f t="shared" si="0"/>
        <v>22566.899999999994</v>
      </c>
      <c r="G21" s="13">
        <f t="shared" si="1"/>
        <v>118.6503305785124</v>
      </c>
    </row>
    <row r="22" spans="1:7" x14ac:dyDescent="0.2">
      <c r="A22" s="10">
        <v>0</v>
      </c>
      <c r="B22" s="10" t="s">
        <v>40</v>
      </c>
      <c r="C22" s="11" t="s">
        <v>41</v>
      </c>
      <c r="D22" s="12">
        <v>0</v>
      </c>
      <c r="E22" s="12">
        <v>6250</v>
      </c>
      <c r="F22" s="13">
        <f t="shared" si="0"/>
        <v>6250</v>
      </c>
      <c r="G22" s="13">
        <f t="shared" si="1"/>
        <v>0</v>
      </c>
    </row>
    <row r="23" spans="1:7" x14ac:dyDescent="0.2">
      <c r="A23" s="10">
        <v>0</v>
      </c>
      <c r="B23" s="10" t="s">
        <v>42</v>
      </c>
      <c r="C23" s="11" t="s">
        <v>43</v>
      </c>
      <c r="D23" s="12">
        <v>39000</v>
      </c>
      <c r="E23" s="12">
        <v>55775.97</v>
      </c>
      <c r="F23" s="13">
        <f t="shared" si="0"/>
        <v>16775.97</v>
      </c>
      <c r="G23" s="13">
        <f t="shared" si="1"/>
        <v>143.01530769230772</v>
      </c>
    </row>
    <row r="24" spans="1:7" x14ac:dyDescent="0.2">
      <c r="A24" s="10">
        <v>0</v>
      </c>
      <c r="B24" s="10" t="s">
        <v>44</v>
      </c>
      <c r="C24" s="11" t="s">
        <v>45</v>
      </c>
      <c r="D24" s="12">
        <v>673030</v>
      </c>
      <c r="E24" s="12">
        <v>723359.37</v>
      </c>
      <c r="F24" s="13">
        <f t="shared" si="0"/>
        <v>50329.369999999995</v>
      </c>
      <c r="G24" s="13">
        <f t="shared" si="1"/>
        <v>107.47802772536141</v>
      </c>
    </row>
    <row r="25" spans="1:7" ht="51" x14ac:dyDescent="0.2">
      <c r="A25" s="10">
        <v>0</v>
      </c>
      <c r="B25" s="10" t="s">
        <v>46</v>
      </c>
      <c r="C25" s="11" t="s">
        <v>47</v>
      </c>
      <c r="D25" s="12">
        <v>710000</v>
      </c>
      <c r="E25" s="12">
        <v>672842.02</v>
      </c>
      <c r="F25" s="13">
        <f t="shared" si="0"/>
        <v>-37157.979999999981</v>
      </c>
      <c r="G25" s="13">
        <f t="shared" si="1"/>
        <v>94.76648169014085</v>
      </c>
    </row>
    <row r="26" spans="1:7" x14ac:dyDescent="0.2">
      <c r="A26" s="10">
        <v>0</v>
      </c>
      <c r="B26" s="10" t="s">
        <v>48</v>
      </c>
      <c r="C26" s="11" t="s">
        <v>49</v>
      </c>
      <c r="D26" s="12">
        <v>0</v>
      </c>
      <c r="E26" s="12">
        <v>2040</v>
      </c>
      <c r="F26" s="13">
        <f t="shared" si="0"/>
        <v>2040</v>
      </c>
      <c r="G26" s="13">
        <f t="shared" si="1"/>
        <v>0</v>
      </c>
    </row>
    <row r="27" spans="1:7" ht="38.25" x14ac:dyDescent="0.2">
      <c r="A27" s="10">
        <v>0</v>
      </c>
      <c r="B27" s="10" t="s">
        <v>50</v>
      </c>
      <c r="C27" s="11" t="s">
        <v>51</v>
      </c>
      <c r="D27" s="12">
        <v>0</v>
      </c>
      <c r="E27" s="12">
        <v>1200</v>
      </c>
      <c r="F27" s="13">
        <f t="shared" si="0"/>
        <v>1200</v>
      </c>
      <c r="G27" s="13">
        <f t="shared" si="1"/>
        <v>0</v>
      </c>
    </row>
    <row r="28" spans="1:7" x14ac:dyDescent="0.2">
      <c r="A28" s="10">
        <v>0</v>
      </c>
      <c r="B28" s="10" t="s">
        <v>52</v>
      </c>
      <c r="C28" s="11" t="s">
        <v>53</v>
      </c>
      <c r="D28" s="12">
        <v>2000</v>
      </c>
      <c r="E28" s="12">
        <v>3158.65</v>
      </c>
      <c r="F28" s="13">
        <f t="shared" si="0"/>
        <v>1158.6500000000001</v>
      </c>
      <c r="G28" s="13">
        <f t="shared" si="1"/>
        <v>157.9325</v>
      </c>
    </row>
    <row r="29" spans="1:7" ht="38.25" x14ac:dyDescent="0.2">
      <c r="A29" s="10">
        <v>0</v>
      </c>
      <c r="B29" s="10" t="s">
        <v>54</v>
      </c>
      <c r="C29" s="11" t="s">
        <v>55</v>
      </c>
      <c r="D29" s="12">
        <v>13500</v>
      </c>
      <c r="E29" s="12">
        <v>20934.07</v>
      </c>
      <c r="F29" s="13">
        <f t="shared" si="0"/>
        <v>7434.07</v>
      </c>
      <c r="G29" s="13">
        <f t="shared" si="1"/>
        <v>155.0671851851852</v>
      </c>
    </row>
    <row r="30" spans="1:7" ht="38.25" x14ac:dyDescent="0.2">
      <c r="A30" s="10">
        <v>0</v>
      </c>
      <c r="B30" s="10" t="s">
        <v>56</v>
      </c>
      <c r="C30" s="11" t="s">
        <v>57</v>
      </c>
      <c r="D30" s="12">
        <v>900</v>
      </c>
      <c r="E30" s="12">
        <v>680</v>
      </c>
      <c r="F30" s="13">
        <f t="shared" si="0"/>
        <v>-220</v>
      </c>
      <c r="G30" s="13">
        <f t="shared" si="1"/>
        <v>75.555555555555557</v>
      </c>
    </row>
    <row r="31" spans="1:7" ht="63.75" x14ac:dyDescent="0.2">
      <c r="A31" s="10">
        <v>0</v>
      </c>
      <c r="B31" s="10" t="s">
        <v>58</v>
      </c>
      <c r="C31" s="11" t="s">
        <v>59</v>
      </c>
      <c r="D31" s="12">
        <v>0</v>
      </c>
      <c r="E31" s="12">
        <v>73454.8</v>
      </c>
      <c r="F31" s="13">
        <f t="shared" si="0"/>
        <v>73454.8</v>
      </c>
      <c r="G31" s="13">
        <f t="shared" si="1"/>
        <v>0</v>
      </c>
    </row>
    <row r="32" spans="1:7" x14ac:dyDescent="0.2">
      <c r="A32" s="10">
        <v>0</v>
      </c>
      <c r="B32" s="10" t="s">
        <v>60</v>
      </c>
      <c r="C32" s="11" t="s">
        <v>61</v>
      </c>
      <c r="D32" s="12">
        <v>3005400</v>
      </c>
      <c r="E32" s="12">
        <v>3005400</v>
      </c>
      <c r="F32" s="13">
        <f t="shared" si="0"/>
        <v>0</v>
      </c>
      <c r="G32" s="13">
        <f t="shared" si="1"/>
        <v>100</v>
      </c>
    </row>
    <row r="33" spans="1:7" ht="25.5" x14ac:dyDescent="0.2">
      <c r="A33" s="10">
        <v>0</v>
      </c>
      <c r="B33" s="10" t="s">
        <v>62</v>
      </c>
      <c r="C33" s="11" t="s">
        <v>63</v>
      </c>
      <c r="D33" s="12">
        <v>15344400</v>
      </c>
      <c r="E33" s="12">
        <v>15344400</v>
      </c>
      <c r="F33" s="13">
        <f t="shared" si="0"/>
        <v>0</v>
      </c>
      <c r="G33" s="13">
        <f t="shared" si="1"/>
        <v>100</v>
      </c>
    </row>
    <row r="34" spans="1:7" ht="38.25" x14ac:dyDescent="0.2">
      <c r="A34" s="10">
        <v>0</v>
      </c>
      <c r="B34" s="10" t="s">
        <v>64</v>
      </c>
      <c r="C34" s="11" t="s">
        <v>65</v>
      </c>
      <c r="D34" s="12">
        <v>153000</v>
      </c>
      <c r="E34" s="12">
        <v>153000</v>
      </c>
      <c r="F34" s="13">
        <f t="shared" si="0"/>
        <v>0</v>
      </c>
      <c r="G34" s="13">
        <f t="shared" si="1"/>
        <v>100</v>
      </c>
    </row>
    <row r="35" spans="1:7" ht="51" x14ac:dyDescent="0.2">
      <c r="A35" s="10">
        <v>0</v>
      </c>
      <c r="B35" s="10" t="s">
        <v>66</v>
      </c>
      <c r="C35" s="11" t="s">
        <v>67</v>
      </c>
      <c r="D35" s="12">
        <v>661548</v>
      </c>
      <c r="E35" s="12">
        <v>661548</v>
      </c>
      <c r="F35" s="13">
        <f t="shared" si="0"/>
        <v>0</v>
      </c>
      <c r="G35" s="13">
        <f t="shared" si="1"/>
        <v>100</v>
      </c>
    </row>
    <row r="36" spans="1:7" ht="38.25" x14ac:dyDescent="0.2">
      <c r="A36" s="10">
        <v>0</v>
      </c>
      <c r="B36" s="10" t="s">
        <v>68</v>
      </c>
      <c r="C36" s="11" t="s">
        <v>69</v>
      </c>
      <c r="D36" s="12">
        <v>11439</v>
      </c>
      <c r="E36" s="12">
        <v>11439</v>
      </c>
      <c r="F36" s="13">
        <f t="shared" si="0"/>
        <v>0</v>
      </c>
      <c r="G36" s="13">
        <f t="shared" si="1"/>
        <v>100</v>
      </c>
    </row>
    <row r="37" spans="1:7" ht="51" x14ac:dyDescent="0.2">
      <c r="A37" s="10">
        <v>0</v>
      </c>
      <c r="B37" s="10" t="s">
        <v>70</v>
      </c>
      <c r="C37" s="11" t="s">
        <v>71</v>
      </c>
      <c r="D37" s="12">
        <v>8457</v>
      </c>
      <c r="E37" s="12">
        <v>8457</v>
      </c>
      <c r="F37" s="13">
        <f t="shared" si="0"/>
        <v>0</v>
      </c>
      <c r="G37" s="13">
        <f t="shared" si="1"/>
        <v>100</v>
      </c>
    </row>
    <row r="38" spans="1:7" x14ac:dyDescent="0.2">
      <c r="A38" s="10">
        <v>0</v>
      </c>
      <c r="B38" s="10" t="s">
        <v>72</v>
      </c>
      <c r="C38" s="11" t="s">
        <v>73</v>
      </c>
      <c r="D38" s="12">
        <v>655792.97</v>
      </c>
      <c r="E38" s="12">
        <v>655792.22</v>
      </c>
      <c r="F38" s="13">
        <f t="shared" si="0"/>
        <v>-0.75</v>
      </c>
      <c r="G38" s="13">
        <f t="shared" si="1"/>
        <v>99.99988563463863</v>
      </c>
    </row>
    <row r="39" spans="1:7" ht="38.25" x14ac:dyDescent="0.2">
      <c r="A39" s="10">
        <v>0</v>
      </c>
      <c r="B39" s="10" t="s">
        <v>74</v>
      </c>
      <c r="C39" s="11" t="s">
        <v>75</v>
      </c>
      <c r="D39" s="12">
        <v>115600</v>
      </c>
      <c r="E39" s="12">
        <v>115600</v>
      </c>
      <c r="F39" s="13">
        <f t="shared" si="0"/>
        <v>0</v>
      </c>
      <c r="G39" s="13">
        <f t="shared" si="1"/>
        <v>100</v>
      </c>
    </row>
    <row r="40" spans="1:7" x14ac:dyDescent="0.2">
      <c r="A40" s="10">
        <v>1</v>
      </c>
      <c r="B40" s="10" t="s">
        <v>76</v>
      </c>
      <c r="C40" s="11" t="s">
        <v>77</v>
      </c>
      <c r="D40" s="12">
        <v>10464802</v>
      </c>
      <c r="E40" s="12">
        <v>11466855.850000001</v>
      </c>
      <c r="F40" s="13">
        <f t="shared" si="0"/>
        <v>1002053.8500000015</v>
      </c>
      <c r="G40" s="13">
        <f>IF(D40=0,0,E40/D40*100)</f>
        <v>109.57546879530069</v>
      </c>
    </row>
    <row r="41" spans="1:7" x14ac:dyDescent="0.2">
      <c r="A41" s="10">
        <v>1</v>
      </c>
      <c r="B41" s="10" t="s">
        <v>76</v>
      </c>
      <c r="C41" s="11" t="s">
        <v>78</v>
      </c>
      <c r="D41" s="12">
        <v>30420438.969999999</v>
      </c>
      <c r="E41" s="12">
        <v>31422492.07</v>
      </c>
      <c r="F41" s="13">
        <f t="shared" si="0"/>
        <v>1002053.1000000015</v>
      </c>
      <c r="G41" s="13">
        <f t="shared" si="1"/>
        <v>103.29401262417089</v>
      </c>
    </row>
    <row r="42" spans="1:7" x14ac:dyDescent="0.2">
      <c r="A42" s="25"/>
      <c r="B42" s="25"/>
      <c r="C42" s="26" t="s">
        <v>102</v>
      </c>
      <c r="D42" s="25"/>
      <c r="E42" s="25"/>
      <c r="F42" s="25"/>
      <c r="G42" s="25"/>
    </row>
    <row r="43" spans="1:7" ht="25.5" x14ac:dyDescent="0.2">
      <c r="A43" s="17"/>
      <c r="B43" s="18" t="s">
        <v>2</v>
      </c>
      <c r="C43" s="19" t="s">
        <v>3</v>
      </c>
      <c r="D43" s="19" t="s">
        <v>4</v>
      </c>
      <c r="E43" s="20" t="s">
        <v>5</v>
      </c>
      <c r="F43" s="20" t="s">
        <v>6</v>
      </c>
      <c r="G43" s="20" t="s">
        <v>7</v>
      </c>
    </row>
    <row r="44" spans="1:7" ht="51" x14ac:dyDescent="0.2">
      <c r="A44" s="21">
        <v>0</v>
      </c>
      <c r="B44" s="21" t="s">
        <v>82</v>
      </c>
      <c r="C44" s="22" t="s">
        <v>83</v>
      </c>
      <c r="D44" s="23">
        <v>700</v>
      </c>
      <c r="E44" s="23">
        <v>577.29</v>
      </c>
      <c r="F44" s="24">
        <v>-122.71000000000004</v>
      </c>
      <c r="G44" s="24">
        <v>82.47</v>
      </c>
    </row>
    <row r="45" spans="1:7" ht="25.5" x14ac:dyDescent="0.2">
      <c r="A45" s="21">
        <v>0</v>
      </c>
      <c r="B45" s="21" t="s">
        <v>84</v>
      </c>
      <c r="C45" s="22" t="s">
        <v>85</v>
      </c>
      <c r="D45" s="23">
        <v>0</v>
      </c>
      <c r="E45" s="23">
        <v>1253.3699999999999</v>
      </c>
      <c r="F45" s="24">
        <v>1253.3699999999999</v>
      </c>
      <c r="G45" s="24">
        <v>0</v>
      </c>
    </row>
    <row r="46" spans="1:7" ht="38.25" x14ac:dyDescent="0.2">
      <c r="A46" s="21">
        <v>0</v>
      </c>
      <c r="B46" s="21" t="s">
        <v>86</v>
      </c>
      <c r="C46" s="22" t="s">
        <v>87</v>
      </c>
      <c r="D46" s="23">
        <v>0</v>
      </c>
      <c r="E46" s="23">
        <v>4.25</v>
      </c>
      <c r="F46" s="24">
        <v>4.25</v>
      </c>
      <c r="G46" s="24">
        <v>0</v>
      </c>
    </row>
    <row r="47" spans="1:7" ht="38.25" x14ac:dyDescent="0.2">
      <c r="A47" s="21">
        <v>0</v>
      </c>
      <c r="B47" s="21" t="s">
        <v>88</v>
      </c>
      <c r="C47" s="22" t="s">
        <v>89</v>
      </c>
      <c r="D47" s="23">
        <v>0</v>
      </c>
      <c r="E47" s="23">
        <v>367.5</v>
      </c>
      <c r="F47" s="24">
        <v>367.5</v>
      </c>
      <c r="G47" s="24">
        <v>0</v>
      </c>
    </row>
    <row r="48" spans="1:7" ht="25.5" x14ac:dyDescent="0.2">
      <c r="A48" s="21">
        <v>0</v>
      </c>
      <c r="B48" s="21" t="s">
        <v>90</v>
      </c>
      <c r="C48" s="22" t="s">
        <v>91</v>
      </c>
      <c r="D48" s="23">
        <v>421400</v>
      </c>
      <c r="E48" s="23">
        <v>149846.70000000001</v>
      </c>
      <c r="F48" s="24">
        <v>-271553.3</v>
      </c>
      <c r="G48" s="24">
        <v>35.559254864736594</v>
      </c>
    </row>
    <row r="49" spans="1:7" ht="38.25" x14ac:dyDescent="0.2">
      <c r="A49" s="21">
        <v>0</v>
      </c>
      <c r="B49" s="21" t="s">
        <v>92</v>
      </c>
      <c r="C49" s="22" t="s">
        <v>93</v>
      </c>
      <c r="D49" s="23">
        <v>1500</v>
      </c>
      <c r="E49" s="23">
        <v>1410.2</v>
      </c>
      <c r="F49" s="24">
        <v>-89.799999999999955</v>
      </c>
      <c r="G49" s="24">
        <v>94.013333333333335</v>
      </c>
    </row>
    <row r="50" spans="1:7" ht="25.5" x14ac:dyDescent="0.2">
      <c r="A50" s="21">
        <v>0</v>
      </c>
      <c r="B50" s="21" t="s">
        <v>94</v>
      </c>
      <c r="C50" s="22" t="s">
        <v>95</v>
      </c>
      <c r="D50" s="23">
        <v>0</v>
      </c>
      <c r="E50" s="23">
        <v>4828.7700000000004</v>
      </c>
      <c r="F50" s="24">
        <v>4828.7700000000004</v>
      </c>
      <c r="G50" s="24">
        <v>0</v>
      </c>
    </row>
    <row r="51" spans="1:7" x14ac:dyDescent="0.2">
      <c r="A51" s="21">
        <v>0</v>
      </c>
      <c r="B51" s="21" t="s">
        <v>96</v>
      </c>
      <c r="C51" s="22" t="s">
        <v>97</v>
      </c>
      <c r="D51" s="29">
        <v>4048877.76</v>
      </c>
      <c r="E51" s="23">
        <v>4048877.76</v>
      </c>
      <c r="F51" s="24">
        <v>4048877.76</v>
      </c>
      <c r="G51" s="24">
        <v>0</v>
      </c>
    </row>
    <row r="52" spans="1:7" ht="63.75" x14ac:dyDescent="0.2">
      <c r="A52" s="21">
        <v>0</v>
      </c>
      <c r="B52" s="21" t="s">
        <v>98</v>
      </c>
      <c r="C52" s="22" t="s">
        <v>99</v>
      </c>
      <c r="D52" s="29">
        <v>7747.67</v>
      </c>
      <c r="E52" s="23">
        <v>7747.67</v>
      </c>
      <c r="F52" s="24">
        <v>7747.67</v>
      </c>
      <c r="G52" s="24">
        <v>0</v>
      </c>
    </row>
    <row r="53" spans="1:7" ht="63.75" x14ac:dyDescent="0.2">
      <c r="A53" s="21">
        <v>0</v>
      </c>
      <c r="B53" s="21" t="s">
        <v>100</v>
      </c>
      <c r="C53" s="22" t="s">
        <v>101</v>
      </c>
      <c r="D53" s="29">
        <v>56000</v>
      </c>
      <c r="E53" s="23">
        <v>56000</v>
      </c>
      <c r="F53" s="24">
        <v>56000</v>
      </c>
      <c r="G53" s="24">
        <v>0</v>
      </c>
    </row>
    <row r="54" spans="1:7" x14ac:dyDescent="0.2">
      <c r="A54" s="21">
        <v>1</v>
      </c>
      <c r="B54" s="21" t="s">
        <v>76</v>
      </c>
      <c r="C54" s="22" t="s">
        <v>77</v>
      </c>
      <c r="D54" s="23">
        <f>SUM(D44:D53)</f>
        <v>4536225.43</v>
      </c>
      <c r="E54" s="23">
        <v>4270913.51</v>
      </c>
      <c r="F54" s="24">
        <v>3847313.51</v>
      </c>
      <c r="G54" s="30">
        <f>IF(D54=0,0,E54/D54*100)</f>
        <v>94.151262451698742</v>
      </c>
    </row>
    <row r="55" spans="1:7" x14ac:dyDescent="0.2">
      <c r="A55" s="21">
        <v>1</v>
      </c>
      <c r="B55" s="21" t="s">
        <v>76</v>
      </c>
      <c r="C55" s="22" t="s">
        <v>78</v>
      </c>
      <c r="D55" s="23">
        <f>D54</f>
        <v>4536225.43</v>
      </c>
      <c r="E55" s="23">
        <v>4270913.51</v>
      </c>
      <c r="F55" s="24">
        <v>3847313.51</v>
      </c>
      <c r="G55" s="30">
        <f>IF(D55=0,0,E55/D55*100)</f>
        <v>94.151262451698742</v>
      </c>
    </row>
    <row r="56" spans="1:7" s="25" customFormat="1" x14ac:dyDescent="0.2">
      <c r="A56" s="27"/>
      <c r="B56" s="27"/>
      <c r="C56" s="28" t="s">
        <v>103</v>
      </c>
      <c r="D56" s="27"/>
      <c r="E56" s="27"/>
      <c r="F56" s="27"/>
      <c r="G56" s="27"/>
    </row>
    <row r="57" spans="1:7" s="25" customFormat="1" x14ac:dyDescent="0.2">
      <c r="A57" s="31">
        <v>1</v>
      </c>
      <c r="B57" s="31" t="s">
        <v>76</v>
      </c>
      <c r="C57" s="32" t="s">
        <v>77</v>
      </c>
      <c r="D57" s="33">
        <f t="shared" ref="D57:F58" si="2">D40+D54</f>
        <v>15001027.43</v>
      </c>
      <c r="E57" s="33">
        <f t="shared" si="2"/>
        <v>15737769.360000001</v>
      </c>
      <c r="F57" s="33">
        <f t="shared" si="2"/>
        <v>4849367.3600000013</v>
      </c>
      <c r="G57" s="30">
        <f>IF(D57=0,0,E57/D57*100)</f>
        <v>104.91127646714797</v>
      </c>
    </row>
    <row r="58" spans="1:7" x14ac:dyDescent="0.2">
      <c r="A58" s="31">
        <v>1</v>
      </c>
      <c r="B58" s="31" t="s">
        <v>76</v>
      </c>
      <c r="C58" s="32" t="s">
        <v>78</v>
      </c>
      <c r="D58" s="33">
        <f t="shared" si="2"/>
        <v>34956664.399999999</v>
      </c>
      <c r="E58" s="33">
        <f t="shared" si="2"/>
        <v>35693405.579999998</v>
      </c>
      <c r="F58" s="33">
        <f t="shared" si="2"/>
        <v>4849366.6100000013</v>
      </c>
      <c r="G58" s="30">
        <f>IF(D58=0,0,E58/D58*100)</f>
        <v>102.10758432660982</v>
      </c>
    </row>
  </sheetData>
  <mergeCells count="2">
    <mergeCell ref="B2:G2"/>
    <mergeCell ref="B3:G3"/>
  </mergeCells>
  <conditionalFormatting sqref="B6:B41 D57:F58">
    <cfRule type="expression" dxfId="14" priority="11" stopIfTrue="1">
      <formula>A6=1</formula>
    </cfRule>
  </conditionalFormatting>
  <conditionalFormatting sqref="C6:C41">
    <cfRule type="expression" dxfId="13" priority="12" stopIfTrue="1">
      <formula>A6=1</formula>
    </cfRule>
  </conditionalFormatting>
  <conditionalFormatting sqref="D6:D41">
    <cfRule type="expression" dxfId="12" priority="15" stopIfTrue="1">
      <formula>A6=1</formula>
    </cfRule>
  </conditionalFormatting>
  <conditionalFormatting sqref="E6:E41">
    <cfRule type="expression" dxfId="11" priority="16" stopIfTrue="1">
      <formula>A6=1</formula>
    </cfRule>
  </conditionalFormatting>
  <conditionalFormatting sqref="F6:F41">
    <cfRule type="expression" dxfId="10" priority="17" stopIfTrue="1">
      <formula>A6=1</formula>
    </cfRule>
  </conditionalFormatting>
  <conditionalFormatting sqref="G6:G41">
    <cfRule type="expression" dxfId="9" priority="18" stopIfTrue="1">
      <formula>A6=1</formula>
    </cfRule>
  </conditionalFormatting>
  <conditionalFormatting sqref="B56:B57">
    <cfRule type="expression" dxfId="8" priority="3" stopIfTrue="1">
      <formula>A56=1</formula>
    </cfRule>
  </conditionalFormatting>
  <conditionalFormatting sqref="C56:C57">
    <cfRule type="expression" dxfId="7" priority="4" stopIfTrue="1">
      <formula>A56=1</formula>
    </cfRule>
  </conditionalFormatting>
  <conditionalFormatting sqref="D56">
    <cfRule type="expression" dxfId="6" priority="7" stopIfTrue="1">
      <formula>A56=1</formula>
    </cfRule>
  </conditionalFormatting>
  <conditionalFormatting sqref="E56">
    <cfRule type="expression" dxfId="5" priority="8" stopIfTrue="1">
      <formula>A56=1</formula>
    </cfRule>
  </conditionalFormatting>
  <conditionalFormatting sqref="F56">
    <cfRule type="expression" dxfId="4" priority="9" stopIfTrue="1">
      <formula>A56=1</formula>
    </cfRule>
  </conditionalFormatting>
  <conditionalFormatting sqref="G56">
    <cfRule type="expression" dxfId="3" priority="10" stopIfTrue="1">
      <formula>A56=1</formula>
    </cfRule>
  </conditionalFormatting>
  <conditionalFormatting sqref="G57:G58">
    <cfRule type="expression" dxfId="2" priority="2" stopIfTrue="1">
      <formula>A57=1</formula>
    </cfRule>
  </conditionalFormatting>
  <conditionalFormatting sqref="G54:G55">
    <cfRule type="expression" dxfId="1" priority="1" stopIfTrue="1">
      <formula>A54=1</formula>
    </cfRule>
  </conditionalFormatting>
  <pageMargins left="0.32" right="0.33" top="0.39370078740157499" bottom="0.39370078740157499" header="0" footer="0"/>
  <pageSetup paperSize="9" scale="97" fitToHeight="7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2021-07-29T12:58:45Z</cp:lastPrinted>
  <dcterms:created xsi:type="dcterms:W3CDTF">2021-07-29T12:51:52Z</dcterms:created>
  <dcterms:modified xsi:type="dcterms:W3CDTF">2021-07-29T13:01:15Z</dcterms:modified>
</cp:coreProperties>
</file>