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" yWindow="-270" windowWidth="27795" windowHeight="6915"/>
  </bookViews>
  <sheets>
    <sheet name="Лист1" sheetId="1" r:id="rId1"/>
  </sheets>
  <definedNames>
    <definedName name="_xlnm.Print_Area" localSheetId="0">Лист1!$A$1:$P$86</definedName>
  </definedNames>
  <calcPr calcId="144525"/>
</workbook>
</file>

<file path=xl/calcChain.xml><?xml version="1.0" encoding="utf-8"?>
<calcChain xmlns="http://schemas.openxmlformats.org/spreadsheetml/2006/main">
  <c r="F74" i="1" l="1"/>
  <c r="J74" i="1"/>
  <c r="E74" i="1"/>
  <c r="P74" i="1" s="1"/>
  <c r="G76" i="1"/>
  <c r="F76" i="1"/>
  <c r="E76" i="1" s="1"/>
  <c r="G73" i="1"/>
  <c r="G71" i="1" s="1"/>
  <c r="F73" i="1"/>
  <c r="F71" i="1" s="1"/>
  <c r="O77" i="1"/>
  <c r="J77" i="1"/>
  <c r="E77" i="1"/>
  <c r="J76" i="1"/>
  <c r="J75" i="1"/>
  <c r="E75" i="1"/>
  <c r="P75" i="1" s="1"/>
  <c r="J73" i="1"/>
  <c r="E73" i="1"/>
  <c r="P73" i="1" s="1"/>
  <c r="J72" i="1"/>
  <c r="E72" i="1"/>
  <c r="P72" i="1" s="1"/>
  <c r="J71" i="1"/>
  <c r="J69" i="1"/>
  <c r="E69" i="1"/>
  <c r="P67" i="1"/>
  <c r="J61" i="1"/>
  <c r="E61" i="1"/>
  <c r="J62" i="1"/>
  <c r="E62" i="1"/>
  <c r="J60" i="1"/>
  <c r="E60" i="1"/>
  <c r="J59" i="1"/>
  <c r="E59" i="1"/>
  <c r="R45" i="1"/>
  <c r="E52" i="1"/>
  <c r="P52" i="1" s="1"/>
  <c r="E53" i="1"/>
  <c r="P53" i="1" s="1"/>
  <c r="E51" i="1"/>
  <c r="P51" i="1" s="1"/>
  <c r="E50" i="1"/>
  <c r="P50" i="1" s="1"/>
  <c r="E49" i="1"/>
  <c r="P49" i="1" s="1"/>
  <c r="E48" i="1"/>
  <c r="P48" i="1" s="1"/>
  <c r="E47" i="1"/>
  <c r="P47" i="1" s="1"/>
  <c r="E46" i="1"/>
  <c r="P46" i="1" s="1"/>
  <c r="F45" i="1"/>
  <c r="E45" i="1" s="1"/>
  <c r="P45" i="1" s="1"/>
  <c r="F44" i="1"/>
  <c r="E44" i="1" s="1"/>
  <c r="P44" i="1" s="1"/>
  <c r="E42" i="1"/>
  <c r="P42" i="1" s="1"/>
  <c r="E41" i="1"/>
  <c r="P41" i="1" s="1"/>
  <c r="P39" i="1"/>
  <c r="P37" i="1"/>
  <c r="P29" i="1"/>
  <c r="P69" i="1" l="1"/>
  <c r="P76" i="1"/>
  <c r="P59" i="1"/>
  <c r="P60" i="1"/>
  <c r="P61" i="1"/>
  <c r="P77" i="1"/>
  <c r="E71" i="1"/>
  <c r="P71" i="1" s="1"/>
  <c r="R46" i="1"/>
  <c r="P62" i="1"/>
  <c r="P70" i="1"/>
  <c r="P68" i="1"/>
  <c r="P66" i="1"/>
  <c r="P65" i="1"/>
  <c r="P64" i="1"/>
  <c r="P63" i="1"/>
  <c r="P58" i="1"/>
  <c r="P57" i="1"/>
  <c r="P56" i="1"/>
  <c r="P55" i="1"/>
  <c r="P54" i="1"/>
  <c r="P43" i="1"/>
  <c r="P40" i="1"/>
  <c r="P38" i="1"/>
  <c r="P36" i="1"/>
  <c r="P35" i="1"/>
  <c r="P34" i="1"/>
  <c r="P33" i="1"/>
  <c r="P32" i="1"/>
  <c r="P31" i="1"/>
  <c r="P30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<sst xmlns="http://schemas.openxmlformats.org/spreadsheetml/2006/main" count="183" uniqueCount="146">
  <si>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</si>
  <si>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</si>
  <si>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</si>
  <si>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</si>
  <si>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</si>
  <si>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</si>
  <si>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</si>
  <si>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</si>
  <si>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</si>
  <si>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</si>
  <si>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</si>
  <si>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</si>
  <si>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</si>
  <si>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</si>
  <si>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</si>
  <si>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</si>
  <si>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</si>
  <si>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Прибужанівська сільська рада</t>
  </si>
  <si>
    <t>0100</t>
  </si>
  <si>
    <t>Державне управління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</si>
  <si>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</si>
  <si>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</si>
  <si>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</si>
  <si>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</si>
  <si>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Соціальний захист та соціальне забезпечення</t>
  </si>
  <si>
    <t>1030</t>
  </si>
  <si>
    <t>3191</t>
  </si>
  <si>
    <t>Інші видатки на соціальний захист ветеранів війни та праці</t>
  </si>
  <si>
    <t>1090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</si>
  <si>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</si>
  <si>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</si>
  <si>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</si>
  <si>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</si>
  <si>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</si>
  <si>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</si>
  <si>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</si>
  <si>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</si>
  <si>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</si>
  <si>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</si>
  <si>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</si>
  <si>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</si>
  <si>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</si>
  <si>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</si>
  <si>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</si>
  <si>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</si>
  <si>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</si>
  <si>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</si>
  <si>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</si>
  <si>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7000</t>
  </si>
  <si>
    <t>Економічна діяльність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</si>
  <si>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</si>
  <si>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</si>
  <si>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</si>
  <si>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</si>
  <si>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</si>
  <si>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</si>
  <si>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</si>
  <si>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</si>
  <si>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8000</t>
  </si>
  <si>
    <t>Інша діяльність</t>
  </si>
  <si>
    <t>0320</t>
  </si>
  <si>
    <t>8110</t>
  </si>
  <si>
    <t>Заходи із запобігання та ліквідації надзвичайних ситуацій та наслідків стихійного лиха</t>
  </si>
  <si>
    <t>0540</t>
  </si>
  <si>
    <t>8340</t>
  </si>
  <si>
    <t>Природоохоронні заходи за рахунок цільових фондів</t>
  </si>
  <si>
    <t>0133</t>
  </si>
  <si>
    <t>8700</t>
  </si>
  <si>
    <t>Резервний фонд</t>
  </si>
  <si>
    <t>9000</t>
  </si>
  <si>
    <t>Міжбюджетні трансферти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</si>
  <si>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</si>
  <si>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</si>
  <si>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</si>
  <si>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</si>
  <si>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</si>
  <si>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</si>
  <si>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</si>
  <si>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</si>
  <si>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</si>
  <si>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</si>
  <si>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</si>
  <si>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</si>
  <si>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</si>
  <si>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</si>
  <si>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</si>
  <si>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</si>
  <si>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</si>
  <si>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</si>
  <si>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</si>
  <si>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0990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</si>
  <si>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</si>
  <si>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</si>
  <si>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</si>
  <si>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</si>
  <si>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</si>
  <si>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</si>
  <si>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</si>
  <si>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</si>
  <si>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</si>
  <si>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</si>
  <si>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</si>
  <si>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</si>
  <si>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</si>
  <si>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  Прибужанівської сільської  ради</t>
  </si>
  <si>
    <t>УТОЧНЕНИЙ РОЗПОДІЛ</t>
  </si>
  <si>
    <t>Додаток 4</t>
  </si>
  <si>
    <t>від 13.07.2018р. №3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</si>
  <si>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</si>
  <si>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</si>
  <si>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</si>
  <si>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9421</t>
  </si>
  <si>
    <t xml:space="preserve">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</si>
  <si>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>9422</t>
  </si>
  <si>
    <t xml:space="preserve">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</si>
  <si>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9771</t>
  </si>
  <si>
    <t>субвенція з сільського бюджету до районного бюджету  на здійснення окремих видатків місцевих бюджетів</t>
  </si>
  <si>
    <t>9772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</si>
  <si>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</si>
  <si>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9773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</si>
  <si>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</si>
  <si>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9774</t>
  </si>
  <si>
    <t>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</si>
  <si>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9775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</si>
  <si>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</si>
  <si>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9776</t>
  </si>
  <si>
    <t>субвенція з сільського бюджету до  бюджету м.Вознесенськ на утримання КУ "Вознесенська центральна районна лікарня"</t>
  </si>
  <si>
    <t>9777</t>
  </si>
  <si>
    <t>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</si>
  <si>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9778</t>
  </si>
  <si>
    <t>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</si>
  <si>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>9779</t>
  </si>
  <si>
    <t xml:space="preserve">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</si>
  <si>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97710</t>
  </si>
  <si>
    <t>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</si>
  <si>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>Надання загальної середньої освіти загальноосвітніми навчальними закладами ( у т. ч. школою-дитячим садком, інтернатом при школі), спеціалізованими школами, ліцеями, гімназіями, колегіумами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</si>
  <si>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</si>
  <si>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</si>
  <si>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</si>
  <si>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</si>
  <si>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</si>
  <si>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</si>
  <si>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</si>
  <si>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у тому числі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</si>
  <si>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у тому числі  видатки за рахунок  цільової  додаткової дотації з державного бюджету місцевим бюджетам</t>
  </si>
  <si>
    <t xml:space="preserve">з них 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</si>
</sst>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2" fontId="9" fillId="4" borderId="1" xfId="0" quotePrefix="1" applyNumberFormat="1" applyFont="1" applyFill="1" applyBorder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2" fontId="9" fillId="0" borderId="0" xfId="0" applyNumberFormat="1" applyFont="1"/>
    <xf numFmtId="0" fontId="9" fillId="0" borderId="1" xfId="0" applyFont="1" applyBorder="1" applyAlignment="1">
      <alignment wrapText="1"/>
    </xf>
    <xf numFmtId="0" fontId="8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2" fontId="9" fillId="4" borderId="1" xfId="0" quotePrefix="1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 wrapText="1"/>
    </xf>
    <xf numFmtId="4" fontId="9" fillId="4" borderId="0" xfId="0" applyNumberFormat="1" applyFont="1" applyFill="1" applyBorder="1" applyAlignment="1">
      <alignment vertical="center" wrapText="1"/>
    </xf>
    <xf numFmtId="0" fontId="6" fillId="0" borderId="0" xfId="0" applyFont="1"/>
    <xf numFmtId="2" fontId="9" fillId="4" borderId="1" xfId="0" quotePrefix="1" applyNumberFormat="1" applyFont="1" applyFill="1" applyBorder="1" applyAlignment="1">
      <alignment horizontal="left" vertical="center" wrapText="1"/>
    </xf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0" fillId="0" borderId="0" xfId="0" applyFont="1"/>
    <xf numFmtId="4" fontId="0" fillId="0" borderId="0" xfId="0" applyNumberFormat="1" applyFont="1"/>
    <xf numFmtId="2" fontId="6" fillId="0" borderId="1" xfId="0" quotePrefix="1" applyNumberFormat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abSelected="1" view="pageBreakPreview" topLeftCell="A61" zoomScale="60" zoomScaleNormal="100" workbookViewId="0">
      <selection activeCell="D46" sqref="D46"/>
    </sheetView>
  </sheetViews>
  <sheetFormatPr defaultRowHeight="12.75" x14ac:dyDescent="0.2"/>
  <cols>
    <col min="1" max="3" width="12" customWidth="1"/>
    <col min="4" max="4" width="40.7109375" customWidth="1"/>
    <col min="5" max="7" width="12.85546875" customWidth="1"/>
    <col min="8" max="15" width="11.5703125" customWidth="1"/>
    <col min="16" max="16" width="13.42578125" customWidth="1"/>
    <col min="18" max="18" width="12.28515625" bestFit="1" customWidth="1"/>
    <col min="19" max="19" width="11.85546875" customWidth="1"/>
    <col min="20" max="20" width="12.7109375" customWidth="1"/>
    <col min="21" max="21" width="12.28515625" customWidth="1"/>
  </cols>
  <sheetData>
    <row r="1" spans="1:16" x14ac:dyDescent="0.2">
      <c r="M1" t="s">
        <v>106</v>
      </c>
    </row>
    <row r="2" spans="1:16" x14ac:dyDescent="0.2">
      <c r="M2" t="s">
        <v>104</v>
      </c>
    </row>
    <row r="3" spans="1:16" x14ac:dyDescent="0.2">
      <c r="M3" t="s">
        <v>107</v>
      </c>
    </row>
    <row r="5" spans="1:16" x14ac:dyDescent="0.2">
      <c r="A5" s="23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1" t="s">
        <v>5</v>
      </c>
      <c r="E8" s="21" t="s">
        <v>6</v>
      </c>
      <c r="F8" s="21"/>
      <c r="G8" s="21"/>
      <c r="H8" s="21"/>
      <c r="I8" s="21"/>
      <c r="J8" s="21" t="s">
        <v>13</v>
      </c>
      <c r="K8" s="21"/>
      <c r="L8" s="21"/>
      <c r="M8" s="21"/>
      <c r="N8" s="21"/>
      <c r="O8" s="21"/>
      <c r="P8" s="22" t="s">
        <v>15</v>
      </c>
    </row>
    <row r="9" spans="1:16" x14ac:dyDescent="0.2">
      <c r="A9" s="21"/>
      <c r="B9" s="21"/>
      <c r="C9" s="21"/>
      <c r="D9" s="21"/>
      <c r="E9" s="22" t="s">
        <v>7</v>
      </c>
      <c r="F9" s="21" t="s">
        <v>8</v>
      </c>
      <c r="G9" s="21" t="s">
        <v>9</v>
      </c>
      <c r="H9" s="21"/>
      <c r="I9" s="21" t="s">
        <v>12</v>
      </c>
      <c r="J9" s="22" t="s">
        <v>7</v>
      </c>
      <c r="K9" s="21" t="s">
        <v>8</v>
      </c>
      <c r="L9" s="21" t="s">
        <v>9</v>
      </c>
      <c r="M9" s="21"/>
      <c r="N9" s="21" t="s">
        <v>12</v>
      </c>
      <c r="O9" s="4" t="s">
        <v>9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10</v>
      </c>
      <c r="H10" s="21" t="s">
        <v>11</v>
      </c>
      <c r="I10" s="21"/>
      <c r="J10" s="21"/>
      <c r="K10" s="21"/>
      <c r="L10" s="21" t="s">
        <v>10</v>
      </c>
      <c r="M10" s="21" t="s">
        <v>11</v>
      </c>
      <c r="N10" s="21"/>
      <c r="O10" s="21" t="s">
        <v>14</v>
      </c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10">
        <v>16608693</v>
      </c>
      <c r="F13" s="11">
        <v>16485716</v>
      </c>
      <c r="G13" s="11">
        <v>3441890</v>
      </c>
      <c r="H13" s="11">
        <v>400740</v>
      </c>
      <c r="I13" s="11">
        <v>112977</v>
      </c>
      <c r="J13" s="10">
        <v>2087072</v>
      </c>
      <c r="K13" s="11">
        <v>10200</v>
      </c>
      <c r="L13" s="11">
        <v>0</v>
      </c>
      <c r="M13" s="11">
        <v>0</v>
      </c>
      <c r="N13" s="11">
        <v>2076872</v>
      </c>
      <c r="O13" s="11">
        <v>2076872</v>
      </c>
      <c r="P13" s="10">
        <f t="shared" ref="P13:P70" si="0">E13+J13</f>
        <v>18695765</v>
      </c>
    </row>
    <row r="14" spans="1:16" x14ac:dyDescent="0.2">
      <c r="A14" s="7"/>
      <c r="B14" s="6" t="s">
        <v>18</v>
      </c>
      <c r="C14" s="8"/>
      <c r="D14" s="9" t="s">
        <v>19</v>
      </c>
      <c r="E14" s="10">
        <v>3788839</v>
      </c>
      <c r="F14" s="11">
        <v>3788839</v>
      </c>
      <c r="G14" s="11">
        <v>2758610</v>
      </c>
      <c r="H14" s="11">
        <v>265030</v>
      </c>
      <c r="I14" s="11">
        <v>0</v>
      </c>
      <c r="J14" s="10">
        <v>36305</v>
      </c>
      <c r="K14" s="11">
        <v>6000</v>
      </c>
      <c r="L14" s="11">
        <v>0</v>
      </c>
      <c r="M14" s="11">
        <v>0</v>
      </c>
      <c r="N14" s="11">
        <v>30305</v>
      </c>
      <c r="O14" s="11">
        <v>30305</v>
      </c>
      <c r="P14" s="10">
        <f t="shared" si="0"/>
        <v>3825144</v>
      </c>
    </row>
    <row r="15" spans="1:16" ht="63.75" x14ac:dyDescent="0.2">
      <c r="A15" s="4"/>
      <c r="B15" s="12" t="s">
        <v>21</v>
      </c>
      <c r="C15" s="13" t="s">
        <v>20</v>
      </c>
      <c r="D15" s="14" t="s">
        <v>22</v>
      </c>
      <c r="E15" s="15">
        <v>3788839</v>
      </c>
      <c r="F15" s="16">
        <v>3788839</v>
      </c>
      <c r="G15" s="16">
        <v>2758610</v>
      </c>
      <c r="H15" s="16">
        <v>265030</v>
      </c>
      <c r="I15" s="16">
        <v>0</v>
      </c>
      <c r="J15" s="15">
        <v>36305</v>
      </c>
      <c r="K15" s="16">
        <v>6000</v>
      </c>
      <c r="L15" s="16">
        <v>0</v>
      </c>
      <c r="M15" s="16">
        <v>0</v>
      </c>
      <c r="N15" s="16">
        <v>30305</v>
      </c>
      <c r="O15" s="16">
        <v>30305</v>
      </c>
      <c r="P15" s="15">
        <f t="shared" si="0"/>
        <v>3825144</v>
      </c>
    </row>
    <row r="16" spans="1:16" x14ac:dyDescent="0.2">
      <c r="A16" s="7"/>
      <c r="B16" s="6" t="s">
        <v>23</v>
      </c>
      <c r="C16" s="8"/>
      <c r="D16" s="9" t="s">
        <v>24</v>
      </c>
      <c r="E16" s="10">
        <v>20000</v>
      </c>
      <c r="F16" s="11">
        <v>20000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20000</v>
      </c>
    </row>
    <row r="17" spans="1:16" ht="25.5" x14ac:dyDescent="0.2">
      <c r="A17" s="4"/>
      <c r="B17" s="12" t="s">
        <v>26</v>
      </c>
      <c r="C17" s="13" t="s">
        <v>25</v>
      </c>
      <c r="D17" s="14" t="s">
        <v>27</v>
      </c>
      <c r="E17" s="15">
        <v>3000</v>
      </c>
      <c r="F17" s="16">
        <v>3000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3000</v>
      </c>
    </row>
    <row r="18" spans="1:16" ht="25.5" x14ac:dyDescent="0.2">
      <c r="A18" s="4"/>
      <c r="B18" s="12" t="s">
        <v>29</v>
      </c>
      <c r="C18" s="13" t="s">
        <v>28</v>
      </c>
      <c r="D18" s="14" t="s">
        <v>30</v>
      </c>
      <c r="E18" s="15">
        <v>17000</v>
      </c>
      <c r="F18" s="16">
        <v>17000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17000</v>
      </c>
    </row>
    <row r="19" spans="1:16" x14ac:dyDescent="0.2">
      <c r="A19" s="7"/>
      <c r="B19" s="6" t="s">
        <v>31</v>
      </c>
      <c r="C19" s="8"/>
      <c r="D19" s="9" t="s">
        <v>32</v>
      </c>
      <c r="E19" s="10">
        <v>854578</v>
      </c>
      <c r="F19" s="11">
        <v>854578</v>
      </c>
      <c r="G19" s="11">
        <v>575930</v>
      </c>
      <c r="H19" s="11">
        <v>73740</v>
      </c>
      <c r="I19" s="11">
        <v>0</v>
      </c>
      <c r="J19" s="10">
        <v>2000</v>
      </c>
      <c r="K19" s="11">
        <v>2000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856578</v>
      </c>
    </row>
    <row r="20" spans="1:16" x14ac:dyDescent="0.2">
      <c r="A20" s="4"/>
      <c r="B20" s="12" t="s">
        <v>34</v>
      </c>
      <c r="C20" s="13" t="s">
        <v>33</v>
      </c>
      <c r="D20" s="14" t="s">
        <v>35</v>
      </c>
      <c r="E20" s="15">
        <v>213040</v>
      </c>
      <c r="F20" s="16">
        <v>213040</v>
      </c>
      <c r="G20" s="16">
        <v>147050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213040</v>
      </c>
    </row>
    <row r="21" spans="1:16" ht="38.25" x14ac:dyDescent="0.2">
      <c r="A21" s="4"/>
      <c r="B21" s="12" t="s">
        <v>37</v>
      </c>
      <c r="C21" s="13" t="s">
        <v>36</v>
      </c>
      <c r="D21" s="14" t="s">
        <v>38</v>
      </c>
      <c r="E21" s="15">
        <v>641538</v>
      </c>
      <c r="F21" s="16">
        <v>641538</v>
      </c>
      <c r="G21" s="16">
        <v>428880</v>
      </c>
      <c r="H21" s="16">
        <v>73740</v>
      </c>
      <c r="I21" s="16">
        <v>0</v>
      </c>
      <c r="J21" s="15">
        <v>2000</v>
      </c>
      <c r="K21" s="16">
        <v>2000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643538</v>
      </c>
    </row>
    <row r="22" spans="1:16" x14ac:dyDescent="0.2">
      <c r="A22" s="7"/>
      <c r="B22" s="6" t="s">
        <v>39</v>
      </c>
      <c r="C22" s="8"/>
      <c r="D22" s="9" t="s">
        <v>40</v>
      </c>
      <c r="E22" s="10">
        <v>1151817</v>
      </c>
      <c r="F22" s="11">
        <v>1151817</v>
      </c>
      <c r="G22" s="11">
        <v>107350</v>
      </c>
      <c r="H22" s="11">
        <v>61970</v>
      </c>
      <c r="I22" s="11">
        <v>0</v>
      </c>
      <c r="J22" s="10">
        <v>357437</v>
      </c>
      <c r="K22" s="11">
        <v>0</v>
      </c>
      <c r="L22" s="11">
        <v>0</v>
      </c>
      <c r="M22" s="11">
        <v>0</v>
      </c>
      <c r="N22" s="11">
        <v>357437</v>
      </c>
      <c r="O22" s="11">
        <v>357437</v>
      </c>
      <c r="P22" s="10">
        <f t="shared" si="0"/>
        <v>1509254</v>
      </c>
    </row>
    <row r="23" spans="1:16" ht="25.5" x14ac:dyDescent="0.2">
      <c r="A23" s="4"/>
      <c r="B23" s="12" t="s">
        <v>42</v>
      </c>
      <c r="C23" s="13" t="s">
        <v>41</v>
      </c>
      <c r="D23" s="14" t="s">
        <v>43</v>
      </c>
      <c r="E23" s="15">
        <v>62740</v>
      </c>
      <c r="F23" s="16">
        <v>62740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62740</v>
      </c>
    </row>
    <row r="24" spans="1:16" ht="25.5" x14ac:dyDescent="0.2">
      <c r="A24" s="4"/>
      <c r="B24" s="12" t="s">
        <v>44</v>
      </c>
      <c r="C24" s="13" t="s">
        <v>41</v>
      </c>
      <c r="D24" s="14" t="s">
        <v>45</v>
      </c>
      <c r="E24" s="15">
        <v>487977</v>
      </c>
      <c r="F24" s="16">
        <v>487977</v>
      </c>
      <c r="G24" s="16">
        <v>0</v>
      </c>
      <c r="H24" s="16">
        <v>0</v>
      </c>
      <c r="I24" s="16">
        <v>0</v>
      </c>
      <c r="J24" s="15">
        <v>124590</v>
      </c>
      <c r="K24" s="16">
        <v>0</v>
      </c>
      <c r="L24" s="16">
        <v>0</v>
      </c>
      <c r="M24" s="16">
        <v>0</v>
      </c>
      <c r="N24" s="16">
        <v>124590</v>
      </c>
      <c r="O24" s="16">
        <v>124590</v>
      </c>
      <c r="P24" s="15">
        <f t="shared" si="0"/>
        <v>612567</v>
      </c>
    </row>
    <row r="25" spans="1:16" x14ac:dyDescent="0.2">
      <c r="A25" s="4"/>
      <c r="B25" s="12" t="s">
        <v>46</v>
      </c>
      <c r="C25" s="13" t="s">
        <v>41</v>
      </c>
      <c r="D25" s="14" t="s">
        <v>47</v>
      </c>
      <c r="E25" s="15">
        <v>601100</v>
      </c>
      <c r="F25" s="16">
        <v>601100</v>
      </c>
      <c r="G25" s="16">
        <v>107350</v>
      </c>
      <c r="H25" s="16">
        <v>61970</v>
      </c>
      <c r="I25" s="16">
        <v>0</v>
      </c>
      <c r="J25" s="15">
        <v>232847</v>
      </c>
      <c r="K25" s="16">
        <v>0</v>
      </c>
      <c r="L25" s="16">
        <v>0</v>
      </c>
      <c r="M25" s="16">
        <v>0</v>
      </c>
      <c r="N25" s="16">
        <v>232847</v>
      </c>
      <c r="O25" s="16">
        <v>232847</v>
      </c>
      <c r="P25" s="15">
        <f t="shared" si="0"/>
        <v>833947</v>
      </c>
    </row>
    <row r="26" spans="1:16" x14ac:dyDescent="0.2">
      <c r="A26" s="7"/>
      <c r="B26" s="6" t="s">
        <v>48</v>
      </c>
      <c r="C26" s="8"/>
      <c r="D26" s="9" t="s">
        <v>49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1689130</v>
      </c>
      <c r="K26" s="11">
        <v>0</v>
      </c>
      <c r="L26" s="11">
        <v>0</v>
      </c>
      <c r="M26" s="11">
        <v>0</v>
      </c>
      <c r="N26" s="11">
        <v>1689130</v>
      </c>
      <c r="O26" s="11">
        <v>1689130</v>
      </c>
      <c r="P26" s="10">
        <f t="shared" si="0"/>
        <v>1689130</v>
      </c>
    </row>
    <row r="27" spans="1:16" ht="38.25" x14ac:dyDescent="0.2">
      <c r="A27" s="4"/>
      <c r="B27" s="12" t="s">
        <v>51</v>
      </c>
      <c r="C27" s="13" t="s">
        <v>50</v>
      </c>
      <c r="D27" s="14" t="s">
        <v>52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10000</v>
      </c>
      <c r="K27" s="16">
        <v>0</v>
      </c>
      <c r="L27" s="16">
        <v>0</v>
      </c>
      <c r="M27" s="16">
        <v>0</v>
      </c>
      <c r="N27" s="16">
        <v>10000</v>
      </c>
      <c r="O27" s="16">
        <v>10000</v>
      </c>
      <c r="P27" s="15">
        <f t="shared" si="0"/>
        <v>10000</v>
      </c>
    </row>
    <row r="28" spans="1:16" ht="25.5" x14ac:dyDescent="0.2">
      <c r="A28" s="4"/>
      <c r="B28" s="12" t="s">
        <v>53</v>
      </c>
      <c r="C28" s="13" t="s">
        <v>50</v>
      </c>
      <c r="D28" s="14" t="s">
        <v>54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267430</v>
      </c>
      <c r="K28" s="16">
        <v>0</v>
      </c>
      <c r="L28" s="16">
        <v>0</v>
      </c>
      <c r="M28" s="16">
        <v>0</v>
      </c>
      <c r="N28" s="16">
        <v>267430</v>
      </c>
      <c r="O28" s="16">
        <v>267430</v>
      </c>
      <c r="P28" s="15">
        <f t="shared" si="0"/>
        <v>267430</v>
      </c>
    </row>
    <row r="29" spans="1:16" ht="38.25" x14ac:dyDescent="0.2">
      <c r="A29" s="4"/>
      <c r="B29" s="12" t="s">
        <v>56</v>
      </c>
      <c r="C29" s="13" t="s">
        <v>55</v>
      </c>
      <c r="D29" s="14" t="s">
        <v>57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1411700</v>
      </c>
      <c r="K29" s="16">
        <v>0</v>
      </c>
      <c r="L29" s="16">
        <v>0</v>
      </c>
      <c r="M29" s="16">
        <v>0</v>
      </c>
      <c r="N29" s="16">
        <v>1411700</v>
      </c>
      <c r="O29" s="16">
        <v>1411700</v>
      </c>
      <c r="P29" s="15">
        <f t="shared" ref="P29" si="1">E29+J29</f>
        <v>1411700</v>
      </c>
    </row>
    <row r="30" spans="1:16" ht="51" x14ac:dyDescent="0.2">
      <c r="A30" s="4"/>
      <c r="B30" s="12"/>
      <c r="C30" s="13"/>
      <c r="D30" s="14" t="s">
        <v>108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1411700</v>
      </c>
      <c r="K30" s="16">
        <v>0</v>
      </c>
      <c r="L30" s="16">
        <v>0</v>
      </c>
      <c r="M30" s="16">
        <v>0</v>
      </c>
      <c r="N30" s="16">
        <v>1411700</v>
      </c>
      <c r="O30" s="16">
        <v>1411700</v>
      </c>
      <c r="P30" s="15">
        <f t="shared" si="0"/>
        <v>1411700</v>
      </c>
    </row>
    <row r="31" spans="1:16" x14ac:dyDescent="0.2">
      <c r="A31" s="7"/>
      <c r="B31" s="6" t="s">
        <v>58</v>
      </c>
      <c r="C31" s="8"/>
      <c r="D31" s="9" t="s">
        <v>59</v>
      </c>
      <c r="E31" s="10">
        <v>20000</v>
      </c>
      <c r="F31" s="11">
        <v>10000</v>
      </c>
      <c r="G31" s="11">
        <v>0</v>
      </c>
      <c r="H31" s="11">
        <v>0</v>
      </c>
      <c r="I31" s="11">
        <v>0</v>
      </c>
      <c r="J31" s="10">
        <v>2200</v>
      </c>
      <c r="K31" s="11">
        <v>2200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22200</v>
      </c>
    </row>
    <row r="32" spans="1:16" ht="38.25" x14ac:dyDescent="0.2">
      <c r="A32" s="4"/>
      <c r="B32" s="12" t="s">
        <v>61</v>
      </c>
      <c r="C32" s="13" t="s">
        <v>60</v>
      </c>
      <c r="D32" s="14" t="s">
        <v>62</v>
      </c>
      <c r="E32" s="15">
        <v>10000</v>
      </c>
      <c r="F32" s="16">
        <v>10000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10000</v>
      </c>
    </row>
    <row r="33" spans="1:21" ht="25.5" x14ac:dyDescent="0.2">
      <c r="A33" s="4"/>
      <c r="B33" s="12" t="s">
        <v>64</v>
      </c>
      <c r="C33" s="13" t="s">
        <v>63</v>
      </c>
      <c r="D33" s="14" t="s">
        <v>65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2200</v>
      </c>
      <c r="K33" s="16">
        <v>2200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2200</v>
      </c>
    </row>
    <row r="34" spans="1:21" x14ac:dyDescent="0.2">
      <c r="A34" s="4"/>
      <c r="B34" s="12" t="s">
        <v>67</v>
      </c>
      <c r="C34" s="13" t="s">
        <v>66</v>
      </c>
      <c r="D34" s="14" t="s">
        <v>68</v>
      </c>
      <c r="E34" s="15">
        <v>10000</v>
      </c>
      <c r="F34" s="16">
        <v>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10000</v>
      </c>
    </row>
    <row r="35" spans="1:21" x14ac:dyDescent="0.2">
      <c r="A35" s="7"/>
      <c r="B35" s="6" t="s">
        <v>69</v>
      </c>
      <c r="C35" s="8"/>
      <c r="D35" s="9" t="s">
        <v>70</v>
      </c>
      <c r="E35" s="10">
        <v>10773459</v>
      </c>
      <c r="F35" s="11">
        <v>10660482</v>
      </c>
      <c r="G35" s="11">
        <v>0</v>
      </c>
      <c r="H35" s="11">
        <v>0</v>
      </c>
      <c r="I35" s="11">
        <v>112977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10773459</v>
      </c>
    </row>
    <row r="36" spans="1:21" ht="63.75" x14ac:dyDescent="0.2">
      <c r="A36" s="4"/>
      <c r="B36" s="12" t="s">
        <v>72</v>
      </c>
      <c r="C36" s="13" t="s">
        <v>71</v>
      </c>
      <c r="D36" s="14" t="s">
        <v>73</v>
      </c>
      <c r="E36" s="15">
        <v>51836</v>
      </c>
      <c r="F36" s="16">
        <v>51836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51836</v>
      </c>
    </row>
    <row r="37" spans="1:21" ht="50.25" customHeight="1" x14ac:dyDescent="0.2">
      <c r="A37" s="4"/>
      <c r="B37" s="12"/>
      <c r="C37" s="13"/>
      <c r="D37" s="26" t="s">
        <v>109</v>
      </c>
      <c r="E37" s="15">
        <v>51836</v>
      </c>
      <c r="F37" s="16">
        <v>51836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ref="P37" si="2">E37+J37</f>
        <v>51836</v>
      </c>
    </row>
    <row r="38" spans="1:21" ht="38.25" x14ac:dyDescent="0.2">
      <c r="A38" s="4"/>
      <c r="B38" s="12" t="s">
        <v>74</v>
      </c>
      <c r="C38" s="13" t="s">
        <v>71</v>
      </c>
      <c r="D38" s="14" t="s">
        <v>75</v>
      </c>
      <c r="E38" s="15">
        <v>6530600</v>
      </c>
      <c r="F38" s="16">
        <v>6530600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6530600</v>
      </c>
    </row>
    <row r="39" spans="1:21" ht="48.75" customHeight="1" x14ac:dyDescent="0.2">
      <c r="A39" s="4"/>
      <c r="B39" s="12"/>
      <c r="C39" s="13"/>
      <c r="D39" s="26" t="s">
        <v>110</v>
      </c>
      <c r="E39" s="15">
        <v>6530600</v>
      </c>
      <c r="F39" s="16">
        <v>6530600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ref="P39" si="3">E39+J39</f>
        <v>6530600</v>
      </c>
    </row>
    <row r="40" spans="1:21" ht="38.25" x14ac:dyDescent="0.2">
      <c r="A40" s="4"/>
      <c r="B40" s="12" t="s">
        <v>76</v>
      </c>
      <c r="C40" s="13" t="s">
        <v>71</v>
      </c>
      <c r="D40" s="14" t="s">
        <v>77</v>
      </c>
      <c r="E40" s="15">
        <v>34200</v>
      </c>
      <c r="F40" s="16">
        <v>34200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34200</v>
      </c>
    </row>
    <row r="41" spans="1:21" ht="63" customHeight="1" x14ac:dyDescent="0.2">
      <c r="A41" s="6"/>
      <c r="B41" s="31" t="s">
        <v>111</v>
      </c>
      <c r="C41" s="32" t="s">
        <v>71</v>
      </c>
      <c r="D41" s="27" t="s">
        <v>112</v>
      </c>
      <c r="E41" s="33">
        <f>F41</f>
        <v>13680</v>
      </c>
      <c r="F41" s="34">
        <v>13680</v>
      </c>
      <c r="G41" s="29"/>
      <c r="H41" s="29"/>
      <c r="I41" s="29"/>
      <c r="J41" s="28"/>
      <c r="K41" s="29"/>
      <c r="L41" s="29"/>
      <c r="M41" s="29"/>
      <c r="N41" s="29"/>
      <c r="O41" s="29"/>
      <c r="P41" s="33">
        <f t="shared" si="0"/>
        <v>13680</v>
      </c>
      <c r="R41" s="30"/>
    </row>
    <row r="42" spans="1:21" ht="63" customHeight="1" x14ac:dyDescent="0.2">
      <c r="A42" s="6"/>
      <c r="B42" s="31" t="s">
        <v>113</v>
      </c>
      <c r="C42" s="32" t="s">
        <v>71</v>
      </c>
      <c r="D42" s="27" t="s">
        <v>114</v>
      </c>
      <c r="E42" s="33">
        <f>F42</f>
        <v>20520</v>
      </c>
      <c r="F42" s="34">
        <v>20520</v>
      </c>
      <c r="G42" s="29"/>
      <c r="H42" s="29"/>
      <c r="I42" s="29"/>
      <c r="J42" s="28"/>
      <c r="K42" s="29"/>
      <c r="L42" s="29"/>
      <c r="M42" s="29"/>
      <c r="N42" s="29"/>
      <c r="O42" s="29"/>
      <c r="P42" s="33">
        <f t="shared" si="0"/>
        <v>20520</v>
      </c>
      <c r="R42" s="30"/>
    </row>
    <row r="43" spans="1:21" ht="21" customHeight="1" x14ac:dyDescent="0.2">
      <c r="A43" s="4"/>
      <c r="B43" s="12" t="s">
        <v>78</v>
      </c>
      <c r="C43" s="13" t="s">
        <v>71</v>
      </c>
      <c r="D43" s="14" t="s">
        <v>79</v>
      </c>
      <c r="E43" s="15">
        <v>4066823</v>
      </c>
      <c r="F43" s="16">
        <v>4013846</v>
      </c>
      <c r="G43" s="16">
        <v>0</v>
      </c>
      <c r="H43" s="16">
        <v>0</v>
      </c>
      <c r="I43" s="16">
        <v>52977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4066823</v>
      </c>
    </row>
    <row r="44" spans="1:21" s="37" customFormat="1" ht="44.25" customHeight="1" x14ac:dyDescent="0.2">
      <c r="A44" s="44"/>
      <c r="B44" s="44" t="s">
        <v>115</v>
      </c>
      <c r="C44" s="45" t="s">
        <v>71</v>
      </c>
      <c r="D44" s="36" t="s">
        <v>116</v>
      </c>
      <c r="E44" s="46">
        <f>F44</f>
        <v>1490769</v>
      </c>
      <c r="F44" s="47">
        <f>1342758+108011+40000</f>
        <v>1490769</v>
      </c>
      <c r="G44" s="47"/>
      <c r="H44" s="47"/>
      <c r="I44" s="47"/>
      <c r="J44" s="46"/>
      <c r="K44" s="47"/>
      <c r="L44" s="47"/>
      <c r="M44" s="47"/>
      <c r="N44" s="47"/>
      <c r="O44" s="47"/>
      <c r="P44" s="46">
        <f t="shared" si="0"/>
        <v>1490769</v>
      </c>
      <c r="R44" s="38"/>
      <c r="S44" s="38"/>
      <c r="T44" s="38"/>
      <c r="U44" s="38"/>
    </row>
    <row r="45" spans="1:21" s="40" customFormat="1" ht="51" x14ac:dyDescent="0.2">
      <c r="A45" s="44"/>
      <c r="B45" s="44" t="s">
        <v>117</v>
      </c>
      <c r="C45" s="48" t="s">
        <v>71</v>
      </c>
      <c r="D45" s="39" t="s">
        <v>118</v>
      </c>
      <c r="E45" s="46">
        <f>F45+I45</f>
        <v>1906793</v>
      </c>
      <c r="F45" s="49">
        <f>1490493+54770+73400+248830</f>
        <v>1867493</v>
      </c>
      <c r="G45" s="49"/>
      <c r="H45" s="49"/>
      <c r="I45" s="49">
        <v>39300</v>
      </c>
      <c r="J45" s="46"/>
      <c r="K45" s="49"/>
      <c r="L45" s="49"/>
      <c r="M45" s="49"/>
      <c r="N45" s="49"/>
      <c r="O45" s="49"/>
      <c r="P45" s="46">
        <f t="shared" si="0"/>
        <v>1906793</v>
      </c>
      <c r="R45" s="41">
        <f>I45+I46+I53-I43</f>
        <v>0</v>
      </c>
      <c r="S45" s="50"/>
    </row>
    <row r="46" spans="1:21" s="40" customFormat="1" ht="76.5" x14ac:dyDescent="0.2">
      <c r="A46" s="44"/>
      <c r="B46" s="44" t="s">
        <v>119</v>
      </c>
      <c r="C46" s="48" t="s">
        <v>71</v>
      </c>
      <c r="D46" s="39" t="s">
        <v>120</v>
      </c>
      <c r="E46" s="46">
        <f t="shared" ref="E46:E53" si="4">F46+I46</f>
        <v>148343</v>
      </c>
      <c r="F46" s="49">
        <v>143343</v>
      </c>
      <c r="G46" s="49"/>
      <c r="H46" s="49"/>
      <c r="I46" s="49">
        <v>5000</v>
      </c>
      <c r="J46" s="46"/>
      <c r="K46" s="49"/>
      <c r="L46" s="49"/>
      <c r="M46" s="49"/>
      <c r="N46" s="49"/>
      <c r="O46" s="49"/>
      <c r="P46" s="46">
        <f t="shared" si="0"/>
        <v>148343</v>
      </c>
      <c r="R46" s="42">
        <f>SUM(F44:F53)-F43</f>
        <v>0</v>
      </c>
      <c r="S46" s="50"/>
    </row>
    <row r="47" spans="1:21" s="40" customFormat="1" ht="84.75" customHeight="1" x14ac:dyDescent="0.2">
      <c r="A47" s="44"/>
      <c r="B47" s="44" t="s">
        <v>121</v>
      </c>
      <c r="C47" s="48" t="s">
        <v>71</v>
      </c>
      <c r="D47" s="39" t="s">
        <v>122</v>
      </c>
      <c r="E47" s="46">
        <f t="shared" si="4"/>
        <v>137670</v>
      </c>
      <c r="F47" s="49">
        <v>137670</v>
      </c>
      <c r="G47" s="49"/>
      <c r="H47" s="49"/>
      <c r="I47" s="49"/>
      <c r="J47" s="46"/>
      <c r="K47" s="49"/>
      <c r="L47" s="49"/>
      <c r="M47" s="49"/>
      <c r="N47" s="49"/>
      <c r="O47" s="49"/>
      <c r="P47" s="46">
        <f t="shared" si="0"/>
        <v>137670</v>
      </c>
      <c r="S47" s="50"/>
    </row>
    <row r="48" spans="1:21" s="40" customFormat="1" ht="60" customHeight="1" x14ac:dyDescent="0.2">
      <c r="A48" s="44"/>
      <c r="B48" s="44" t="s">
        <v>123</v>
      </c>
      <c r="C48" s="48" t="s">
        <v>71</v>
      </c>
      <c r="D48" s="43" t="s">
        <v>124</v>
      </c>
      <c r="E48" s="46">
        <f t="shared" si="4"/>
        <v>91752</v>
      </c>
      <c r="F48" s="49">
        <v>91752</v>
      </c>
      <c r="G48" s="49"/>
      <c r="H48" s="49"/>
      <c r="I48" s="49"/>
      <c r="J48" s="46"/>
      <c r="K48" s="49"/>
      <c r="L48" s="49"/>
      <c r="M48" s="49"/>
      <c r="N48" s="49"/>
      <c r="O48" s="49"/>
      <c r="P48" s="46">
        <f t="shared" si="0"/>
        <v>91752</v>
      </c>
      <c r="S48" s="50"/>
    </row>
    <row r="49" spans="1:29" s="40" customFormat="1" ht="47.25" customHeight="1" x14ac:dyDescent="0.2">
      <c r="A49" s="44"/>
      <c r="B49" s="44" t="s">
        <v>125</v>
      </c>
      <c r="C49" s="48" t="s">
        <v>71</v>
      </c>
      <c r="D49" s="39" t="s">
        <v>126</v>
      </c>
      <c r="E49" s="46">
        <f t="shared" si="4"/>
        <v>200000</v>
      </c>
      <c r="F49" s="49">
        <v>200000</v>
      </c>
      <c r="G49" s="49"/>
      <c r="H49" s="49"/>
      <c r="I49" s="49"/>
      <c r="J49" s="46"/>
      <c r="K49" s="49"/>
      <c r="L49" s="49"/>
      <c r="M49" s="49"/>
      <c r="N49" s="49"/>
      <c r="O49" s="49"/>
      <c r="P49" s="46">
        <f t="shared" si="0"/>
        <v>200000</v>
      </c>
      <c r="S49" s="50"/>
    </row>
    <row r="50" spans="1:29" s="40" customFormat="1" ht="65.25" customHeight="1" x14ac:dyDescent="0.2">
      <c r="A50" s="44"/>
      <c r="B50" s="44" t="s">
        <v>127</v>
      </c>
      <c r="C50" s="48" t="s">
        <v>71</v>
      </c>
      <c r="D50" s="39" t="s">
        <v>128</v>
      </c>
      <c r="E50" s="46">
        <f t="shared" si="4"/>
        <v>3000</v>
      </c>
      <c r="F50" s="49">
        <v>3000</v>
      </c>
      <c r="G50" s="49"/>
      <c r="H50" s="49"/>
      <c r="I50" s="49"/>
      <c r="J50" s="46"/>
      <c r="K50" s="49"/>
      <c r="L50" s="49"/>
      <c r="M50" s="49"/>
      <c r="N50" s="49"/>
      <c r="O50" s="49"/>
      <c r="P50" s="46">
        <f t="shared" si="0"/>
        <v>3000</v>
      </c>
      <c r="S50" s="50"/>
    </row>
    <row r="51" spans="1:29" s="40" customFormat="1" ht="57" customHeight="1" x14ac:dyDescent="0.2">
      <c r="A51" s="44"/>
      <c r="B51" s="44" t="s">
        <v>129</v>
      </c>
      <c r="C51" s="48" t="s">
        <v>71</v>
      </c>
      <c r="D51" s="39" t="s">
        <v>130</v>
      </c>
      <c r="E51" s="46">
        <f t="shared" si="4"/>
        <v>10000</v>
      </c>
      <c r="F51" s="49">
        <v>10000</v>
      </c>
      <c r="G51" s="49"/>
      <c r="H51" s="49"/>
      <c r="I51" s="49"/>
      <c r="J51" s="46"/>
      <c r="K51" s="49"/>
      <c r="L51" s="49"/>
      <c r="M51" s="49"/>
      <c r="N51" s="49"/>
      <c r="O51" s="49"/>
      <c r="P51" s="46">
        <f t="shared" si="0"/>
        <v>10000</v>
      </c>
      <c r="S51" s="50"/>
    </row>
    <row r="52" spans="1:29" s="40" customFormat="1" ht="70.5" customHeight="1" x14ac:dyDescent="0.2">
      <c r="A52" s="44"/>
      <c r="B52" s="44" t="s">
        <v>131</v>
      </c>
      <c r="C52" s="48" t="s">
        <v>71</v>
      </c>
      <c r="D52" s="39" t="s">
        <v>132</v>
      </c>
      <c r="E52" s="46">
        <f t="shared" ref="E52" si="5">F52+I52</f>
        <v>69819</v>
      </c>
      <c r="F52" s="49">
        <v>69819</v>
      </c>
      <c r="G52" s="49"/>
      <c r="H52" s="49"/>
      <c r="I52" s="49"/>
      <c r="J52" s="46"/>
      <c r="K52" s="49"/>
      <c r="L52" s="49"/>
      <c r="M52" s="49"/>
      <c r="N52" s="49"/>
      <c r="O52" s="49"/>
      <c r="P52" s="46">
        <f t="shared" ref="P52" si="6">E52+J52</f>
        <v>69819</v>
      </c>
      <c r="S52" s="50"/>
    </row>
    <row r="53" spans="1:29" s="40" customFormat="1" ht="111.75" customHeight="1" x14ac:dyDescent="0.2">
      <c r="A53" s="44"/>
      <c r="B53" s="44" t="s">
        <v>133</v>
      </c>
      <c r="C53" s="48" t="s">
        <v>71</v>
      </c>
      <c r="D53" s="52" t="s">
        <v>134</v>
      </c>
      <c r="E53" s="46">
        <f t="shared" si="4"/>
        <v>8677</v>
      </c>
      <c r="F53" s="49"/>
      <c r="G53" s="49"/>
      <c r="H53" s="49"/>
      <c r="I53" s="49">
        <v>8677</v>
      </c>
      <c r="J53" s="46"/>
      <c r="K53" s="49"/>
      <c r="L53" s="49"/>
      <c r="M53" s="49"/>
      <c r="N53" s="49"/>
      <c r="O53" s="49"/>
      <c r="P53" s="46">
        <f t="shared" si="0"/>
        <v>8677</v>
      </c>
      <c r="S53" s="50"/>
    </row>
    <row r="54" spans="1:29" ht="38.25" x14ac:dyDescent="0.2">
      <c r="A54" s="4"/>
      <c r="B54" s="12" t="s">
        <v>80</v>
      </c>
      <c r="C54" s="13" t="s">
        <v>71</v>
      </c>
      <c r="D54" s="14" t="s">
        <v>81</v>
      </c>
      <c r="E54" s="15">
        <v>90000</v>
      </c>
      <c r="F54" s="16">
        <v>30000</v>
      </c>
      <c r="G54" s="16">
        <v>0</v>
      </c>
      <c r="H54" s="16">
        <v>0</v>
      </c>
      <c r="I54" s="16">
        <v>60000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90000</v>
      </c>
    </row>
    <row r="55" spans="1:29" x14ac:dyDescent="0.2">
      <c r="A55" s="6" t="s">
        <v>82</v>
      </c>
      <c r="B55" s="7"/>
      <c r="C55" s="8"/>
      <c r="D55" s="11"/>
      <c r="E55" s="10">
        <v>30441242</v>
      </c>
      <c r="F55" s="11">
        <v>30441242</v>
      </c>
      <c r="G55" s="11">
        <v>20329653</v>
      </c>
      <c r="H55" s="11">
        <v>2669600</v>
      </c>
      <c r="I55" s="11">
        <v>0</v>
      </c>
      <c r="J55" s="10">
        <v>4242214</v>
      </c>
      <c r="K55" s="11">
        <v>483200</v>
      </c>
      <c r="L55" s="11">
        <v>0</v>
      </c>
      <c r="M55" s="11">
        <v>0</v>
      </c>
      <c r="N55" s="11">
        <v>3759014</v>
      </c>
      <c r="O55" s="11">
        <v>3759014</v>
      </c>
      <c r="P55" s="10">
        <f t="shared" si="0"/>
        <v>34683456</v>
      </c>
    </row>
    <row r="56" spans="1:29" x14ac:dyDescent="0.2">
      <c r="A56" s="7"/>
      <c r="B56" s="6" t="s">
        <v>83</v>
      </c>
      <c r="C56" s="8"/>
      <c r="D56" s="9" t="s">
        <v>84</v>
      </c>
      <c r="E56" s="10">
        <v>30441242</v>
      </c>
      <c r="F56" s="11">
        <v>30441242</v>
      </c>
      <c r="G56" s="11">
        <v>20329653</v>
      </c>
      <c r="H56" s="11">
        <v>2669600</v>
      </c>
      <c r="I56" s="11">
        <v>0</v>
      </c>
      <c r="J56" s="10">
        <v>1231414</v>
      </c>
      <c r="K56" s="11">
        <v>483200</v>
      </c>
      <c r="L56" s="11">
        <v>0</v>
      </c>
      <c r="M56" s="11">
        <v>0</v>
      </c>
      <c r="N56" s="11">
        <v>748214</v>
      </c>
      <c r="O56" s="11">
        <v>748214</v>
      </c>
      <c r="P56" s="10">
        <f t="shared" si="0"/>
        <v>31672656</v>
      </c>
    </row>
    <row r="57" spans="1:29" x14ac:dyDescent="0.2">
      <c r="A57" s="4"/>
      <c r="B57" s="12" t="s">
        <v>86</v>
      </c>
      <c r="C57" s="13" t="s">
        <v>85</v>
      </c>
      <c r="D57" s="14" t="s">
        <v>87</v>
      </c>
      <c r="E57" s="15">
        <v>5613903</v>
      </c>
      <c r="F57" s="16">
        <v>5613903</v>
      </c>
      <c r="G57" s="16">
        <v>3219010</v>
      </c>
      <c r="H57" s="16">
        <v>573533</v>
      </c>
      <c r="I57" s="16">
        <v>0</v>
      </c>
      <c r="J57" s="15">
        <v>323430</v>
      </c>
      <c r="K57" s="16">
        <v>200000</v>
      </c>
      <c r="L57" s="16">
        <v>0</v>
      </c>
      <c r="M57" s="16">
        <v>0</v>
      </c>
      <c r="N57" s="16">
        <v>123430</v>
      </c>
      <c r="O57" s="16">
        <v>123430</v>
      </c>
      <c r="P57" s="15">
        <f t="shared" si="0"/>
        <v>5937333</v>
      </c>
    </row>
    <row r="58" spans="1:29" ht="63.75" x14ac:dyDescent="0.2">
      <c r="A58" s="4"/>
      <c r="B58" s="12" t="s">
        <v>89</v>
      </c>
      <c r="C58" s="13" t="s">
        <v>88</v>
      </c>
      <c r="D58" s="14" t="s">
        <v>135</v>
      </c>
      <c r="E58" s="15">
        <v>23725409</v>
      </c>
      <c r="F58" s="16">
        <v>23725409</v>
      </c>
      <c r="G58" s="16">
        <v>16534050</v>
      </c>
      <c r="H58" s="16">
        <v>2096067</v>
      </c>
      <c r="I58" s="16">
        <v>0</v>
      </c>
      <c r="J58" s="15">
        <v>882984</v>
      </c>
      <c r="K58" s="16">
        <v>283200</v>
      </c>
      <c r="L58" s="16">
        <v>0</v>
      </c>
      <c r="M58" s="16">
        <v>0</v>
      </c>
      <c r="N58" s="16">
        <v>599784</v>
      </c>
      <c r="O58" s="16">
        <v>599784</v>
      </c>
      <c r="P58" s="15">
        <f t="shared" si="0"/>
        <v>24608393</v>
      </c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</row>
    <row r="59" spans="1:29" s="63" customFormat="1" ht="35.25" customHeight="1" x14ac:dyDescent="0.2">
      <c r="A59" s="57"/>
      <c r="B59" s="57"/>
      <c r="C59" s="58"/>
      <c r="D59" s="59" t="s">
        <v>136</v>
      </c>
      <c r="E59" s="60">
        <f>SUM(F59)</f>
        <v>15222600</v>
      </c>
      <c r="F59" s="61">
        <v>15222600</v>
      </c>
      <c r="G59" s="62">
        <v>12477540</v>
      </c>
      <c r="H59" s="61"/>
      <c r="I59" s="61"/>
      <c r="J59" s="60">
        <f>N59</f>
        <v>0</v>
      </c>
      <c r="K59" s="61"/>
      <c r="L59" s="61"/>
      <c r="M59" s="61"/>
      <c r="N59" s="61"/>
      <c r="O59" s="61"/>
      <c r="P59" s="60">
        <f t="shared" si="0"/>
        <v>15222600</v>
      </c>
      <c r="R59" s="64"/>
    </row>
    <row r="60" spans="1:29" s="63" customFormat="1" ht="72" customHeight="1" x14ac:dyDescent="0.2">
      <c r="A60" s="57"/>
      <c r="B60" s="57"/>
      <c r="C60" s="58"/>
      <c r="D60" s="59" t="s">
        <v>137</v>
      </c>
      <c r="E60" s="60">
        <f>SUM(F60)</f>
        <v>3725364</v>
      </c>
      <c r="F60" s="61">
        <v>3725364</v>
      </c>
      <c r="G60" s="61">
        <v>3053570</v>
      </c>
      <c r="H60" s="61"/>
      <c r="I60" s="61"/>
      <c r="J60" s="60">
        <f>N60</f>
        <v>0</v>
      </c>
      <c r="K60" s="61"/>
      <c r="L60" s="61"/>
      <c r="M60" s="61"/>
      <c r="N60" s="61"/>
      <c r="O60" s="61"/>
      <c r="P60" s="60">
        <f t="shared" si="0"/>
        <v>3725364</v>
      </c>
    </row>
    <row r="61" spans="1:29" s="63" customFormat="1" ht="72" customHeight="1" x14ac:dyDescent="0.2">
      <c r="A61" s="57"/>
      <c r="B61" s="57"/>
      <c r="C61" s="58"/>
      <c r="D61" s="59" t="s">
        <v>138</v>
      </c>
      <c r="E61" s="60">
        <f>SUM(F61)</f>
        <v>0</v>
      </c>
      <c r="F61" s="61"/>
      <c r="G61" s="61"/>
      <c r="H61" s="61"/>
      <c r="I61" s="61"/>
      <c r="J61" s="60">
        <f>N61</f>
        <v>59604</v>
      </c>
      <c r="K61" s="61"/>
      <c r="L61" s="61"/>
      <c r="M61" s="61"/>
      <c r="N61" s="61">
        <v>59604</v>
      </c>
      <c r="O61" s="61">
        <v>59604</v>
      </c>
      <c r="P61" s="60">
        <f t="shared" ref="P61" si="7">E61+J61</f>
        <v>59604</v>
      </c>
    </row>
    <row r="62" spans="1:29" s="63" customFormat="1" ht="72" customHeight="1" x14ac:dyDescent="0.2">
      <c r="A62" s="57"/>
      <c r="B62" s="57"/>
      <c r="C62" s="58"/>
      <c r="D62" s="59" t="s">
        <v>139</v>
      </c>
      <c r="E62" s="60">
        <f>SUM(F62)</f>
        <v>224242</v>
      </c>
      <c r="F62" s="61">
        <v>224242</v>
      </c>
      <c r="G62" s="61"/>
      <c r="H62" s="61"/>
      <c r="I62" s="61"/>
      <c r="J62" s="60">
        <f>N62</f>
        <v>0</v>
      </c>
      <c r="K62" s="61"/>
      <c r="L62" s="61"/>
      <c r="M62" s="61"/>
      <c r="N62" s="61"/>
      <c r="O62" s="61"/>
      <c r="P62" s="60">
        <f t="shared" si="0"/>
        <v>224242</v>
      </c>
    </row>
    <row r="63" spans="1:29" ht="25.5" x14ac:dyDescent="0.2">
      <c r="A63" s="4"/>
      <c r="B63" s="12" t="s">
        <v>91</v>
      </c>
      <c r="C63" s="13" t="s">
        <v>90</v>
      </c>
      <c r="D63" s="14" t="s">
        <v>92</v>
      </c>
      <c r="E63" s="15">
        <v>735844</v>
      </c>
      <c r="F63" s="16">
        <v>735844</v>
      </c>
      <c r="G63" s="16">
        <v>576593</v>
      </c>
      <c r="H63" s="16">
        <v>0</v>
      </c>
      <c r="I63" s="16">
        <v>0</v>
      </c>
      <c r="J63" s="15">
        <v>25000</v>
      </c>
      <c r="K63" s="16">
        <v>0</v>
      </c>
      <c r="L63" s="16">
        <v>0</v>
      </c>
      <c r="M63" s="16">
        <v>0</v>
      </c>
      <c r="N63" s="16">
        <v>25000</v>
      </c>
      <c r="O63" s="16">
        <v>25000</v>
      </c>
      <c r="P63" s="15">
        <f t="shared" si="0"/>
        <v>760844</v>
      </c>
    </row>
    <row r="64" spans="1:29" x14ac:dyDescent="0.2">
      <c r="A64" s="4"/>
      <c r="B64" s="12" t="s">
        <v>93</v>
      </c>
      <c r="C64" s="13" t="s">
        <v>90</v>
      </c>
      <c r="D64" s="14" t="s">
        <v>94</v>
      </c>
      <c r="E64" s="15">
        <v>366086</v>
      </c>
      <c r="F64" s="16">
        <v>366086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0"/>
        <v>366086</v>
      </c>
    </row>
    <row r="65" spans="1:16" x14ac:dyDescent="0.2">
      <c r="A65" s="7"/>
      <c r="B65" s="6" t="s">
        <v>48</v>
      </c>
      <c r="C65" s="8"/>
      <c r="D65" s="9" t="s">
        <v>49</v>
      </c>
      <c r="E65" s="10">
        <v>0</v>
      </c>
      <c r="F65" s="11">
        <v>0</v>
      </c>
      <c r="G65" s="11">
        <v>0</v>
      </c>
      <c r="H65" s="11">
        <v>0</v>
      </c>
      <c r="I65" s="11">
        <v>0</v>
      </c>
      <c r="J65" s="10">
        <v>3010800</v>
      </c>
      <c r="K65" s="11">
        <v>0</v>
      </c>
      <c r="L65" s="11">
        <v>0</v>
      </c>
      <c r="M65" s="11">
        <v>0</v>
      </c>
      <c r="N65" s="11">
        <v>3010800</v>
      </c>
      <c r="O65" s="11">
        <v>3010800</v>
      </c>
      <c r="P65" s="10">
        <f t="shared" si="0"/>
        <v>3010800</v>
      </c>
    </row>
    <row r="66" spans="1:16" ht="38.25" x14ac:dyDescent="0.2">
      <c r="A66" s="4"/>
      <c r="B66" s="12" t="s">
        <v>56</v>
      </c>
      <c r="C66" s="13" t="s">
        <v>55</v>
      </c>
      <c r="D66" s="14" t="s">
        <v>57</v>
      </c>
      <c r="E66" s="15">
        <v>0</v>
      </c>
      <c r="F66" s="16">
        <v>0</v>
      </c>
      <c r="G66" s="16">
        <v>0</v>
      </c>
      <c r="H66" s="16">
        <v>0</v>
      </c>
      <c r="I66" s="16">
        <v>0</v>
      </c>
      <c r="J66" s="15">
        <v>2855600</v>
      </c>
      <c r="K66" s="16">
        <v>0</v>
      </c>
      <c r="L66" s="16">
        <v>0</v>
      </c>
      <c r="M66" s="16">
        <v>0</v>
      </c>
      <c r="N66" s="16">
        <v>2855600</v>
      </c>
      <c r="O66" s="16">
        <v>2855600</v>
      </c>
      <c r="P66" s="15">
        <f t="shared" si="0"/>
        <v>2855600</v>
      </c>
    </row>
    <row r="67" spans="1:16" ht="51" x14ac:dyDescent="0.2">
      <c r="A67" s="4"/>
      <c r="B67" s="12"/>
      <c r="C67" s="13"/>
      <c r="D67" s="14" t="s">
        <v>108</v>
      </c>
      <c r="E67" s="15">
        <v>0</v>
      </c>
      <c r="F67" s="16">
        <v>0</v>
      </c>
      <c r="G67" s="16">
        <v>0</v>
      </c>
      <c r="H67" s="16">
        <v>0</v>
      </c>
      <c r="I67" s="16">
        <v>0</v>
      </c>
      <c r="J67" s="15">
        <v>2855600</v>
      </c>
      <c r="K67" s="16">
        <v>0</v>
      </c>
      <c r="L67" s="16">
        <v>0</v>
      </c>
      <c r="M67" s="16">
        <v>0</v>
      </c>
      <c r="N67" s="16">
        <v>2855600</v>
      </c>
      <c r="O67" s="16">
        <v>2855600</v>
      </c>
      <c r="P67" s="15">
        <f t="shared" ref="P67" si="8">E67+J67</f>
        <v>2855600</v>
      </c>
    </row>
    <row r="68" spans="1:16" ht="38.25" x14ac:dyDescent="0.2">
      <c r="A68" s="4"/>
      <c r="B68" s="12" t="s">
        <v>95</v>
      </c>
      <c r="C68" s="13" t="s">
        <v>55</v>
      </c>
      <c r="D68" s="14" t="s">
        <v>96</v>
      </c>
      <c r="E68" s="15">
        <v>0</v>
      </c>
      <c r="F68" s="16">
        <v>0</v>
      </c>
      <c r="G68" s="16">
        <v>0</v>
      </c>
      <c r="H68" s="16">
        <v>0</v>
      </c>
      <c r="I68" s="16">
        <v>0</v>
      </c>
      <c r="J68" s="15">
        <v>155200</v>
      </c>
      <c r="K68" s="16">
        <v>0</v>
      </c>
      <c r="L68" s="16">
        <v>0</v>
      </c>
      <c r="M68" s="16">
        <v>0</v>
      </c>
      <c r="N68" s="16">
        <v>155200</v>
      </c>
      <c r="O68" s="16">
        <v>155200</v>
      </c>
      <c r="P68" s="15">
        <f t="shared" si="0"/>
        <v>155200</v>
      </c>
    </row>
    <row r="69" spans="1:16" s="63" customFormat="1" ht="72" customHeight="1" x14ac:dyDescent="0.2">
      <c r="A69" s="57"/>
      <c r="B69" s="57"/>
      <c r="C69" s="58"/>
      <c r="D69" s="59" t="s">
        <v>140</v>
      </c>
      <c r="E69" s="60">
        <f>SUM(F69)</f>
        <v>0</v>
      </c>
      <c r="F69" s="61"/>
      <c r="G69" s="61"/>
      <c r="H69" s="61"/>
      <c r="I69" s="61"/>
      <c r="J69" s="60">
        <f>N69</f>
        <v>150000</v>
      </c>
      <c r="K69" s="61"/>
      <c r="L69" s="61"/>
      <c r="M69" s="61"/>
      <c r="N69" s="61">
        <v>150000</v>
      </c>
      <c r="O69" s="61">
        <v>150000</v>
      </c>
      <c r="P69" s="60">
        <f t="shared" si="0"/>
        <v>150000</v>
      </c>
    </row>
    <row r="70" spans="1:16" x14ac:dyDescent="0.2">
      <c r="A70" s="17"/>
      <c r="B70" s="18" t="s">
        <v>97</v>
      </c>
      <c r="C70" s="19"/>
      <c r="D70" s="20" t="s">
        <v>7</v>
      </c>
      <c r="E70" s="10">
        <v>47049935</v>
      </c>
      <c r="F70" s="10">
        <v>46926958</v>
      </c>
      <c r="G70" s="10">
        <v>23771543</v>
      </c>
      <c r="H70" s="10">
        <v>3070340</v>
      </c>
      <c r="I70" s="10">
        <v>112977</v>
      </c>
      <c r="J70" s="10">
        <v>6329286</v>
      </c>
      <c r="K70" s="10">
        <v>493400</v>
      </c>
      <c r="L70" s="10">
        <v>0</v>
      </c>
      <c r="M70" s="10">
        <v>0</v>
      </c>
      <c r="N70" s="10">
        <v>5835886</v>
      </c>
      <c r="O70" s="10">
        <v>5835886</v>
      </c>
      <c r="P70" s="10">
        <f t="shared" si="0"/>
        <v>53379221</v>
      </c>
    </row>
    <row r="71" spans="1:16" s="51" customFormat="1" ht="38.25" x14ac:dyDescent="0.2">
      <c r="A71" s="35"/>
      <c r="B71" s="35"/>
      <c r="C71" s="65"/>
      <c r="D71" s="66" t="s">
        <v>141</v>
      </c>
      <c r="E71" s="67">
        <f>SUM(E72:E73)</f>
        <v>21753200</v>
      </c>
      <c r="F71" s="68">
        <f>SUM(F72:F74)</f>
        <v>21977442</v>
      </c>
      <c r="G71" s="68">
        <f>SUM(G72:G74)</f>
        <v>12477540</v>
      </c>
      <c r="H71" s="68"/>
      <c r="I71" s="68"/>
      <c r="J71" s="69">
        <f t="shared" ref="J71:J77" si="9">N71</f>
        <v>0</v>
      </c>
      <c r="K71" s="68"/>
      <c r="L71" s="68"/>
      <c r="M71" s="68"/>
      <c r="N71" s="68"/>
      <c r="O71" s="68"/>
      <c r="P71" s="67">
        <f>E71+J71</f>
        <v>21753200</v>
      </c>
    </row>
    <row r="72" spans="1:16" s="37" customFormat="1" ht="44.25" customHeight="1" x14ac:dyDescent="0.2">
      <c r="A72" s="70"/>
      <c r="B72" s="70"/>
      <c r="C72" s="71"/>
      <c r="D72" s="72" t="s">
        <v>142</v>
      </c>
      <c r="E72" s="69">
        <f>SUM(F72)</f>
        <v>15222600</v>
      </c>
      <c r="F72" s="62">
        <v>15222600</v>
      </c>
      <c r="G72" s="62">
        <v>12477540</v>
      </c>
      <c r="H72" s="62"/>
      <c r="I72" s="56"/>
      <c r="J72" s="69">
        <f t="shared" si="9"/>
        <v>0</v>
      </c>
      <c r="K72" s="56"/>
      <c r="L72" s="56"/>
      <c r="M72" s="56"/>
      <c r="N72" s="56"/>
      <c r="O72" s="56"/>
      <c r="P72" s="69">
        <f t="shared" ref="P72:P76" si="10">E72+J72</f>
        <v>15222600</v>
      </c>
    </row>
    <row r="73" spans="1:16" s="37" customFormat="1" ht="51" customHeight="1" x14ac:dyDescent="0.2">
      <c r="A73" s="70"/>
      <c r="B73" s="70"/>
      <c r="C73" s="71"/>
      <c r="D73" s="72" t="s">
        <v>110</v>
      </c>
      <c r="E73" s="69">
        <f>SUM(F73)</f>
        <v>6530600</v>
      </c>
      <c r="F73" s="62">
        <f>F38</f>
        <v>6530600</v>
      </c>
      <c r="G73" s="62">
        <f>G38</f>
        <v>0</v>
      </c>
      <c r="H73" s="62"/>
      <c r="I73" s="56"/>
      <c r="J73" s="69">
        <f>N73</f>
        <v>0</v>
      </c>
      <c r="K73" s="56"/>
      <c r="L73" s="56"/>
      <c r="M73" s="56"/>
      <c r="N73" s="56"/>
      <c r="O73" s="56"/>
      <c r="P73" s="69">
        <f>E73+J73</f>
        <v>6530600</v>
      </c>
    </row>
    <row r="74" spans="1:16" s="37" customFormat="1" ht="74.25" customHeight="1" x14ac:dyDescent="0.2">
      <c r="A74" s="70"/>
      <c r="B74" s="70"/>
      <c r="C74" s="71"/>
      <c r="D74" s="72" t="s">
        <v>145</v>
      </c>
      <c r="E74" s="69">
        <f>SUM(F74)</f>
        <v>224242</v>
      </c>
      <c r="F74" s="62">
        <f>F62</f>
        <v>224242</v>
      </c>
      <c r="G74" s="62"/>
      <c r="H74" s="62"/>
      <c r="I74" s="56"/>
      <c r="J74" s="69">
        <f>N74</f>
        <v>0</v>
      </c>
      <c r="K74" s="56"/>
      <c r="L74" s="56"/>
      <c r="M74" s="56"/>
      <c r="N74" s="56"/>
      <c r="O74" s="56"/>
      <c r="P74" s="69">
        <f>E74+J74</f>
        <v>224242</v>
      </c>
    </row>
    <row r="75" spans="1:16" s="51" customFormat="1" ht="51" customHeight="1" x14ac:dyDescent="0.2">
      <c r="A75" s="70"/>
      <c r="B75" s="70"/>
      <c r="C75" s="71"/>
      <c r="D75" s="66" t="s">
        <v>143</v>
      </c>
      <c r="E75" s="69">
        <f>SUM(F75)</f>
        <v>0</v>
      </c>
      <c r="F75" s="56"/>
      <c r="G75" s="56"/>
      <c r="H75" s="56"/>
      <c r="I75" s="56"/>
      <c r="J75" s="69">
        <f t="shared" si="9"/>
        <v>59604</v>
      </c>
      <c r="K75" s="56"/>
      <c r="L75" s="56"/>
      <c r="M75" s="56"/>
      <c r="N75" s="56">
        <v>59604</v>
      </c>
      <c r="O75" s="56">
        <v>59604</v>
      </c>
      <c r="P75" s="69">
        <f t="shared" si="10"/>
        <v>59604</v>
      </c>
    </row>
    <row r="76" spans="1:16" s="51" customFormat="1" ht="51" customHeight="1" x14ac:dyDescent="0.2">
      <c r="A76" s="70"/>
      <c r="B76" s="70"/>
      <c r="C76" s="71"/>
      <c r="D76" s="66" t="s">
        <v>144</v>
      </c>
      <c r="E76" s="69">
        <f>SUM(F76)</f>
        <v>3777200</v>
      </c>
      <c r="F76" s="56">
        <f>F37+F60</f>
        <v>3777200</v>
      </c>
      <c r="G76" s="56">
        <f>G37+G60</f>
        <v>3053570</v>
      </c>
      <c r="H76" s="56"/>
      <c r="I76" s="56"/>
      <c r="J76" s="69">
        <f t="shared" si="9"/>
        <v>0</v>
      </c>
      <c r="K76" s="56"/>
      <c r="L76" s="56"/>
      <c r="M76" s="56"/>
      <c r="N76" s="56"/>
      <c r="O76" s="56"/>
      <c r="P76" s="69">
        <f t="shared" si="10"/>
        <v>3777200</v>
      </c>
    </row>
    <row r="77" spans="1:16" ht="60" customHeight="1" x14ac:dyDescent="0.2">
      <c r="A77" s="53"/>
      <c r="B77" s="53"/>
      <c r="C77" s="54"/>
      <c r="D77" s="9" t="s">
        <v>108</v>
      </c>
      <c r="E77" s="28">
        <f>F77</f>
        <v>0</v>
      </c>
      <c r="F77" s="55"/>
      <c r="G77" s="55"/>
      <c r="H77" s="55"/>
      <c r="I77" s="55"/>
      <c r="J77" s="28">
        <f t="shared" si="9"/>
        <v>4267300</v>
      </c>
      <c r="K77" s="55"/>
      <c r="L77" s="55"/>
      <c r="M77" s="55"/>
      <c r="N77" s="55">
        <v>4267300</v>
      </c>
      <c r="O77" s="55">
        <f>N77</f>
        <v>4267300</v>
      </c>
      <c r="P77" s="28">
        <f>E77+J77</f>
        <v>4267300</v>
      </c>
    </row>
    <row r="78" spans="1:16" x14ac:dyDescent="0.2">
      <c r="F78" s="30"/>
    </row>
    <row r="80" spans="1:16" x14ac:dyDescent="0.2">
      <c r="B80" s="2" t="s">
        <v>98</v>
      </c>
      <c r="I80" s="2" t="s">
        <v>99</v>
      </c>
    </row>
    <row r="83" spans="1:1" x14ac:dyDescent="0.2">
      <c r="A83" s="3" t="s">
        <v>100</v>
      </c>
    </row>
    <row r="84" spans="1:1" x14ac:dyDescent="0.2">
      <c r="A84" s="3" t="s">
        <v>101</v>
      </c>
    </row>
    <row r="85" spans="1:1" x14ac:dyDescent="0.2">
      <c r="A85" s="3" t="s">
        <v>102</v>
      </c>
    </row>
    <row r="86" spans="1:1" x14ac:dyDescent="0.2">
      <c r="A86" s="3" t="s">
        <v>103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2" fitToHeight="500" orientation="landscape" verticalDpi="0" r:id="rId1"/>
  <rowBreaks count="1" manualBreakCount="1">
    <brk id="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2018-07-20T05:18:06Z</dcterms:created>
  <dcterms:modified xsi:type="dcterms:W3CDTF">2018-07-20T06:41:12Z</dcterms:modified>
</cp:coreProperties>
</file>