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480" yWindow="7095" windowWidth="27795" windowHeight="76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19" i="1" l="1"/>
  <c r="E88" i="1"/>
  <c r="E86" i="1"/>
  <c r="P86" i="1" s="1"/>
  <c r="F87" i="1"/>
  <c r="F89" i="1"/>
  <c r="B74" i="1"/>
  <c r="F79" i="1"/>
  <c r="F77" i="1"/>
  <c r="F74" i="1"/>
  <c r="J92" i="1"/>
  <c r="E92" i="1"/>
  <c r="P92" i="1" s="1"/>
  <c r="J91" i="1"/>
  <c r="E91" i="1"/>
  <c r="N90" i="1"/>
  <c r="M90" i="1"/>
  <c r="L90" i="1"/>
  <c r="J90" i="1"/>
  <c r="I90" i="1"/>
  <c r="H90" i="1"/>
  <c r="G90" i="1"/>
  <c r="E90" i="1"/>
  <c r="O89" i="1"/>
  <c r="N89" i="1"/>
  <c r="M89" i="1"/>
  <c r="L89" i="1"/>
  <c r="K89" i="1"/>
  <c r="J89" i="1"/>
  <c r="I89" i="1"/>
  <c r="H89" i="1"/>
  <c r="G89" i="1"/>
  <c r="J88" i="1"/>
  <c r="P88" i="1"/>
  <c r="J87" i="1"/>
  <c r="I87" i="1"/>
  <c r="H87" i="1"/>
  <c r="G87" i="1"/>
  <c r="E87" i="1"/>
  <c r="P87" i="1" s="1"/>
  <c r="O86" i="1"/>
  <c r="N86" i="1"/>
  <c r="M86" i="1"/>
  <c r="L86" i="1"/>
  <c r="K86" i="1"/>
  <c r="J86" i="1"/>
  <c r="I86" i="1"/>
  <c r="H86" i="1"/>
  <c r="G86" i="1"/>
  <c r="F86" i="1"/>
  <c r="J84" i="1"/>
  <c r="E84" i="1"/>
  <c r="J83" i="1"/>
  <c r="E83" i="1"/>
  <c r="J82" i="1"/>
  <c r="F82" i="1"/>
  <c r="E82" i="1" s="1"/>
  <c r="P82" i="1" s="1"/>
  <c r="J81" i="1"/>
  <c r="E81" i="1"/>
  <c r="P81" i="1" s="1"/>
  <c r="J80" i="1"/>
  <c r="E80" i="1"/>
  <c r="P80" i="1" s="1"/>
  <c r="J79" i="1"/>
  <c r="E79" i="1"/>
  <c r="P79" i="1" s="1"/>
  <c r="J78" i="1"/>
  <c r="E78" i="1"/>
  <c r="P78" i="1" s="1"/>
  <c r="J77" i="1"/>
  <c r="E77" i="1"/>
  <c r="P77" i="1" s="1"/>
  <c r="J76" i="1"/>
  <c r="E76" i="1"/>
  <c r="P76" i="1" s="1"/>
  <c r="J75" i="1"/>
  <c r="E75" i="1"/>
  <c r="P75" i="1" s="1"/>
  <c r="J74" i="1"/>
  <c r="E74" i="1"/>
  <c r="P74" i="1" s="1"/>
  <c r="F72" i="1"/>
  <c r="E72" i="1" s="1"/>
  <c r="P72" i="1" s="1"/>
  <c r="F70" i="1"/>
  <c r="G70" i="1"/>
  <c r="H70" i="1"/>
  <c r="I70" i="1"/>
  <c r="J70" i="1"/>
  <c r="K70" i="1"/>
  <c r="L70" i="1"/>
  <c r="M70" i="1"/>
  <c r="N70" i="1"/>
  <c r="O70" i="1"/>
  <c r="E70" i="1"/>
  <c r="P70" i="1"/>
  <c r="E68" i="1"/>
  <c r="O68" i="1"/>
  <c r="N68" i="1"/>
  <c r="M68" i="1"/>
  <c r="L68" i="1"/>
  <c r="K68" i="1"/>
  <c r="J68" i="1"/>
  <c r="I68" i="1"/>
  <c r="H68" i="1"/>
  <c r="G68" i="1"/>
  <c r="F68" i="1"/>
  <c r="P68" i="1"/>
  <c r="F66" i="1"/>
  <c r="O66" i="1"/>
  <c r="N66" i="1"/>
  <c r="M66" i="1"/>
  <c r="L66" i="1"/>
  <c r="K66" i="1"/>
  <c r="J66" i="1"/>
  <c r="I66" i="1"/>
  <c r="H66" i="1"/>
  <c r="G66" i="1"/>
  <c r="E66" i="1"/>
  <c r="P66" i="1" s="1"/>
  <c r="F62" i="1"/>
  <c r="O62" i="1"/>
  <c r="N62" i="1"/>
  <c r="M62" i="1"/>
  <c r="L62" i="1"/>
  <c r="K62" i="1"/>
  <c r="J62" i="1"/>
  <c r="I62" i="1"/>
  <c r="H62" i="1"/>
  <c r="G62" i="1"/>
  <c r="E62" i="1"/>
  <c r="E60" i="1"/>
  <c r="O60" i="1"/>
  <c r="N60" i="1"/>
  <c r="M60" i="1"/>
  <c r="L60" i="1"/>
  <c r="K60" i="1"/>
  <c r="J60" i="1"/>
  <c r="I60" i="1"/>
  <c r="H60" i="1"/>
  <c r="G60" i="1"/>
  <c r="F60" i="1"/>
  <c r="P60" i="1"/>
  <c r="P52" i="1"/>
  <c r="F48" i="1"/>
  <c r="O48" i="1"/>
  <c r="N48" i="1"/>
  <c r="M48" i="1"/>
  <c r="L48" i="1"/>
  <c r="K48" i="1"/>
  <c r="J48" i="1"/>
  <c r="I48" i="1"/>
  <c r="H48" i="1"/>
  <c r="G48" i="1"/>
  <c r="E48" i="1"/>
  <c r="P48" i="1" s="1"/>
  <c r="E45" i="1"/>
  <c r="O45" i="1"/>
  <c r="N45" i="1"/>
  <c r="M45" i="1"/>
  <c r="L45" i="1"/>
  <c r="K45" i="1"/>
  <c r="J45" i="1"/>
  <c r="P45" i="1" s="1"/>
  <c r="I45" i="1"/>
  <c r="H45" i="1"/>
  <c r="G45" i="1"/>
  <c r="F45" i="1"/>
  <c r="E42" i="1"/>
  <c r="O42" i="1"/>
  <c r="N42" i="1"/>
  <c r="M42" i="1"/>
  <c r="L42" i="1"/>
  <c r="K42" i="1"/>
  <c r="J42" i="1"/>
  <c r="P42" i="1" s="1"/>
  <c r="I42" i="1"/>
  <c r="H42" i="1"/>
  <c r="G42" i="1"/>
  <c r="F42" i="1"/>
  <c r="J33" i="1"/>
  <c r="E33" i="1"/>
  <c r="J30" i="1"/>
  <c r="E30" i="1"/>
  <c r="J28" i="1"/>
  <c r="E28" i="1"/>
  <c r="P28" i="1" s="1"/>
  <c r="E37" i="1"/>
  <c r="E38" i="1"/>
  <c r="P38" i="1" s="1"/>
  <c r="E36" i="1"/>
  <c r="J36" i="1"/>
  <c r="P36" i="1" s="1"/>
  <c r="J37" i="1"/>
  <c r="P37" i="1" s="1"/>
  <c r="J38" i="1"/>
  <c r="P83" i="1" l="1"/>
  <c r="P91" i="1"/>
  <c r="P30" i="1"/>
  <c r="P33" i="1"/>
  <c r="P62" i="1"/>
  <c r="P90" i="1"/>
  <c r="E89" i="1"/>
  <c r="P89" i="1" s="1"/>
  <c r="E22" i="1" l="1"/>
  <c r="J40" i="1"/>
  <c r="E40" i="1"/>
  <c r="F22" i="1"/>
  <c r="G22" i="1"/>
  <c r="H22" i="1"/>
  <c r="I22" i="1"/>
  <c r="J22" i="1"/>
  <c r="K22" i="1"/>
  <c r="L22" i="1"/>
  <c r="M22" i="1"/>
  <c r="N22" i="1"/>
  <c r="O22" i="1"/>
  <c r="P22" i="1"/>
  <c r="J21" i="1"/>
  <c r="E21" i="1"/>
  <c r="J20" i="1"/>
  <c r="E20" i="1"/>
  <c r="J19" i="1"/>
  <c r="E16" i="1"/>
  <c r="O16" i="1"/>
  <c r="N16" i="1"/>
  <c r="M16" i="1"/>
  <c r="L16" i="1"/>
  <c r="K16" i="1"/>
  <c r="J16" i="1"/>
  <c r="I16" i="1"/>
  <c r="H16" i="1"/>
  <c r="G16" i="1"/>
  <c r="F16" i="1"/>
  <c r="P16" i="1"/>
  <c r="P40" i="1" l="1"/>
  <c r="P19" i="1"/>
  <c r="P20" i="1"/>
  <c r="P21" i="1"/>
  <c r="P85" i="1" l="1"/>
  <c r="P73" i="1"/>
  <c r="P71" i="1"/>
  <c r="P69" i="1"/>
  <c r="P67" i="1"/>
  <c r="P65" i="1"/>
  <c r="P64" i="1"/>
  <c r="P63" i="1"/>
  <c r="P61" i="1"/>
  <c r="P59" i="1"/>
  <c r="P58" i="1"/>
  <c r="P57" i="1"/>
  <c r="P56" i="1"/>
  <c r="P55" i="1"/>
  <c r="P54" i="1"/>
  <c r="P53" i="1"/>
  <c r="P51" i="1"/>
  <c r="P50" i="1"/>
  <c r="P49" i="1"/>
  <c r="P47" i="1"/>
  <c r="P46" i="1"/>
  <c r="P44" i="1"/>
  <c r="P43" i="1"/>
  <c r="P41" i="1"/>
  <c r="P39" i="1"/>
  <c r="P35" i="1"/>
  <c r="P34" i="1"/>
  <c r="P32" i="1"/>
  <c r="P31" i="1"/>
  <c r="P29" i="1"/>
  <c r="P27" i="1"/>
  <c r="P26" i="1"/>
  <c r="P25" i="1"/>
  <c r="P24" i="1"/>
  <c r="P23" i="1"/>
  <c r="P18" i="1"/>
  <c r="P17" i="1"/>
  <c r="P15" i="1"/>
  <c r="P14" i="1"/>
</calcChain>
</file>

<file path=xl/sharedStrings.xml><?xml version="1.0" encoding="utf-8"?>
<sst xmlns="http://schemas.openxmlformats.org/spreadsheetml/2006/main" count="232" uniqueCount="194">
  <si>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</si>
  <si>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</si>
  <si>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</si>
  <si>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</si>
  <si>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</si>
  <si>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</si>
  <si>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</si>
  <si>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</si>
  <si>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</si>
  <si>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</si>
  <si>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</si>
  <si>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</si>
  <si>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</si>
  <si>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</si>
  <si>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</si>
  <si>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</si>
  <si>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</si>
  <si>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</si>
  <si>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</si>
  <si>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Прибужанівська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</si>
  <si>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</si>
  <si>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</si>
  <si>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</si>
  <si>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</si>
  <si>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</si>
  <si>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</si>
  <si>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</si>
  <si>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</si>
  <si>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</si>
  <si>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0113020</t>
  </si>
  <si>
    <t>1060</t>
  </si>
  <si>
    <t>3020</t>
  </si>
  <si>
    <t>Забезпечення побутовим вугіллям окремих категорій громадян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</si>
  <si>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</si>
  <si>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</si>
  <si>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</si>
  <si>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</si>
  <si>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</si>
  <si>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</si>
  <si>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</si>
  <si>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</si>
  <si>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</si>
  <si>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</si>
  <si>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</si>
  <si>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</si>
  <si>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</si>
  <si>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0113090</t>
  </si>
  <si>
    <t>1030</t>
  </si>
  <si>
    <t>3090</t>
  </si>
  <si>
    <t>Видатки на поховання учасників бойових дій та осіб з інвалідністю внаслідок війни</t>
  </si>
  <si>
    <t>0113160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</si>
  <si>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</si>
  <si>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</si>
  <si>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</si>
  <si>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</si>
  <si>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</si>
  <si>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</si>
  <si>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0113180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</si>
  <si>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</si>
  <si>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</si>
  <si>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0113191</t>
  </si>
  <si>
    <t>3191</t>
  </si>
  <si>
    <t>Інші видатки на соціальний захист ветеранів війни та праці</t>
  </si>
  <si>
    <t>0113241</t>
  </si>
  <si>
    <t>1090</t>
  </si>
  <si>
    <t>3241</t>
  </si>
  <si>
    <t>Забезпечення діяльності інших закладів у сфері соціального захисту і соціального забезпечення</t>
  </si>
  <si>
    <t>0113242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</si>
  <si>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</si>
  <si>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</si>
  <si>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</si>
  <si>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</si>
  <si>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</si>
  <si>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</si>
  <si>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</si>
  <si>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</si>
  <si>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</si>
  <si>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</si>
  <si>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</si>
  <si>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</si>
  <si>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</si>
  <si>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</si>
  <si>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</si>
  <si>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</si>
  <si>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</si>
  <si>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</si>
  <si>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</si>
  <si>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</si>
  <si>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</si>
  <si>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0118340</t>
  </si>
  <si>
    <t>0540</t>
  </si>
  <si>
    <t>8340</t>
  </si>
  <si>
    <t>Природоохоронні заходи за рахунок цільових фондів</t>
  </si>
  <si>
    <t>0600000</t>
  </si>
  <si>
    <t>0610000</t>
  </si>
  <si>
    <t>0611010</t>
  </si>
  <si>
    <t>0910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</si>
  <si>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</si>
  <si>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</si>
  <si>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</si>
  <si>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</si>
  <si>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</si>
  <si>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</si>
  <si>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</si>
  <si>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</si>
  <si>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</si>
  <si>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</si>
  <si>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</si>
  <si>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</si>
  <si>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</si>
  <si>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</si>
  <si>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</si>
  <si>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</si>
  <si>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</si>
  <si>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0613133</t>
  </si>
  <si>
    <t>1040</t>
  </si>
  <si>
    <t>3133</t>
  </si>
  <si>
    <t>Інші заходи та заклади молодіжної політики</t>
  </si>
  <si>
    <t>0615061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</si>
  <si>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</si>
  <si>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</si>
  <si>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</si>
  <si>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3700000</t>
  </si>
  <si>
    <t>Фінансовий відділ Прибужанівської сільської ради</t>
  </si>
  <si>
    <t>3710000</t>
  </si>
  <si>
    <t>Фінансовий відділ Пибужанівської сільської ради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</si>
  <si>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</si>
  <si>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</si>
  <si>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</si>
  <si>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</si>
  <si>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8710</t>
  </si>
  <si>
    <t>Резервний фонд місцевого бюджету</t>
  </si>
  <si>
    <t>3719430</t>
  </si>
  <si>
    <t>9430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</si>
  <si>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</si>
  <si>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</si>
  <si>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</si>
  <si>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</si>
  <si>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>X</t>
  </si>
  <si>
    <t>УСЬОГО</t>
  </si>
  <si>
    <t>Секретар</t>
  </si>
  <si>
    <t>Зоя АЛЕКСЄЄВА</t>
  </si>
  <si>
    <t>1451700000</t>
  </si>
  <si>
    <t>(код бюджету)</t>
  </si>
  <si>
    <t>0110100</t>
  </si>
  <si>
    <t>0100</t>
  </si>
  <si>
    <t>Державне управління</t>
  </si>
  <si>
    <t>у т.ч. за рахунок Іншої субвенції з місцевого бюджету (субвенція  з бюджету  Олександрівської селищної територіальної громади на утримання Об'єднаного трудового архіву Прибужанівської сільської ради)</t>
  </si>
  <si>
    <t>у т.ч. за рахунок Іншої субвенції з місцевого бюджету (субвенція  з бюджету  Бузької сільської територіальної громади на утримання Об'єднаного трудового архіву Прибужанівської сільської ради)</t>
  </si>
  <si>
    <t>у т.ч. за рахунок Іншої субвенції з місцевого бюджету (субвенція  з бюджету  Дорошівської сільської територіальної громади на утримання Об'єднаного трудового архіву Прибужанівської сільської ради)</t>
  </si>
  <si>
    <t>Соціальний захист та соціальне забезпечення</t>
  </si>
  <si>
    <t>у т.ч. за рахунок Іншої субвенції з місцевого бюджету (субвенція  з бюджету  Дорошівської сільської територіальної громади на утримання КУ "Центр надання соціальних послуг Прибужанівської сільської ради")</t>
  </si>
  <si>
    <t>у т.ч. за рахунок Іншої субвенції з місцевого бюджету (субвенція  з обласного  бюджету  місцевим бюджетам  для надання щомісячної матеріальної допомоги  учасникам бойових дій у роки Другої світової війни)</t>
  </si>
  <si>
    <t>у т.ч. за рахунок Іншої  субвенції з місцевого бюджету (субвенція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</si>
  <si>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у т.ч. за рахунок Іншої  субвенції з місцевого бюджету (субвенція з обласного бюджету місцевим бюджетам  для надання  матеріальної допомоги  сім'ям  загиблих та померлих учасників АТО/ООС на сході України, сім"ям осіб, які загинули або померли внаслідок поранень, каліцтва, контузії чи інших ушкоджень здоров"я, одержаних під час участі у Революції Гідності)</t>
  </si>
  <si>
    <t>у т.ч. за рахунок Іншої субвенції з місцевого бюджету (субвенція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</si>
  <si>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>у т.ч. за рахунок Іншої субвенції з місцевого бюджету (субвенція з обласного бюджету місцевим  бюджетам  на  відшкодування витрат на поховання учасників бойових дій та осіб з інвалідністю внаслідок війни)</t>
  </si>
  <si>
    <t>у т.ч. за рахунок Іншої субвенції  з місцевого бюджету (субвенція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групи))</t>
  </si>
  <si>
    <t>0114000</t>
  </si>
  <si>
    <t>Культура і мистецтво</t>
  </si>
  <si>
    <t>0116000</t>
  </si>
  <si>
    <t>Житлово -комунальне господарство</t>
  </si>
  <si>
    <t>0118000</t>
  </si>
  <si>
    <t>Інша діяльність</t>
  </si>
  <si>
    <t>Відділ освіти, молоді та спорту Прибужанівської сільської ради</t>
  </si>
  <si>
    <t>0611000</t>
  </si>
  <si>
    <t>Освіта</t>
  </si>
  <si>
    <t>0613000</t>
  </si>
  <si>
    <t>0615000</t>
  </si>
  <si>
    <t>Фізична культура і спорт</t>
  </si>
  <si>
    <t>Міжбюджетні трансферти</t>
  </si>
  <si>
    <t>у т.ч.</t>
  </si>
  <si>
    <t xml:space="preserve">до бюджету Вознесенської міської територіальної громади </t>
  </si>
  <si>
    <t xml:space="preserve">до районного бюджету Вознесенського району </t>
  </si>
  <si>
    <t>зних: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</si>
  <si>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 відповідно до програми "Турбота")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</si>
  <si>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видатків: утримання КП "Райводпостач")</t>
  </si>
  <si>
    <t>Бюджету Олександрівської селищної територіальної громади</t>
  </si>
  <si>
    <t>Інші субвенції з місцевого бюджету (субвенція  з бюджету  Прибужанівської сільської територіальної громади до бюджету Олександрівської селищної територіальної громади на утримання місцевої пожежної охорони)</t>
  </si>
  <si>
    <t>Бюджету Бузької сільської територіальної громади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</si>
  <si>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утримання КНП «Бузький центр первинної медико – санітарної допомоги»)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</si>
  <si>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надання позашкільної освіти)</t>
  </si>
  <si>
    <t xml:space="preserve">Бюджету Вознесенської міської територіальної громади 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</si>
  <si>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придбання інсуліну для  населення Прибужанівської сільської ради комунальним  підприємством "Комунальне некомерційне підприємство Вознесенська багатопрофільна лікарня")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</si>
  <si>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для надання послуг дітям – інвалідам Прибужанівської сільської ради  в  Комунальній установі 
«Центр соціальної реабілітації дітей – інвалідів міста Вознесенська»)</t>
  </si>
  <si>
    <t>у тому числі видатки за рахунок  цільової 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 них:</t>
  </si>
  <si>
    <t xml:space="preserve">видатки за рахунок  освітньої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</si>
  <si>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 тому числі видатки за рахунок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</si>
  <si>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тому числі видатки за рахунок  субвенцій з місцевого бюджету інших рівнів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 них:</t>
  </si>
  <si>
    <t>видатки за рахунок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</si>
  <si>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видатки за рахунок Інших субвенцій з місцевого бюджету</t>
  </si>
  <si>
    <t>видатки за рахунок субвенції 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</si>
  <si>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до рішення Прибужанівської сільської ради</t>
  </si>
  <si>
    <t>від 05.02.2020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</si>
</sst>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b/>
      <sz val="12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0"/>
      <name val="Calibri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</font>
    <font>
      <i/>
      <sz val="10"/>
      <color theme="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8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3" fillId="0" borderId="2" xfId="0" quotePrefix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2" fontId="3" fillId="0" borderId="2" xfId="0" applyNumberFormat="1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vertical="center" wrapText="1"/>
    </xf>
    <xf numFmtId="0" fontId="4" fillId="0" borderId="0" xfId="0" applyFont="1"/>
    <xf numFmtId="0" fontId="5" fillId="0" borderId="2" xfId="0" quotePrefix="1" applyFont="1" applyBorder="1" applyAlignment="1">
      <alignment horizontal="center" vertical="center" wrapText="1"/>
    </xf>
    <xf numFmtId="4" fontId="5" fillId="0" borderId="2" xfId="0" quotePrefix="1" applyNumberFormat="1" applyFont="1" applyBorder="1" applyAlignment="1">
      <alignment horizontal="center" vertical="center" wrapText="1"/>
    </xf>
    <xf numFmtId="4" fontId="5" fillId="0" borderId="2" xfId="0" quotePrefix="1" applyNumberFormat="1" applyFont="1" applyBorder="1" applyAlignment="1">
      <alignment vertical="center" wrapText="1"/>
    </xf>
    <xf numFmtId="4" fontId="5" fillId="2" borderId="2" xfId="0" applyNumberFormat="1" applyFont="1" applyFill="1" applyBorder="1" applyAlignment="1">
      <alignment vertical="center" wrapText="1"/>
    </xf>
    <xf numFmtId="4" fontId="5" fillId="0" borderId="2" xfId="0" applyNumberFormat="1" applyFont="1" applyBorder="1" applyAlignment="1">
      <alignment vertical="center" wrapText="1"/>
    </xf>
    <xf numFmtId="0" fontId="5" fillId="0" borderId="0" xfId="0" applyFont="1"/>
    <xf numFmtId="0" fontId="6" fillId="0" borderId="2" xfId="0" quotePrefix="1" applyFont="1" applyFill="1" applyBorder="1" applyAlignment="1">
      <alignment horizontal="center" vertical="center" wrapText="1"/>
    </xf>
    <xf numFmtId="2" fontId="6" fillId="0" borderId="2" xfId="0" quotePrefix="1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vertical="center" wrapText="1"/>
    </xf>
    <xf numFmtId="4" fontId="7" fillId="2" borderId="2" xfId="0" applyNumberFormat="1" applyFont="1" applyFill="1" applyBorder="1" applyAlignment="1">
      <alignment vertical="center" wrapText="1"/>
    </xf>
    <xf numFmtId="0" fontId="8" fillId="0" borderId="0" xfId="0" applyFont="1" applyFill="1"/>
    <xf numFmtId="0" fontId="9" fillId="0" borderId="2" xfId="0" quotePrefix="1" applyFont="1" applyFill="1" applyBorder="1" applyAlignment="1">
      <alignment horizontal="center" vertical="center" wrapText="1"/>
    </xf>
    <xf numFmtId="2" fontId="9" fillId="0" borderId="2" xfId="0" quotePrefix="1" applyNumberFormat="1" applyFont="1" applyFill="1" applyBorder="1" applyAlignment="1">
      <alignment horizontal="center" vertical="center" wrapText="1"/>
    </xf>
    <xf numFmtId="4" fontId="9" fillId="3" borderId="2" xfId="0" applyNumberFormat="1" applyFont="1" applyFill="1" applyBorder="1" applyAlignment="1">
      <alignment vertical="center" wrapText="1"/>
    </xf>
    <xf numFmtId="0" fontId="4" fillId="0" borderId="0" xfId="0" applyFont="1" applyFill="1"/>
    <xf numFmtId="0" fontId="10" fillId="0" borderId="2" xfId="0" quotePrefix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vertical="center" wrapText="1"/>
    </xf>
    <xf numFmtId="49" fontId="9" fillId="0" borderId="2" xfId="0" quotePrefix="1" applyNumberFormat="1" applyFont="1" applyFill="1" applyBorder="1" applyAlignment="1">
      <alignment horizontal="center" vertical="center" wrapText="1"/>
    </xf>
    <xf numFmtId="0" fontId="3" fillId="0" borderId="2" xfId="0" applyFont="1" applyBorder="1"/>
    <xf numFmtId="2" fontId="3" fillId="0" borderId="3" xfId="0" quotePrefix="1" applyNumberFormat="1" applyFont="1" applyBorder="1" applyAlignment="1">
      <alignment horizontal="center" vertical="center" wrapText="1"/>
    </xf>
    <xf numFmtId="0" fontId="3" fillId="0" borderId="0" xfId="0" applyFont="1"/>
    <xf numFmtId="4" fontId="5" fillId="4" borderId="2" xfId="0" quotePrefix="1" applyNumberFormat="1" applyFont="1" applyFill="1" applyBorder="1" applyAlignment="1">
      <alignment horizontal="center" vertical="center" wrapText="1"/>
    </xf>
    <xf numFmtId="4" fontId="5" fillId="4" borderId="2" xfId="0" quotePrefix="1" applyNumberFormat="1" applyFont="1" applyFill="1" applyBorder="1" applyAlignment="1">
      <alignment vertical="center" wrapText="1"/>
    </xf>
    <xf numFmtId="4" fontId="5" fillId="4" borderId="2" xfId="0" applyNumberFormat="1" applyFont="1" applyFill="1" applyBorder="1" applyAlignment="1">
      <alignment vertical="center" wrapText="1"/>
    </xf>
    <xf numFmtId="4" fontId="5" fillId="0" borderId="2" xfId="0" quotePrefix="1" applyNumberFormat="1" applyFont="1" applyBorder="1" applyAlignment="1">
      <alignment horizontal="center" vertical="top" wrapText="1"/>
    </xf>
    <xf numFmtId="0" fontId="9" fillId="0" borderId="2" xfId="0" quotePrefix="1" applyFont="1" applyBorder="1" applyAlignment="1">
      <alignment horizontal="center" vertical="center" wrapText="1"/>
    </xf>
    <xf numFmtId="2" fontId="9" fillId="0" borderId="2" xfId="0" quotePrefix="1" applyNumberFormat="1" applyFont="1" applyBorder="1" applyAlignment="1">
      <alignment horizontal="center" vertical="center" wrapText="1"/>
    </xf>
    <xf numFmtId="2" fontId="9" fillId="0" borderId="2" xfId="0" quotePrefix="1" applyNumberFormat="1" applyFont="1" applyBorder="1" applyAlignment="1">
      <alignment vertical="center" wrapText="1"/>
    </xf>
    <xf numFmtId="4" fontId="9" fillId="2" borderId="2" xfId="0" applyNumberFormat="1" applyFont="1" applyFill="1" applyBorder="1" applyAlignment="1">
      <alignment vertical="center" wrapText="1"/>
    </xf>
    <xf numFmtId="4" fontId="9" fillId="0" borderId="2" xfId="0" applyNumberFormat="1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 wrapText="1"/>
    </xf>
    <xf numFmtId="4" fontId="9" fillId="0" borderId="0" xfId="0" applyNumberFormat="1" applyFont="1"/>
    <xf numFmtId="0" fontId="9" fillId="0" borderId="0" xfId="0" applyFont="1"/>
    <xf numFmtId="2" fontId="11" fillId="0" borderId="2" xfId="0" quotePrefix="1" applyNumberFormat="1" applyFont="1" applyBorder="1" applyAlignment="1">
      <alignment vertical="center" wrapText="1"/>
    </xf>
    <xf numFmtId="4" fontId="11" fillId="0" borderId="2" xfId="0" applyNumberFormat="1" applyFont="1" applyBorder="1" applyAlignment="1">
      <alignment vertical="center" wrapText="1"/>
    </xf>
    <xf numFmtId="4" fontId="11" fillId="0" borderId="0" xfId="0" applyNumberFormat="1" applyFont="1"/>
    <xf numFmtId="0" fontId="11" fillId="0" borderId="0" xfId="0" applyFont="1"/>
    <xf numFmtId="0" fontId="10" fillId="0" borderId="2" xfId="0" applyFont="1" applyBorder="1"/>
    <xf numFmtId="0" fontId="10" fillId="0" borderId="2" xfId="0" applyFont="1" applyBorder="1" applyAlignment="1">
      <alignment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4" fontId="10" fillId="0" borderId="2" xfId="0" applyNumberFormat="1" applyFont="1" applyBorder="1" applyAlignment="1">
      <alignment horizontal="right" vertical="center"/>
    </xf>
    <xf numFmtId="0" fontId="10" fillId="0" borderId="0" xfId="0" applyFont="1"/>
    <xf numFmtId="0" fontId="10" fillId="0" borderId="2" xfId="0" applyFont="1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vertical="center" wrapText="1"/>
    </xf>
    <xf numFmtId="4" fontId="0" fillId="0" borderId="2" xfId="0" applyNumberFormat="1" applyBorder="1" applyAlignment="1">
      <alignment horizontal="right" vertical="center"/>
    </xf>
    <xf numFmtId="4" fontId="12" fillId="0" borderId="2" xfId="0" quotePrefix="1" applyNumberFormat="1" applyFont="1" applyBorder="1" applyAlignment="1">
      <alignment horizontal="center" vertical="center" wrapText="1"/>
    </xf>
    <xf numFmtId="0" fontId="13" fillId="0" borderId="0" xfId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R95"/>
  <sheetViews>
    <sheetView tabSelected="1" view="pageBreakPreview" zoomScale="60" zoomScaleNormal="100" workbookViewId="0">
      <selection activeCell="M3" sqref="M3"/>
    </sheetView>
  </sheetViews>
  <sheetFormatPr defaultRowHeight="15" x14ac:dyDescent="0.25"/>
  <cols>
    <col min="1" max="3" width="12" customWidth="1"/>
    <col min="4" max="4" width="40.7109375" customWidth="1"/>
    <col min="5" max="5" width="16.28515625" customWidth="1"/>
    <col min="6" max="6" width="16.85546875" customWidth="1"/>
    <col min="7" max="7" width="17.7109375" customWidth="1"/>
    <col min="8" max="9" width="13.7109375" customWidth="1"/>
    <col min="10" max="10" width="16.140625" customWidth="1"/>
    <col min="11" max="15" width="13.7109375" customWidth="1"/>
    <col min="16" max="16" width="19" customWidth="1"/>
  </cols>
  <sheetData>
    <row r="1" spans="1:16" x14ac:dyDescent="0.25">
      <c r="M1" t="s">
        <v>0</v>
      </c>
    </row>
    <row r="2" spans="1:16" x14ac:dyDescent="0.25">
      <c r="M2" s="83" t="s">
        <v>192</v>
      </c>
    </row>
    <row r="3" spans="1:16" x14ac:dyDescent="0.25">
      <c r="M3" s="83" t="s">
        <v>193</v>
      </c>
    </row>
    <row r="5" spans="1:16" x14ac:dyDescent="0.25">
      <c r="A5" s="1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5">
      <c r="A6" s="1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7" t="s">
        <v>142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5">
      <c r="A8" s="26" t="s">
        <v>143</v>
      </c>
      <c r="P8" s="3" t="s">
        <v>3</v>
      </c>
    </row>
    <row r="9" spans="1:16" x14ac:dyDescent="0.25">
      <c r="A9" s="6" t="s">
        <v>4</v>
      </c>
      <c r="B9" s="6" t="s">
        <v>5</v>
      </c>
      <c r="C9" s="6" t="s">
        <v>6</v>
      </c>
      <c r="D9" s="7" t="s">
        <v>7</v>
      </c>
      <c r="E9" s="7" t="s">
        <v>8</v>
      </c>
      <c r="F9" s="7"/>
      <c r="G9" s="7"/>
      <c r="H9" s="7"/>
      <c r="I9" s="7"/>
      <c r="J9" s="7" t="s">
        <v>15</v>
      </c>
      <c r="K9" s="7"/>
      <c r="L9" s="7"/>
      <c r="M9" s="7"/>
      <c r="N9" s="7"/>
      <c r="O9" s="7"/>
      <c r="P9" s="8" t="s">
        <v>17</v>
      </c>
    </row>
    <row r="10" spans="1:16" x14ac:dyDescent="0.25">
      <c r="A10" s="7"/>
      <c r="B10" s="7"/>
      <c r="C10" s="7"/>
      <c r="D10" s="7"/>
      <c r="E10" s="8" t="s">
        <v>9</v>
      </c>
      <c r="F10" s="7" t="s">
        <v>10</v>
      </c>
      <c r="G10" s="7" t="s">
        <v>11</v>
      </c>
      <c r="H10" s="7"/>
      <c r="I10" s="7" t="s">
        <v>14</v>
      </c>
      <c r="J10" s="8" t="s">
        <v>9</v>
      </c>
      <c r="K10" s="7" t="s">
        <v>16</v>
      </c>
      <c r="L10" s="7" t="s">
        <v>10</v>
      </c>
      <c r="M10" s="7" t="s">
        <v>11</v>
      </c>
      <c r="N10" s="7"/>
      <c r="O10" s="7" t="s">
        <v>14</v>
      </c>
      <c r="P10" s="7"/>
    </row>
    <row r="11" spans="1:16" x14ac:dyDescent="0.25">
      <c r="A11" s="7"/>
      <c r="B11" s="7"/>
      <c r="C11" s="7"/>
      <c r="D11" s="7"/>
      <c r="E11" s="7"/>
      <c r="F11" s="7"/>
      <c r="G11" s="7" t="s">
        <v>12</v>
      </c>
      <c r="H11" s="7" t="s">
        <v>13</v>
      </c>
      <c r="I11" s="7"/>
      <c r="J11" s="7"/>
      <c r="K11" s="7"/>
      <c r="L11" s="7"/>
      <c r="M11" s="7" t="s">
        <v>12</v>
      </c>
      <c r="N11" s="7" t="s">
        <v>13</v>
      </c>
      <c r="O11" s="7"/>
      <c r="P11" s="7"/>
    </row>
    <row r="12" spans="1:16" ht="44.25" customHeight="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5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5">
      <c r="A14" s="11" t="s">
        <v>18</v>
      </c>
      <c r="B14" s="12"/>
      <c r="C14" s="13"/>
      <c r="D14" s="14" t="s">
        <v>19</v>
      </c>
      <c r="E14" s="15">
        <v>12180078</v>
      </c>
      <c r="F14" s="16">
        <v>12180078</v>
      </c>
      <c r="G14" s="16">
        <v>7799291</v>
      </c>
      <c r="H14" s="16">
        <v>651859</v>
      </c>
      <c r="I14" s="16">
        <v>0</v>
      </c>
      <c r="J14" s="15">
        <v>4350</v>
      </c>
      <c r="K14" s="16">
        <v>0</v>
      </c>
      <c r="L14" s="16">
        <v>4350</v>
      </c>
      <c r="M14" s="16">
        <v>0</v>
      </c>
      <c r="N14" s="16">
        <v>0</v>
      </c>
      <c r="O14" s="16">
        <v>0</v>
      </c>
      <c r="P14" s="15">
        <f>E14+J14</f>
        <v>12184428</v>
      </c>
    </row>
    <row r="15" spans="1:16" x14ac:dyDescent="0.25">
      <c r="A15" s="11" t="s">
        <v>20</v>
      </c>
      <c r="B15" s="12"/>
      <c r="C15" s="13"/>
      <c r="D15" s="14" t="s">
        <v>19</v>
      </c>
      <c r="E15" s="15">
        <v>12180078</v>
      </c>
      <c r="F15" s="16">
        <v>12180078</v>
      </c>
      <c r="G15" s="16">
        <v>7799291</v>
      </c>
      <c r="H15" s="16">
        <v>651859</v>
      </c>
      <c r="I15" s="16">
        <v>0</v>
      </c>
      <c r="J15" s="15">
        <v>4350</v>
      </c>
      <c r="K15" s="16">
        <v>0</v>
      </c>
      <c r="L15" s="16">
        <v>4350</v>
      </c>
      <c r="M15" s="16">
        <v>0</v>
      </c>
      <c r="N15" s="16">
        <v>0</v>
      </c>
      <c r="O15" s="16">
        <v>0</v>
      </c>
      <c r="P15" s="15">
        <f>E15+J15</f>
        <v>12184428</v>
      </c>
    </row>
    <row r="16" spans="1:16" s="33" customFormat="1" ht="12.75" x14ac:dyDescent="0.2">
      <c r="A16" s="28" t="s">
        <v>144</v>
      </c>
      <c r="B16" s="29" t="s">
        <v>145</v>
      </c>
      <c r="C16" s="30"/>
      <c r="D16" s="31" t="s">
        <v>146</v>
      </c>
      <c r="E16" s="32">
        <f>E17+E18</f>
        <v>6592550</v>
      </c>
      <c r="F16" s="32">
        <f t="shared" ref="F16:O16" si="0">F17+F18</f>
        <v>6592550</v>
      </c>
      <c r="G16" s="32">
        <f t="shared" si="0"/>
        <v>4674757</v>
      </c>
      <c r="H16" s="32">
        <f t="shared" si="0"/>
        <v>295924</v>
      </c>
      <c r="I16" s="32">
        <f t="shared" si="0"/>
        <v>0</v>
      </c>
      <c r="J16" s="32">
        <f t="shared" si="0"/>
        <v>3000</v>
      </c>
      <c r="K16" s="32">
        <f t="shared" si="0"/>
        <v>0</v>
      </c>
      <c r="L16" s="32">
        <f t="shared" si="0"/>
        <v>3000</v>
      </c>
      <c r="M16" s="32">
        <f t="shared" si="0"/>
        <v>0</v>
      </c>
      <c r="N16" s="32">
        <f t="shared" si="0"/>
        <v>0</v>
      </c>
      <c r="O16" s="32">
        <f t="shared" si="0"/>
        <v>0</v>
      </c>
      <c r="P16" s="32">
        <f t="shared" ref="P16" si="1">E16+J16</f>
        <v>6595550</v>
      </c>
    </row>
    <row r="17" spans="1:16" ht="75" x14ac:dyDescent="0.25">
      <c r="A17" s="17" t="s">
        <v>21</v>
      </c>
      <c r="B17" s="17" t="s">
        <v>23</v>
      </c>
      <c r="C17" s="18" t="s">
        <v>22</v>
      </c>
      <c r="D17" s="19" t="s">
        <v>24</v>
      </c>
      <c r="E17" s="20">
        <v>6230532</v>
      </c>
      <c r="F17" s="21">
        <v>6230532</v>
      </c>
      <c r="G17" s="21">
        <v>4674757</v>
      </c>
      <c r="H17" s="21">
        <v>295924</v>
      </c>
      <c r="I17" s="21">
        <v>0</v>
      </c>
      <c r="J17" s="20">
        <v>3000</v>
      </c>
      <c r="K17" s="21">
        <v>0</v>
      </c>
      <c r="L17" s="21">
        <v>3000</v>
      </c>
      <c r="M17" s="21">
        <v>0</v>
      </c>
      <c r="N17" s="21">
        <v>0</v>
      </c>
      <c r="O17" s="21">
        <v>0</v>
      </c>
      <c r="P17" s="20">
        <f>E17+J17</f>
        <v>6233532</v>
      </c>
    </row>
    <row r="18" spans="1:16" ht="30" x14ac:dyDescent="0.25">
      <c r="A18" s="17" t="s">
        <v>25</v>
      </c>
      <c r="B18" s="17" t="s">
        <v>27</v>
      </c>
      <c r="C18" s="18" t="s">
        <v>26</v>
      </c>
      <c r="D18" s="19" t="s">
        <v>28</v>
      </c>
      <c r="E18" s="20">
        <v>362018</v>
      </c>
      <c r="F18" s="21">
        <v>362018</v>
      </c>
      <c r="G18" s="21">
        <v>0</v>
      </c>
      <c r="H18" s="21">
        <v>0</v>
      </c>
      <c r="I18" s="21">
        <v>0</v>
      </c>
      <c r="J18" s="20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0">
        <f>E18+J18</f>
        <v>362018</v>
      </c>
    </row>
    <row r="19" spans="1:16" s="39" customFormat="1" ht="76.5" x14ac:dyDescent="0.2">
      <c r="A19" s="34"/>
      <c r="B19" s="35"/>
      <c r="C19" s="35"/>
      <c r="D19" s="36" t="s">
        <v>147</v>
      </c>
      <c r="E19" s="37">
        <f>F19+I19</f>
        <v>112945</v>
      </c>
      <c r="F19" s="38">
        <v>112945</v>
      </c>
      <c r="G19" s="38"/>
      <c r="H19" s="38"/>
      <c r="I19" s="38"/>
      <c r="J19" s="37">
        <f>L19+O19</f>
        <v>0</v>
      </c>
      <c r="K19" s="38"/>
      <c r="L19" s="38"/>
      <c r="M19" s="38"/>
      <c r="N19" s="38"/>
      <c r="O19" s="38"/>
      <c r="P19" s="37">
        <f>E19+J19</f>
        <v>112945</v>
      </c>
    </row>
    <row r="20" spans="1:16" s="39" customFormat="1" ht="63.75" x14ac:dyDescent="0.2">
      <c r="A20" s="34"/>
      <c r="B20" s="34"/>
      <c r="C20" s="35"/>
      <c r="D20" s="36" t="s">
        <v>148</v>
      </c>
      <c r="E20" s="37">
        <f>F20+I20</f>
        <v>84217</v>
      </c>
      <c r="F20" s="38">
        <v>84217</v>
      </c>
      <c r="G20" s="38"/>
      <c r="H20" s="38"/>
      <c r="I20" s="38"/>
      <c r="J20" s="37">
        <f>L20+O20</f>
        <v>0</v>
      </c>
      <c r="K20" s="38"/>
      <c r="L20" s="38"/>
      <c r="M20" s="38"/>
      <c r="N20" s="38"/>
      <c r="O20" s="38"/>
      <c r="P20" s="37">
        <f>E20+J20</f>
        <v>84217</v>
      </c>
    </row>
    <row r="21" spans="1:16" s="39" customFormat="1" ht="68.25" customHeight="1" x14ac:dyDescent="0.2">
      <c r="A21" s="34"/>
      <c r="B21" s="34"/>
      <c r="C21" s="35"/>
      <c r="D21" s="36" t="s">
        <v>149</v>
      </c>
      <c r="E21" s="37">
        <f>F21+I21</f>
        <v>90000</v>
      </c>
      <c r="F21" s="38">
        <v>90000</v>
      </c>
      <c r="G21" s="38"/>
      <c r="H21" s="38"/>
      <c r="I21" s="38"/>
      <c r="J21" s="37">
        <f>L21+O21</f>
        <v>0</v>
      </c>
      <c r="K21" s="38"/>
      <c r="L21" s="38"/>
      <c r="M21" s="38"/>
      <c r="N21" s="38"/>
      <c r="O21" s="38"/>
      <c r="P21" s="37">
        <f>E21+J21</f>
        <v>90000</v>
      </c>
    </row>
    <row r="22" spans="1:16" s="44" customFormat="1" ht="36.75" customHeight="1" x14ac:dyDescent="0.25">
      <c r="A22" s="40">
        <v>113000</v>
      </c>
      <c r="B22" s="40">
        <v>3000</v>
      </c>
      <c r="C22" s="41"/>
      <c r="D22" s="41" t="s">
        <v>150</v>
      </c>
      <c r="E22" s="42">
        <f>E23+E25+E26+E27+E29+E31+E32+E34+E35+E39+E41</f>
        <v>3408655</v>
      </c>
      <c r="F22" s="42">
        <f>F23+F25+F26+F27+F29+F31+F32+F34+F35+F39+F41</f>
        <v>3408655</v>
      </c>
      <c r="G22" s="42">
        <f>G23+G25+G26+G27+G29+G31+G32+G34+G35+G39+G41</f>
        <v>2106754</v>
      </c>
      <c r="H22" s="42">
        <f>H23+H25+H26+H27+H29+H31+H32+H34+H35+H39+H41</f>
        <v>0</v>
      </c>
      <c r="I22" s="42">
        <f>I23+I25+I26+I27+I29+I31+I32+I34+I35+I39+I41</f>
        <v>0</v>
      </c>
      <c r="J22" s="42">
        <f>J23+J25+J26+J27+J29+J31+J32+J34+J35+J39+J41</f>
        <v>0</v>
      </c>
      <c r="K22" s="42">
        <f>K23+K25+K26+K27+K29+K31+K32+K34+K35+K39+K41</f>
        <v>0</v>
      </c>
      <c r="L22" s="42">
        <f>L23+L25+L26+L27+L29+L31+L32+L34+L35+L39+L41</f>
        <v>0</v>
      </c>
      <c r="M22" s="42">
        <f>M23+M25+M26+M27+M29+M31+M32+M34+M35+M39+M41</f>
        <v>0</v>
      </c>
      <c r="N22" s="42">
        <f>N23+N25+N26+N27+N29+N31+N32+N34+N35+N39+N41</f>
        <v>0</v>
      </c>
      <c r="O22" s="42">
        <f>O23+O25+O26+O27+O29+O31+O32+O34+O35+O39+O41</f>
        <v>0</v>
      </c>
      <c r="P22" s="43">
        <f>E22+J22</f>
        <v>3408655</v>
      </c>
    </row>
    <row r="23" spans="1:16" ht="30" x14ac:dyDescent="0.25">
      <c r="A23" s="17" t="s">
        <v>29</v>
      </c>
      <c r="B23" s="17" t="s">
        <v>31</v>
      </c>
      <c r="C23" s="18" t="s">
        <v>30</v>
      </c>
      <c r="D23" s="19" t="s">
        <v>32</v>
      </c>
      <c r="E23" s="20">
        <v>18165</v>
      </c>
      <c r="F23" s="21">
        <v>18165</v>
      </c>
      <c r="G23" s="21">
        <v>0</v>
      </c>
      <c r="H23" s="21">
        <v>0</v>
      </c>
      <c r="I23" s="21">
        <v>0</v>
      </c>
      <c r="J23" s="20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0">
        <f>E23+J23</f>
        <v>18165</v>
      </c>
    </row>
    <row r="24" spans="1:16" ht="30" x14ac:dyDescent="0.25">
      <c r="A24" s="17" t="s">
        <v>33</v>
      </c>
      <c r="B24" s="17" t="s">
        <v>35</v>
      </c>
      <c r="C24" s="18" t="s">
        <v>34</v>
      </c>
      <c r="D24" s="19" t="s">
        <v>36</v>
      </c>
      <c r="E24" s="20">
        <v>6500</v>
      </c>
      <c r="F24" s="21">
        <v>6500</v>
      </c>
      <c r="G24" s="21">
        <v>0</v>
      </c>
      <c r="H24" s="21">
        <v>0</v>
      </c>
      <c r="I24" s="21">
        <v>0</v>
      </c>
      <c r="J24" s="20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0">
        <f>E24+J24</f>
        <v>6500</v>
      </c>
    </row>
    <row r="25" spans="1:16" ht="45" x14ac:dyDescent="0.25">
      <c r="A25" s="17" t="s">
        <v>37</v>
      </c>
      <c r="B25" s="17" t="s">
        <v>38</v>
      </c>
      <c r="C25" s="18" t="s">
        <v>34</v>
      </c>
      <c r="D25" s="19" t="s">
        <v>39</v>
      </c>
      <c r="E25" s="20">
        <v>265000</v>
      </c>
      <c r="F25" s="21">
        <v>265000</v>
      </c>
      <c r="G25" s="21">
        <v>0</v>
      </c>
      <c r="H25" s="21">
        <v>0</v>
      </c>
      <c r="I25" s="21">
        <v>0</v>
      </c>
      <c r="J25" s="20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0">
        <f>E25+J25</f>
        <v>265000</v>
      </c>
    </row>
    <row r="26" spans="1:16" ht="45" x14ac:dyDescent="0.25">
      <c r="A26" s="17" t="s">
        <v>40</v>
      </c>
      <c r="B26" s="17" t="s">
        <v>41</v>
      </c>
      <c r="C26" s="18" t="s">
        <v>34</v>
      </c>
      <c r="D26" s="19" t="s">
        <v>42</v>
      </c>
      <c r="E26" s="20">
        <v>60000</v>
      </c>
      <c r="F26" s="21">
        <v>60000</v>
      </c>
      <c r="G26" s="21">
        <v>0</v>
      </c>
      <c r="H26" s="21">
        <v>0</v>
      </c>
      <c r="I26" s="21">
        <v>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>E26+J26</f>
        <v>60000</v>
      </c>
    </row>
    <row r="27" spans="1:16" ht="45" x14ac:dyDescent="0.25">
      <c r="A27" s="17" t="s">
        <v>43</v>
      </c>
      <c r="B27" s="17" t="s">
        <v>44</v>
      </c>
      <c r="C27" s="18" t="s">
        <v>34</v>
      </c>
      <c r="D27" s="19" t="s">
        <v>45</v>
      </c>
      <c r="E27" s="20">
        <v>3700</v>
      </c>
      <c r="F27" s="21">
        <v>3700</v>
      </c>
      <c r="G27" s="21">
        <v>0</v>
      </c>
      <c r="H27" s="21">
        <v>0</v>
      </c>
      <c r="I27" s="21">
        <v>0</v>
      </c>
      <c r="J27" s="20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0">
        <f>E27+J27</f>
        <v>3700</v>
      </c>
    </row>
    <row r="28" spans="1:16" s="39" customFormat="1" ht="87" customHeight="1" x14ac:dyDescent="0.2">
      <c r="A28" s="34"/>
      <c r="B28" s="35"/>
      <c r="C28" s="35"/>
      <c r="D28" s="36" t="s">
        <v>155</v>
      </c>
      <c r="E28" s="37">
        <f>F28</f>
        <v>3700</v>
      </c>
      <c r="F28" s="38">
        <v>3700</v>
      </c>
      <c r="G28" s="38">
        <v>0</v>
      </c>
      <c r="H28" s="38"/>
      <c r="I28" s="38"/>
      <c r="J28" s="37">
        <f>L28+O28</f>
        <v>0</v>
      </c>
      <c r="K28" s="38"/>
      <c r="L28" s="38"/>
      <c r="M28" s="38"/>
      <c r="N28" s="38"/>
      <c r="O28" s="38"/>
      <c r="P28" s="37">
        <f>E28+J28</f>
        <v>3700</v>
      </c>
    </row>
    <row r="29" spans="1:16" ht="30" x14ac:dyDescent="0.25">
      <c r="A29" s="17" t="s">
        <v>46</v>
      </c>
      <c r="B29" s="17" t="s">
        <v>48</v>
      </c>
      <c r="C29" s="18" t="s">
        <v>47</v>
      </c>
      <c r="D29" s="19" t="s">
        <v>49</v>
      </c>
      <c r="E29" s="20">
        <v>7100</v>
      </c>
      <c r="F29" s="21">
        <v>7100</v>
      </c>
      <c r="G29" s="21">
        <v>0</v>
      </c>
      <c r="H29" s="21">
        <v>0</v>
      </c>
      <c r="I29" s="21">
        <v>0</v>
      </c>
      <c r="J29" s="20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0">
        <f>E29+J29</f>
        <v>7100</v>
      </c>
    </row>
    <row r="30" spans="1:16" s="39" customFormat="1" ht="87" customHeight="1" x14ac:dyDescent="0.2">
      <c r="A30" s="34"/>
      <c r="B30" s="35"/>
      <c r="C30" s="35"/>
      <c r="D30" s="36" t="s">
        <v>156</v>
      </c>
      <c r="E30" s="37">
        <f>F30</f>
        <v>7100</v>
      </c>
      <c r="F30" s="38">
        <v>7100</v>
      </c>
      <c r="G30" s="38">
        <v>0</v>
      </c>
      <c r="H30" s="38"/>
      <c r="I30" s="38"/>
      <c r="J30" s="37">
        <f>L30+O30</f>
        <v>0</v>
      </c>
      <c r="K30" s="38"/>
      <c r="L30" s="38"/>
      <c r="M30" s="38"/>
      <c r="N30" s="38"/>
      <c r="O30" s="38"/>
      <c r="P30" s="37">
        <f>E30+J30</f>
        <v>7100</v>
      </c>
    </row>
    <row r="31" spans="1:16" ht="105" x14ac:dyDescent="0.25">
      <c r="A31" s="17" t="s">
        <v>50</v>
      </c>
      <c r="B31" s="17" t="s">
        <v>52</v>
      </c>
      <c r="C31" s="18" t="s">
        <v>51</v>
      </c>
      <c r="D31" s="19" t="s">
        <v>53</v>
      </c>
      <c r="E31" s="20">
        <v>89400</v>
      </c>
      <c r="F31" s="21">
        <v>89400</v>
      </c>
      <c r="G31" s="21">
        <v>0</v>
      </c>
      <c r="H31" s="21">
        <v>0</v>
      </c>
      <c r="I31" s="21">
        <v>0</v>
      </c>
      <c r="J31" s="20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0">
        <f>E31+J31</f>
        <v>89400</v>
      </c>
    </row>
    <row r="32" spans="1:16" ht="60" x14ac:dyDescent="0.25">
      <c r="A32" s="17" t="s">
        <v>54</v>
      </c>
      <c r="B32" s="17" t="s">
        <v>55</v>
      </c>
      <c r="C32" s="18" t="s">
        <v>51</v>
      </c>
      <c r="D32" s="19" t="s">
        <v>56</v>
      </c>
      <c r="E32" s="20">
        <v>3700</v>
      </c>
      <c r="F32" s="21">
        <v>3700</v>
      </c>
      <c r="G32" s="21">
        <v>0</v>
      </c>
      <c r="H32" s="21">
        <v>0</v>
      </c>
      <c r="I32" s="21">
        <v>0</v>
      </c>
      <c r="J32" s="20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0">
        <f>E32+J32</f>
        <v>3700</v>
      </c>
    </row>
    <row r="33" spans="1:16" s="39" customFormat="1" ht="121.5" customHeight="1" x14ac:dyDescent="0.2">
      <c r="A33" s="34"/>
      <c r="B33" s="35"/>
      <c r="C33" s="35"/>
      <c r="D33" s="36" t="s">
        <v>157</v>
      </c>
      <c r="E33" s="37">
        <f>F33</f>
        <v>3700</v>
      </c>
      <c r="F33" s="38">
        <v>3700</v>
      </c>
      <c r="G33" s="38">
        <v>0</v>
      </c>
      <c r="H33" s="38"/>
      <c r="I33" s="38"/>
      <c r="J33" s="37">
        <f>L33+O33</f>
        <v>0</v>
      </c>
      <c r="K33" s="38"/>
      <c r="L33" s="38"/>
      <c r="M33" s="38"/>
      <c r="N33" s="38"/>
      <c r="O33" s="38"/>
      <c r="P33" s="37">
        <f>E33+J33</f>
        <v>3700</v>
      </c>
    </row>
    <row r="34" spans="1:16" ht="90" x14ac:dyDescent="0.25">
      <c r="A34" s="17" t="s">
        <v>57</v>
      </c>
      <c r="B34" s="17" t="s">
        <v>58</v>
      </c>
      <c r="C34" s="18" t="s">
        <v>30</v>
      </c>
      <c r="D34" s="19" t="s">
        <v>59</v>
      </c>
      <c r="E34" s="20">
        <v>44700</v>
      </c>
      <c r="F34" s="21">
        <v>44700</v>
      </c>
      <c r="G34" s="21">
        <v>0</v>
      </c>
      <c r="H34" s="21">
        <v>0</v>
      </c>
      <c r="I34" s="21">
        <v>0</v>
      </c>
      <c r="J34" s="20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0">
        <f>E34+J34</f>
        <v>44700</v>
      </c>
    </row>
    <row r="35" spans="1:16" ht="30" x14ac:dyDescent="0.25">
      <c r="A35" s="17" t="s">
        <v>60</v>
      </c>
      <c r="B35" s="17" t="s">
        <v>61</v>
      </c>
      <c r="C35" s="18" t="s">
        <v>47</v>
      </c>
      <c r="D35" s="19" t="s">
        <v>62</v>
      </c>
      <c r="E35" s="20">
        <v>186100</v>
      </c>
      <c r="F35" s="21">
        <v>186100</v>
      </c>
      <c r="G35" s="21">
        <v>0</v>
      </c>
      <c r="H35" s="21">
        <v>0</v>
      </c>
      <c r="I35" s="21">
        <v>0</v>
      </c>
      <c r="J35" s="20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0">
        <f>E35+J35</f>
        <v>186100</v>
      </c>
    </row>
    <row r="36" spans="1:16" s="39" customFormat="1" ht="87" customHeight="1" x14ac:dyDescent="0.2">
      <c r="A36" s="34"/>
      <c r="B36" s="35"/>
      <c r="C36" s="35"/>
      <c r="D36" s="36" t="s">
        <v>152</v>
      </c>
      <c r="E36" s="37">
        <f>F36</f>
        <v>60000</v>
      </c>
      <c r="F36" s="38">
        <v>60000</v>
      </c>
      <c r="G36" s="38">
        <v>0</v>
      </c>
      <c r="H36" s="38"/>
      <c r="I36" s="38"/>
      <c r="J36" s="37">
        <f>L36+O36</f>
        <v>0</v>
      </c>
      <c r="K36" s="38"/>
      <c r="L36" s="38"/>
      <c r="M36" s="38"/>
      <c r="N36" s="38"/>
      <c r="O36" s="38"/>
      <c r="P36" s="37">
        <f>E36+J36</f>
        <v>60000</v>
      </c>
    </row>
    <row r="37" spans="1:16" s="39" customFormat="1" ht="95.25" customHeight="1" x14ac:dyDescent="0.2">
      <c r="A37" s="34"/>
      <c r="B37" s="34"/>
      <c r="C37" s="35"/>
      <c r="D37" s="36" t="s">
        <v>153</v>
      </c>
      <c r="E37" s="37">
        <f t="shared" ref="E37:E38" si="2">F37</f>
        <v>20300</v>
      </c>
      <c r="F37" s="38">
        <v>20300</v>
      </c>
      <c r="G37" s="38">
        <v>0</v>
      </c>
      <c r="H37" s="38"/>
      <c r="I37" s="38"/>
      <c r="J37" s="37">
        <f>L37+O37</f>
        <v>0</v>
      </c>
      <c r="K37" s="38"/>
      <c r="L37" s="38"/>
      <c r="M37" s="38"/>
      <c r="N37" s="38"/>
      <c r="O37" s="38"/>
      <c r="P37" s="37">
        <f>E37+J37</f>
        <v>20300</v>
      </c>
    </row>
    <row r="38" spans="1:16" s="39" customFormat="1" ht="122.25" customHeight="1" x14ac:dyDescent="0.2">
      <c r="A38" s="34"/>
      <c r="B38" s="34"/>
      <c r="C38" s="35"/>
      <c r="D38" s="36" t="s">
        <v>154</v>
      </c>
      <c r="E38" s="37">
        <f t="shared" si="2"/>
        <v>10000</v>
      </c>
      <c r="F38" s="38">
        <v>10000</v>
      </c>
      <c r="G38" s="38">
        <v>0</v>
      </c>
      <c r="H38" s="38"/>
      <c r="I38" s="38"/>
      <c r="J38" s="37">
        <f>L38+O38</f>
        <v>0</v>
      </c>
      <c r="K38" s="38"/>
      <c r="L38" s="38"/>
      <c r="M38" s="38"/>
      <c r="N38" s="38"/>
      <c r="O38" s="38"/>
      <c r="P38" s="37">
        <f>E38+J38</f>
        <v>10000</v>
      </c>
    </row>
    <row r="39" spans="1:16" ht="45" x14ac:dyDescent="0.25">
      <c r="A39" s="17" t="s">
        <v>63</v>
      </c>
      <c r="B39" s="17" t="s">
        <v>65</v>
      </c>
      <c r="C39" s="18" t="s">
        <v>64</v>
      </c>
      <c r="D39" s="19" t="s">
        <v>66</v>
      </c>
      <c r="E39" s="20">
        <v>2610240</v>
      </c>
      <c r="F39" s="21">
        <v>2610240</v>
      </c>
      <c r="G39" s="21">
        <v>2106754</v>
      </c>
      <c r="H39" s="21">
        <v>0</v>
      </c>
      <c r="I39" s="21">
        <v>0</v>
      </c>
      <c r="J39" s="20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0">
        <f>E39+J39</f>
        <v>2610240</v>
      </c>
    </row>
    <row r="40" spans="1:16" s="39" customFormat="1" ht="75.75" customHeight="1" x14ac:dyDescent="0.2">
      <c r="A40" s="34"/>
      <c r="B40" s="34"/>
      <c r="C40" s="35"/>
      <c r="D40" s="36" t="s">
        <v>151</v>
      </c>
      <c r="E40" s="37">
        <f>F40+I40</f>
        <v>814184</v>
      </c>
      <c r="F40" s="38">
        <v>814184</v>
      </c>
      <c r="G40" s="38">
        <v>814184</v>
      </c>
      <c r="H40" s="38"/>
      <c r="I40" s="38"/>
      <c r="J40" s="37">
        <f>L40+O40</f>
        <v>0</v>
      </c>
      <c r="K40" s="38"/>
      <c r="L40" s="38"/>
      <c r="M40" s="38"/>
      <c r="N40" s="38"/>
      <c r="O40" s="38"/>
      <c r="P40" s="37">
        <f>E40+J40</f>
        <v>814184</v>
      </c>
    </row>
    <row r="41" spans="1:16" ht="30" x14ac:dyDescent="0.25">
      <c r="A41" s="17" t="s">
        <v>67</v>
      </c>
      <c r="B41" s="17" t="s">
        <v>68</v>
      </c>
      <c r="C41" s="18" t="s">
        <v>64</v>
      </c>
      <c r="D41" s="19" t="s">
        <v>69</v>
      </c>
      <c r="E41" s="20">
        <v>120550</v>
      </c>
      <c r="F41" s="21">
        <v>120550</v>
      </c>
      <c r="G41" s="21">
        <v>0</v>
      </c>
      <c r="H41" s="21">
        <v>0</v>
      </c>
      <c r="I41" s="21">
        <v>0</v>
      </c>
      <c r="J41" s="20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0">
        <f>E41+J41</f>
        <v>120550</v>
      </c>
    </row>
    <row r="42" spans="1:16" s="48" customFormat="1" ht="27.75" customHeight="1" x14ac:dyDescent="0.2">
      <c r="A42" s="45" t="s">
        <v>158</v>
      </c>
      <c r="B42" s="45">
        <v>4000</v>
      </c>
      <c r="C42" s="46"/>
      <c r="D42" s="46" t="s">
        <v>159</v>
      </c>
      <c r="E42" s="47">
        <f>E43+E44</f>
        <v>1668207</v>
      </c>
      <c r="F42" s="47">
        <f>F43+F44</f>
        <v>1668207</v>
      </c>
      <c r="G42" s="47">
        <f>G43+G44</f>
        <v>1017780</v>
      </c>
      <c r="H42" s="47">
        <f>H43+H44</f>
        <v>91379</v>
      </c>
      <c r="I42" s="47">
        <f t="shared" ref="I42:O42" si="3">I43+I44</f>
        <v>0</v>
      </c>
      <c r="J42" s="47">
        <f>J43+J44</f>
        <v>0</v>
      </c>
      <c r="K42" s="47">
        <f>K43+K44</f>
        <v>0</v>
      </c>
      <c r="L42" s="47">
        <f t="shared" si="3"/>
        <v>0</v>
      </c>
      <c r="M42" s="47">
        <f t="shared" si="3"/>
        <v>0</v>
      </c>
      <c r="N42" s="47">
        <f t="shared" si="3"/>
        <v>0</v>
      </c>
      <c r="O42" s="47">
        <f t="shared" si="3"/>
        <v>0</v>
      </c>
      <c r="P42" s="32">
        <f t="shared" ref="P42" si="4">E42+J42</f>
        <v>1668207</v>
      </c>
    </row>
    <row r="43" spans="1:16" x14ac:dyDescent="0.25">
      <c r="A43" s="17" t="s">
        <v>70</v>
      </c>
      <c r="B43" s="17" t="s">
        <v>72</v>
      </c>
      <c r="C43" s="18" t="s">
        <v>71</v>
      </c>
      <c r="D43" s="19" t="s">
        <v>73</v>
      </c>
      <c r="E43" s="20">
        <v>313737</v>
      </c>
      <c r="F43" s="21">
        <v>313737</v>
      </c>
      <c r="G43" s="21">
        <v>217537</v>
      </c>
      <c r="H43" s="21">
        <v>0</v>
      </c>
      <c r="I43" s="21">
        <v>0</v>
      </c>
      <c r="J43" s="20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0">
        <f>E43+J43</f>
        <v>313737</v>
      </c>
    </row>
    <row r="44" spans="1:16" ht="45" x14ac:dyDescent="0.25">
      <c r="A44" s="17" t="s">
        <v>74</v>
      </c>
      <c r="B44" s="17" t="s">
        <v>76</v>
      </c>
      <c r="C44" s="18" t="s">
        <v>75</v>
      </c>
      <c r="D44" s="19" t="s">
        <v>77</v>
      </c>
      <c r="E44" s="20">
        <v>1354470</v>
      </c>
      <c r="F44" s="21">
        <v>1354470</v>
      </c>
      <c r="G44" s="21">
        <v>800243</v>
      </c>
      <c r="H44" s="21">
        <v>91379</v>
      </c>
      <c r="I44" s="21">
        <v>0</v>
      </c>
      <c r="J44" s="20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0">
        <f>E44+J44</f>
        <v>1354470</v>
      </c>
    </row>
    <row r="45" spans="1:16" s="48" customFormat="1" ht="24.75" customHeight="1" x14ac:dyDescent="0.2">
      <c r="A45" s="45" t="s">
        <v>160</v>
      </c>
      <c r="B45" s="45">
        <v>6000</v>
      </c>
      <c r="C45" s="46"/>
      <c r="D45" s="46" t="s">
        <v>161</v>
      </c>
      <c r="E45" s="47">
        <f>E46+E47</f>
        <v>444166</v>
      </c>
      <c r="F45" s="47">
        <f t="shared" ref="F45:O45" si="5">F46+F47</f>
        <v>444166</v>
      </c>
      <c r="G45" s="47">
        <f t="shared" si="5"/>
        <v>0</v>
      </c>
      <c r="H45" s="47">
        <f t="shared" si="5"/>
        <v>264556</v>
      </c>
      <c r="I45" s="47">
        <f t="shared" si="5"/>
        <v>0</v>
      </c>
      <c r="J45" s="47">
        <f t="shared" si="5"/>
        <v>0</v>
      </c>
      <c r="K45" s="47">
        <f t="shared" si="5"/>
        <v>0</v>
      </c>
      <c r="L45" s="47">
        <f t="shared" si="5"/>
        <v>0</v>
      </c>
      <c r="M45" s="47">
        <f t="shared" si="5"/>
        <v>0</v>
      </c>
      <c r="N45" s="47">
        <f t="shared" si="5"/>
        <v>0</v>
      </c>
      <c r="O45" s="47">
        <f t="shared" si="5"/>
        <v>0</v>
      </c>
      <c r="P45" s="32">
        <f>E45+J45</f>
        <v>444166</v>
      </c>
    </row>
    <row r="46" spans="1:16" ht="30" x14ac:dyDescent="0.25">
      <c r="A46" s="17" t="s">
        <v>78</v>
      </c>
      <c r="B46" s="17" t="s">
        <v>80</v>
      </c>
      <c r="C46" s="18" t="s">
        <v>79</v>
      </c>
      <c r="D46" s="19" t="s">
        <v>81</v>
      </c>
      <c r="E46" s="20">
        <v>50000</v>
      </c>
      <c r="F46" s="21">
        <v>50000</v>
      </c>
      <c r="G46" s="21">
        <v>0</v>
      </c>
      <c r="H46" s="21">
        <v>0</v>
      </c>
      <c r="I46" s="21">
        <v>0</v>
      </c>
      <c r="J46" s="20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0">
        <f>E46+J46</f>
        <v>50000</v>
      </c>
    </row>
    <row r="47" spans="1:16" ht="30" x14ac:dyDescent="0.25">
      <c r="A47" s="17" t="s">
        <v>82</v>
      </c>
      <c r="B47" s="17" t="s">
        <v>83</v>
      </c>
      <c r="C47" s="18" t="s">
        <v>79</v>
      </c>
      <c r="D47" s="19" t="s">
        <v>84</v>
      </c>
      <c r="E47" s="20">
        <v>394166</v>
      </c>
      <c r="F47" s="21">
        <v>394166</v>
      </c>
      <c r="G47" s="21">
        <v>0</v>
      </c>
      <c r="H47" s="21">
        <v>264556</v>
      </c>
      <c r="I47" s="21">
        <v>0</v>
      </c>
      <c r="J47" s="20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0">
        <f>E47+J47</f>
        <v>394166</v>
      </c>
    </row>
    <row r="48" spans="1:16" s="48" customFormat="1" ht="27" customHeight="1" x14ac:dyDescent="0.2">
      <c r="A48" s="45" t="s">
        <v>162</v>
      </c>
      <c r="B48" s="45">
        <v>8000</v>
      </c>
      <c r="C48" s="46"/>
      <c r="D48" s="46" t="s">
        <v>163</v>
      </c>
      <c r="E48" s="47">
        <f>E49+E50</f>
        <v>60000</v>
      </c>
      <c r="F48" s="47">
        <f>F49+F50</f>
        <v>60000</v>
      </c>
      <c r="G48" s="47">
        <f t="shared" ref="G48:O48" si="6">G49+G50</f>
        <v>0</v>
      </c>
      <c r="H48" s="47">
        <f t="shared" si="6"/>
        <v>0</v>
      </c>
      <c r="I48" s="47">
        <f t="shared" si="6"/>
        <v>0</v>
      </c>
      <c r="J48" s="47">
        <f t="shared" si="6"/>
        <v>1350</v>
      </c>
      <c r="K48" s="47">
        <f t="shared" si="6"/>
        <v>0</v>
      </c>
      <c r="L48" s="47">
        <f t="shared" si="6"/>
        <v>1350</v>
      </c>
      <c r="M48" s="47">
        <f t="shared" si="6"/>
        <v>0</v>
      </c>
      <c r="N48" s="47">
        <f t="shared" si="6"/>
        <v>0</v>
      </c>
      <c r="O48" s="47">
        <f t="shared" si="6"/>
        <v>0</v>
      </c>
      <c r="P48" s="32">
        <f t="shared" ref="P48" si="7">E48+J48</f>
        <v>61350</v>
      </c>
    </row>
    <row r="49" spans="1:16" ht="45" x14ac:dyDescent="0.25">
      <c r="A49" s="17" t="s">
        <v>85</v>
      </c>
      <c r="B49" s="17" t="s">
        <v>87</v>
      </c>
      <c r="C49" s="18" t="s">
        <v>86</v>
      </c>
      <c r="D49" s="19" t="s">
        <v>88</v>
      </c>
      <c r="E49" s="20">
        <v>60000</v>
      </c>
      <c r="F49" s="21">
        <v>60000</v>
      </c>
      <c r="G49" s="21">
        <v>0</v>
      </c>
      <c r="H49" s="21">
        <v>0</v>
      </c>
      <c r="I49" s="21">
        <v>0</v>
      </c>
      <c r="J49" s="20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0">
        <f>E49+J49</f>
        <v>60000</v>
      </c>
    </row>
    <row r="50" spans="1:16" ht="30" x14ac:dyDescent="0.25">
      <c r="A50" s="17" t="s">
        <v>89</v>
      </c>
      <c r="B50" s="17" t="s">
        <v>91</v>
      </c>
      <c r="C50" s="18" t="s">
        <v>90</v>
      </c>
      <c r="D50" s="19" t="s">
        <v>92</v>
      </c>
      <c r="E50" s="20">
        <v>0</v>
      </c>
      <c r="F50" s="21">
        <v>0</v>
      </c>
      <c r="G50" s="21">
        <v>0</v>
      </c>
      <c r="H50" s="21">
        <v>0</v>
      </c>
      <c r="I50" s="21">
        <v>0</v>
      </c>
      <c r="J50" s="20">
        <v>1350</v>
      </c>
      <c r="K50" s="21">
        <v>0</v>
      </c>
      <c r="L50" s="21">
        <v>1350</v>
      </c>
      <c r="M50" s="21">
        <v>0</v>
      </c>
      <c r="N50" s="21">
        <v>0</v>
      </c>
      <c r="O50" s="21">
        <v>0</v>
      </c>
      <c r="P50" s="20">
        <f>E50+J50</f>
        <v>1350</v>
      </c>
    </row>
    <row r="51" spans="1:16" ht="25.5" x14ac:dyDescent="0.25">
      <c r="A51" s="49" t="s">
        <v>93</v>
      </c>
      <c r="B51" s="50"/>
      <c r="C51" s="51"/>
      <c r="D51" s="52" t="s">
        <v>164</v>
      </c>
      <c r="E51" s="15">
        <v>46693691</v>
      </c>
      <c r="F51" s="16">
        <v>46693691</v>
      </c>
      <c r="G51" s="16">
        <v>34301766</v>
      </c>
      <c r="H51" s="16">
        <v>2168235</v>
      </c>
      <c r="I51" s="16">
        <v>0</v>
      </c>
      <c r="J51" s="15">
        <v>851737</v>
      </c>
      <c r="K51" s="16">
        <v>8937</v>
      </c>
      <c r="L51" s="16">
        <v>842800</v>
      </c>
      <c r="M51" s="16">
        <v>0</v>
      </c>
      <c r="N51" s="16">
        <v>0</v>
      </c>
      <c r="O51" s="16">
        <v>8937</v>
      </c>
      <c r="P51" s="15">
        <f>E51+J51</f>
        <v>47545428</v>
      </c>
    </row>
    <row r="52" spans="1:16" ht="25.5" x14ac:dyDescent="0.25">
      <c r="A52" s="49" t="s">
        <v>94</v>
      </c>
      <c r="B52" s="50"/>
      <c r="C52" s="51"/>
      <c r="D52" s="52" t="s">
        <v>164</v>
      </c>
      <c r="E52" s="15">
        <v>46693691</v>
      </c>
      <c r="F52" s="16">
        <v>46693691</v>
      </c>
      <c r="G52" s="16">
        <v>34301766</v>
      </c>
      <c r="H52" s="16">
        <v>2168235</v>
      </c>
      <c r="I52" s="16">
        <v>0</v>
      </c>
      <c r="J52" s="15">
        <v>851737</v>
      </c>
      <c r="K52" s="16">
        <v>8937</v>
      </c>
      <c r="L52" s="16">
        <v>842800</v>
      </c>
      <c r="M52" s="16">
        <v>0</v>
      </c>
      <c r="N52" s="16">
        <v>0</v>
      </c>
      <c r="O52" s="16">
        <v>8937</v>
      </c>
      <c r="P52" s="15">
        <f>E52+J52</f>
        <v>47545428</v>
      </c>
    </row>
    <row r="53" spans="1:16" x14ac:dyDescent="0.25">
      <c r="A53" s="49" t="s">
        <v>165</v>
      </c>
      <c r="B53" s="50">
        <v>1000</v>
      </c>
      <c r="C53" s="51"/>
      <c r="D53" s="52" t="s">
        <v>166</v>
      </c>
      <c r="E53" s="15">
        <v>46693691</v>
      </c>
      <c r="F53" s="16">
        <v>46693691</v>
      </c>
      <c r="G53" s="16">
        <v>34301766</v>
      </c>
      <c r="H53" s="16">
        <v>2168235</v>
      </c>
      <c r="I53" s="16">
        <v>0</v>
      </c>
      <c r="J53" s="15">
        <v>851737</v>
      </c>
      <c r="K53" s="16">
        <v>8937</v>
      </c>
      <c r="L53" s="16">
        <v>842800</v>
      </c>
      <c r="M53" s="16">
        <v>0</v>
      </c>
      <c r="N53" s="16">
        <v>0</v>
      </c>
      <c r="O53" s="16">
        <v>8937</v>
      </c>
      <c r="P53" s="15">
        <f>E53+J53</f>
        <v>47545428</v>
      </c>
    </row>
    <row r="54" spans="1:16" x14ac:dyDescent="0.25">
      <c r="A54" s="17" t="s">
        <v>95</v>
      </c>
      <c r="B54" s="17" t="s">
        <v>51</v>
      </c>
      <c r="C54" s="18" t="s">
        <v>96</v>
      </c>
      <c r="D54" s="19" t="s">
        <v>97</v>
      </c>
      <c r="E54" s="20">
        <v>7825968</v>
      </c>
      <c r="F54" s="21">
        <v>7825968</v>
      </c>
      <c r="G54" s="21">
        <v>4980194</v>
      </c>
      <c r="H54" s="21">
        <v>600288</v>
      </c>
      <c r="I54" s="21">
        <v>0</v>
      </c>
      <c r="J54" s="20">
        <v>377700</v>
      </c>
      <c r="K54" s="21">
        <v>0</v>
      </c>
      <c r="L54" s="21">
        <v>377700</v>
      </c>
      <c r="M54" s="21">
        <v>0</v>
      </c>
      <c r="N54" s="21">
        <v>0</v>
      </c>
      <c r="O54" s="21">
        <v>0</v>
      </c>
      <c r="P54" s="20">
        <f>E54+J54</f>
        <v>8203668</v>
      </c>
    </row>
    <row r="55" spans="1:16" ht="30" x14ac:dyDescent="0.25">
      <c r="A55" s="17" t="s">
        <v>98</v>
      </c>
      <c r="B55" s="17" t="s">
        <v>100</v>
      </c>
      <c r="C55" s="18" t="s">
        <v>99</v>
      </c>
      <c r="D55" s="19" t="s">
        <v>101</v>
      </c>
      <c r="E55" s="20">
        <v>10831564</v>
      </c>
      <c r="F55" s="21">
        <v>10831564</v>
      </c>
      <c r="G55" s="21">
        <v>6574449</v>
      </c>
      <c r="H55" s="21">
        <v>1567947</v>
      </c>
      <c r="I55" s="21">
        <v>0</v>
      </c>
      <c r="J55" s="20">
        <v>465100</v>
      </c>
      <c r="K55" s="21">
        <v>0</v>
      </c>
      <c r="L55" s="21">
        <v>465100</v>
      </c>
      <c r="M55" s="21">
        <v>0</v>
      </c>
      <c r="N55" s="21">
        <v>0</v>
      </c>
      <c r="O55" s="21">
        <v>0</v>
      </c>
      <c r="P55" s="20">
        <f>E55+J55</f>
        <v>11296664</v>
      </c>
    </row>
    <row r="56" spans="1:16" ht="30" x14ac:dyDescent="0.25">
      <c r="A56" s="17" t="s">
        <v>102</v>
      </c>
      <c r="B56" s="17" t="s">
        <v>103</v>
      </c>
      <c r="C56" s="18" t="s">
        <v>99</v>
      </c>
      <c r="D56" s="19" t="s">
        <v>101</v>
      </c>
      <c r="E56" s="20">
        <v>26523400</v>
      </c>
      <c r="F56" s="21">
        <v>26523400</v>
      </c>
      <c r="G56" s="21">
        <v>21740491</v>
      </c>
      <c r="H56" s="21">
        <v>0</v>
      </c>
      <c r="I56" s="21">
        <v>0</v>
      </c>
      <c r="J56" s="20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0">
        <f>E56+J56</f>
        <v>26523400</v>
      </c>
    </row>
    <row r="57" spans="1:16" ht="30" x14ac:dyDescent="0.25">
      <c r="A57" s="17" t="s">
        <v>104</v>
      </c>
      <c r="B57" s="17" t="s">
        <v>106</v>
      </c>
      <c r="C57" s="18" t="s">
        <v>105</v>
      </c>
      <c r="D57" s="19" t="s">
        <v>107</v>
      </c>
      <c r="E57" s="20">
        <v>1262427</v>
      </c>
      <c r="F57" s="21">
        <v>1262427</v>
      </c>
      <c r="G57" s="21">
        <v>1006632</v>
      </c>
      <c r="H57" s="21">
        <v>0</v>
      </c>
      <c r="I57" s="21">
        <v>0</v>
      </c>
      <c r="J57" s="20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0">
        <f>E57+J57</f>
        <v>1262427</v>
      </c>
    </row>
    <row r="58" spans="1:16" x14ac:dyDescent="0.25">
      <c r="A58" s="17" t="s">
        <v>108</v>
      </c>
      <c r="B58" s="17" t="s">
        <v>109</v>
      </c>
      <c r="C58" s="18" t="s">
        <v>105</v>
      </c>
      <c r="D58" s="19" t="s">
        <v>110</v>
      </c>
      <c r="E58" s="20">
        <v>212720</v>
      </c>
      <c r="F58" s="21">
        <v>212720</v>
      </c>
      <c r="G58" s="21">
        <v>0</v>
      </c>
      <c r="H58" s="21">
        <v>0</v>
      </c>
      <c r="I58" s="21">
        <v>0</v>
      </c>
      <c r="J58" s="20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0">
        <f>E58+J58</f>
        <v>212720</v>
      </c>
    </row>
    <row r="59" spans="1:16" ht="75" x14ac:dyDescent="0.25">
      <c r="A59" s="17" t="s">
        <v>111</v>
      </c>
      <c r="B59" s="17" t="s">
        <v>112</v>
      </c>
      <c r="C59" s="18" t="s">
        <v>105</v>
      </c>
      <c r="D59" s="19" t="s">
        <v>113</v>
      </c>
      <c r="E59" s="20">
        <v>17612</v>
      </c>
      <c r="F59" s="21">
        <v>17612</v>
      </c>
      <c r="G59" s="21">
        <v>0</v>
      </c>
      <c r="H59" s="21">
        <v>0</v>
      </c>
      <c r="I59" s="21">
        <v>0</v>
      </c>
      <c r="J59" s="20">
        <v>8937</v>
      </c>
      <c r="K59" s="21">
        <v>8937</v>
      </c>
      <c r="L59" s="21">
        <v>0</v>
      </c>
      <c r="M59" s="21">
        <v>0</v>
      </c>
      <c r="N59" s="21">
        <v>0</v>
      </c>
      <c r="O59" s="21">
        <v>8937</v>
      </c>
      <c r="P59" s="20">
        <f>E59+J59</f>
        <v>26549</v>
      </c>
    </row>
    <row r="60" spans="1:16" s="48" customFormat="1" ht="36.75" customHeight="1" x14ac:dyDescent="0.2">
      <c r="A60" s="53" t="s">
        <v>167</v>
      </c>
      <c r="B60" s="45">
        <v>3000</v>
      </c>
      <c r="C60" s="46"/>
      <c r="D60" s="46" t="s">
        <v>150</v>
      </c>
      <c r="E60" s="47">
        <f>E61</f>
        <v>10000</v>
      </c>
      <c r="F60" s="47">
        <f t="shared" ref="F60:O60" si="8">F61</f>
        <v>10000</v>
      </c>
      <c r="G60" s="47">
        <f t="shared" si="8"/>
        <v>0</v>
      </c>
      <c r="H60" s="47">
        <f t="shared" si="8"/>
        <v>0</v>
      </c>
      <c r="I60" s="47">
        <f t="shared" si="8"/>
        <v>0</v>
      </c>
      <c r="J60" s="47">
        <f t="shared" si="8"/>
        <v>0</v>
      </c>
      <c r="K60" s="47">
        <f t="shared" si="8"/>
        <v>0</v>
      </c>
      <c r="L60" s="47">
        <f t="shared" si="8"/>
        <v>0</v>
      </c>
      <c r="M60" s="47">
        <f t="shared" si="8"/>
        <v>0</v>
      </c>
      <c r="N60" s="47">
        <f t="shared" si="8"/>
        <v>0</v>
      </c>
      <c r="O60" s="47">
        <f t="shared" si="8"/>
        <v>0</v>
      </c>
      <c r="P60" s="32">
        <f t="shared" ref="P60" si="9">E60+J60</f>
        <v>10000</v>
      </c>
    </row>
    <row r="61" spans="1:16" ht="30" x14ac:dyDescent="0.25">
      <c r="A61" s="17" t="s">
        <v>114</v>
      </c>
      <c r="B61" s="17" t="s">
        <v>116</v>
      </c>
      <c r="C61" s="18" t="s">
        <v>115</v>
      </c>
      <c r="D61" s="19" t="s">
        <v>117</v>
      </c>
      <c r="E61" s="20">
        <v>10000</v>
      </c>
      <c r="F61" s="21">
        <v>10000</v>
      </c>
      <c r="G61" s="21">
        <v>0</v>
      </c>
      <c r="H61" s="21">
        <v>0</v>
      </c>
      <c r="I61" s="21">
        <v>0</v>
      </c>
      <c r="J61" s="20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0">
        <f>E61+J61</f>
        <v>10000</v>
      </c>
    </row>
    <row r="62" spans="1:16" s="48" customFormat="1" ht="36.75" customHeight="1" x14ac:dyDescent="0.2">
      <c r="A62" s="53" t="s">
        <v>168</v>
      </c>
      <c r="B62" s="45">
        <v>5000</v>
      </c>
      <c r="C62" s="46"/>
      <c r="D62" s="46" t="s">
        <v>169</v>
      </c>
      <c r="E62" s="47">
        <f>E63</f>
        <v>10000</v>
      </c>
      <c r="F62" s="47">
        <f>F63</f>
        <v>10000</v>
      </c>
      <c r="G62" s="47">
        <f t="shared" ref="G62:O62" si="10">G63</f>
        <v>0</v>
      </c>
      <c r="H62" s="47">
        <f t="shared" si="10"/>
        <v>0</v>
      </c>
      <c r="I62" s="47">
        <f t="shared" si="10"/>
        <v>0</v>
      </c>
      <c r="J62" s="47">
        <f t="shared" si="10"/>
        <v>0</v>
      </c>
      <c r="K62" s="47">
        <f t="shared" si="10"/>
        <v>0</v>
      </c>
      <c r="L62" s="47">
        <f t="shared" si="10"/>
        <v>0</v>
      </c>
      <c r="M62" s="47">
        <f t="shared" si="10"/>
        <v>0</v>
      </c>
      <c r="N62" s="47">
        <f t="shared" si="10"/>
        <v>0</v>
      </c>
      <c r="O62" s="47">
        <f t="shared" si="10"/>
        <v>0</v>
      </c>
      <c r="P62" s="32">
        <f t="shared" ref="P62" si="11">E62+J62</f>
        <v>10000</v>
      </c>
    </row>
    <row r="63" spans="1:16" ht="75" x14ac:dyDescent="0.25">
      <c r="A63" s="17" t="s">
        <v>118</v>
      </c>
      <c r="B63" s="17" t="s">
        <v>120</v>
      </c>
      <c r="C63" s="18" t="s">
        <v>119</v>
      </c>
      <c r="D63" s="19" t="s">
        <v>121</v>
      </c>
      <c r="E63" s="20">
        <v>10000</v>
      </c>
      <c r="F63" s="21">
        <v>10000</v>
      </c>
      <c r="G63" s="21">
        <v>0</v>
      </c>
      <c r="H63" s="21">
        <v>0</v>
      </c>
      <c r="I63" s="21">
        <v>0</v>
      </c>
      <c r="J63" s="20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0">
        <f>E63+J63</f>
        <v>10000</v>
      </c>
    </row>
    <row r="64" spans="1:16" ht="30" x14ac:dyDescent="0.25">
      <c r="A64" s="11" t="s">
        <v>122</v>
      </c>
      <c r="B64" s="12"/>
      <c r="C64" s="13"/>
      <c r="D64" s="14" t="s">
        <v>123</v>
      </c>
      <c r="E64" s="15">
        <v>3423719</v>
      </c>
      <c r="F64" s="16">
        <v>3413719</v>
      </c>
      <c r="G64" s="16">
        <v>490015</v>
      </c>
      <c r="H64" s="16">
        <v>0</v>
      </c>
      <c r="I64" s="16">
        <v>0</v>
      </c>
      <c r="J64" s="15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5">
        <f>E64+J64</f>
        <v>3423719</v>
      </c>
    </row>
    <row r="65" spans="1:16" ht="30" x14ac:dyDescent="0.25">
      <c r="A65" s="11" t="s">
        <v>124</v>
      </c>
      <c r="B65" s="12"/>
      <c r="C65" s="13"/>
      <c r="D65" s="14" t="s">
        <v>125</v>
      </c>
      <c r="E65" s="15">
        <v>3423719</v>
      </c>
      <c r="F65" s="16">
        <v>3413719</v>
      </c>
      <c r="G65" s="16">
        <v>490015</v>
      </c>
      <c r="H65" s="16">
        <v>0</v>
      </c>
      <c r="I65" s="16">
        <v>0</v>
      </c>
      <c r="J65" s="15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5">
        <f>E65+J65</f>
        <v>3423719</v>
      </c>
    </row>
    <row r="66" spans="1:16" s="33" customFormat="1" ht="12.75" x14ac:dyDescent="0.2">
      <c r="A66" s="28">
        <v>3710100</v>
      </c>
      <c r="B66" s="29" t="s">
        <v>145</v>
      </c>
      <c r="C66" s="30"/>
      <c r="D66" s="31" t="s">
        <v>146</v>
      </c>
      <c r="E66" s="32">
        <f>E67</f>
        <v>676044</v>
      </c>
      <c r="F66" s="32">
        <f>F67</f>
        <v>676044</v>
      </c>
      <c r="G66" s="32">
        <f t="shared" ref="G66:O66" si="12">G67</f>
        <v>490015</v>
      </c>
      <c r="H66" s="32">
        <f t="shared" si="12"/>
        <v>0</v>
      </c>
      <c r="I66" s="32">
        <f t="shared" si="12"/>
        <v>0</v>
      </c>
      <c r="J66" s="32">
        <f t="shared" si="12"/>
        <v>0</v>
      </c>
      <c r="K66" s="32">
        <f t="shared" si="12"/>
        <v>0</v>
      </c>
      <c r="L66" s="32">
        <f t="shared" si="12"/>
        <v>0</v>
      </c>
      <c r="M66" s="32">
        <f t="shared" si="12"/>
        <v>0</v>
      </c>
      <c r="N66" s="32">
        <f t="shared" si="12"/>
        <v>0</v>
      </c>
      <c r="O66" s="32">
        <f t="shared" si="12"/>
        <v>0</v>
      </c>
      <c r="P66" s="32">
        <f>E66+J66</f>
        <v>676044</v>
      </c>
    </row>
    <row r="67" spans="1:16" ht="45" x14ac:dyDescent="0.25">
      <c r="A67" s="17" t="s">
        <v>126</v>
      </c>
      <c r="B67" s="17" t="s">
        <v>127</v>
      </c>
      <c r="C67" s="18" t="s">
        <v>22</v>
      </c>
      <c r="D67" s="19" t="s">
        <v>128</v>
      </c>
      <c r="E67" s="20">
        <v>676044</v>
      </c>
      <c r="F67" s="21">
        <v>676044</v>
      </c>
      <c r="G67" s="21">
        <v>490015</v>
      </c>
      <c r="H67" s="21">
        <v>0</v>
      </c>
      <c r="I67" s="21">
        <v>0</v>
      </c>
      <c r="J67" s="20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0">
        <f>E67+J67</f>
        <v>676044</v>
      </c>
    </row>
    <row r="68" spans="1:16" s="48" customFormat="1" ht="27" customHeight="1" x14ac:dyDescent="0.2">
      <c r="A68" s="45">
        <v>3718000</v>
      </c>
      <c r="B68" s="45">
        <v>8000</v>
      </c>
      <c r="C68" s="46"/>
      <c r="D68" s="46" t="s">
        <v>163</v>
      </c>
      <c r="E68" s="47">
        <f>E69</f>
        <v>10000</v>
      </c>
      <c r="F68" s="47">
        <f t="shared" ref="F68:O68" si="13">F69</f>
        <v>0</v>
      </c>
      <c r="G68" s="47">
        <f t="shared" si="13"/>
        <v>0</v>
      </c>
      <c r="H68" s="47">
        <f t="shared" si="13"/>
        <v>0</v>
      </c>
      <c r="I68" s="47">
        <f t="shared" si="13"/>
        <v>0</v>
      </c>
      <c r="J68" s="47">
        <f t="shared" si="13"/>
        <v>0</v>
      </c>
      <c r="K68" s="47">
        <f t="shared" si="13"/>
        <v>0</v>
      </c>
      <c r="L68" s="47">
        <f t="shared" si="13"/>
        <v>0</v>
      </c>
      <c r="M68" s="47">
        <f t="shared" si="13"/>
        <v>0</v>
      </c>
      <c r="N68" s="47">
        <f t="shared" si="13"/>
        <v>0</v>
      </c>
      <c r="O68" s="47">
        <f t="shared" si="13"/>
        <v>0</v>
      </c>
      <c r="P68" s="32">
        <f t="shared" ref="P68" si="14">E68+J68</f>
        <v>10000</v>
      </c>
    </row>
    <row r="69" spans="1:16" x14ac:dyDescent="0.25">
      <c r="A69" s="17" t="s">
        <v>129</v>
      </c>
      <c r="B69" s="17" t="s">
        <v>130</v>
      </c>
      <c r="C69" s="18" t="s">
        <v>26</v>
      </c>
      <c r="D69" s="19" t="s">
        <v>131</v>
      </c>
      <c r="E69" s="20">
        <v>10000</v>
      </c>
      <c r="F69" s="21">
        <v>0</v>
      </c>
      <c r="G69" s="21">
        <v>0</v>
      </c>
      <c r="H69" s="21">
        <v>0</v>
      </c>
      <c r="I69" s="21">
        <v>0</v>
      </c>
      <c r="J69" s="20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0">
        <f>E69+J69</f>
        <v>10000</v>
      </c>
    </row>
    <row r="70" spans="1:16" s="56" customFormat="1" ht="22.5" customHeight="1" x14ac:dyDescent="0.2">
      <c r="A70" s="45">
        <v>3719000</v>
      </c>
      <c r="B70" s="28">
        <v>9000</v>
      </c>
      <c r="C70" s="54"/>
      <c r="D70" s="55" t="s">
        <v>170</v>
      </c>
      <c r="E70" s="32">
        <f>E71+E73</f>
        <v>2737675</v>
      </c>
      <c r="F70" s="32">
        <f t="shared" ref="F70:O70" si="15">F71+F73</f>
        <v>2737675</v>
      </c>
      <c r="G70" s="32">
        <f t="shared" si="15"/>
        <v>0</v>
      </c>
      <c r="H70" s="32">
        <f t="shared" si="15"/>
        <v>0</v>
      </c>
      <c r="I70" s="32">
        <f t="shared" si="15"/>
        <v>0</v>
      </c>
      <c r="J70" s="32">
        <f t="shared" si="15"/>
        <v>0</v>
      </c>
      <c r="K70" s="32">
        <f t="shared" si="15"/>
        <v>0</v>
      </c>
      <c r="L70" s="32">
        <f t="shared" si="15"/>
        <v>0</v>
      </c>
      <c r="M70" s="32">
        <f t="shared" si="15"/>
        <v>0</v>
      </c>
      <c r="N70" s="32">
        <f t="shared" si="15"/>
        <v>0</v>
      </c>
      <c r="O70" s="32">
        <f t="shared" si="15"/>
        <v>0</v>
      </c>
      <c r="P70" s="32">
        <f t="shared" ref="P70" si="16">E70+J70</f>
        <v>2737675</v>
      </c>
    </row>
    <row r="71" spans="1:16" ht="75" x14ac:dyDescent="0.25">
      <c r="A71" s="17" t="s">
        <v>132</v>
      </c>
      <c r="B71" s="17" t="s">
        <v>133</v>
      </c>
      <c r="C71" s="18" t="s">
        <v>27</v>
      </c>
      <c r="D71" s="19" t="s">
        <v>134</v>
      </c>
      <c r="E71" s="20">
        <v>115600</v>
      </c>
      <c r="F71" s="21">
        <v>115600</v>
      </c>
      <c r="G71" s="21">
        <v>0</v>
      </c>
      <c r="H71" s="21">
        <v>0</v>
      </c>
      <c r="I71" s="21">
        <v>0</v>
      </c>
      <c r="J71" s="20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0">
        <f>E71+J71</f>
        <v>115600</v>
      </c>
    </row>
    <row r="72" spans="1:16" s="39" customFormat="1" ht="30.75" customHeight="1" x14ac:dyDescent="0.2">
      <c r="A72" s="34"/>
      <c r="B72" s="34"/>
      <c r="C72" s="35" t="s">
        <v>171</v>
      </c>
      <c r="D72" s="36" t="s">
        <v>172</v>
      </c>
      <c r="E72" s="37">
        <f>F72</f>
        <v>115600</v>
      </c>
      <c r="F72" s="38">
        <f>F71</f>
        <v>115600</v>
      </c>
      <c r="G72" s="38"/>
      <c r="H72" s="38"/>
      <c r="I72" s="38"/>
      <c r="J72" s="37"/>
      <c r="K72" s="38"/>
      <c r="L72" s="38"/>
      <c r="M72" s="38"/>
      <c r="N72" s="38"/>
      <c r="O72" s="38"/>
      <c r="P72" s="37">
        <f t="shared" ref="P72" si="17">E72+J72</f>
        <v>115600</v>
      </c>
    </row>
    <row r="73" spans="1:16" x14ac:dyDescent="0.25">
      <c r="A73" s="17" t="s">
        <v>135</v>
      </c>
      <c r="B73" s="17" t="s">
        <v>136</v>
      </c>
      <c r="C73" s="18" t="s">
        <v>27</v>
      </c>
      <c r="D73" s="19" t="s">
        <v>137</v>
      </c>
      <c r="E73" s="20">
        <v>2622075</v>
      </c>
      <c r="F73" s="21">
        <v>2622075</v>
      </c>
      <c r="G73" s="21">
        <v>0</v>
      </c>
      <c r="H73" s="21">
        <v>0</v>
      </c>
      <c r="I73" s="21">
        <v>0</v>
      </c>
      <c r="J73" s="20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0">
        <f>E73+J73</f>
        <v>2622075</v>
      </c>
    </row>
    <row r="74" spans="1:16" s="39" customFormat="1" ht="25.5" x14ac:dyDescent="0.2">
      <c r="A74" s="34"/>
      <c r="B74" s="82">
        <f>E73-E74-E79-E82-E77</f>
        <v>0</v>
      </c>
      <c r="C74" s="57" t="s">
        <v>171</v>
      </c>
      <c r="D74" s="58" t="s">
        <v>173</v>
      </c>
      <c r="E74" s="37">
        <f>F74</f>
        <v>404000</v>
      </c>
      <c r="F74" s="59">
        <f>SUM(F75:F76)</f>
        <v>404000</v>
      </c>
      <c r="G74" s="38"/>
      <c r="H74" s="38"/>
      <c r="I74" s="38"/>
      <c r="J74" s="37">
        <f>L74+O74</f>
        <v>0</v>
      </c>
      <c r="K74" s="38"/>
      <c r="L74" s="38"/>
      <c r="M74" s="38"/>
      <c r="N74" s="38"/>
      <c r="O74" s="38"/>
      <c r="P74" s="37">
        <f t="shared" ref="P74:P83" si="18">E74+J74</f>
        <v>404000</v>
      </c>
    </row>
    <row r="75" spans="1:16" s="39" customFormat="1" ht="76.5" customHeight="1" x14ac:dyDescent="0.2">
      <c r="A75" s="34"/>
      <c r="B75" s="34"/>
      <c r="C75" s="60" t="s">
        <v>174</v>
      </c>
      <c r="D75" s="36" t="s">
        <v>175</v>
      </c>
      <c r="E75" s="37">
        <f t="shared" ref="E75:E84" si="19">F75</f>
        <v>10000</v>
      </c>
      <c r="F75" s="38">
        <v>10000</v>
      </c>
      <c r="G75" s="38"/>
      <c r="H75" s="38"/>
      <c r="I75" s="38"/>
      <c r="J75" s="37">
        <f t="shared" ref="J75:J84" si="20">L75+O75</f>
        <v>0</v>
      </c>
      <c r="K75" s="38"/>
      <c r="L75" s="38"/>
      <c r="M75" s="38"/>
      <c r="N75" s="38"/>
      <c r="O75" s="38"/>
      <c r="P75" s="37">
        <f t="shared" si="18"/>
        <v>10000</v>
      </c>
    </row>
    <row r="76" spans="1:16" s="39" customFormat="1" ht="76.5" x14ac:dyDescent="0.2">
      <c r="A76" s="34"/>
      <c r="B76" s="34"/>
      <c r="C76" s="35"/>
      <c r="D76" s="36" t="s">
        <v>176</v>
      </c>
      <c r="E76" s="37">
        <f t="shared" si="19"/>
        <v>394000</v>
      </c>
      <c r="F76" s="38">
        <v>394000</v>
      </c>
      <c r="G76" s="38"/>
      <c r="H76" s="38"/>
      <c r="I76" s="38"/>
      <c r="J76" s="37">
        <f t="shared" si="20"/>
        <v>0</v>
      </c>
      <c r="K76" s="38"/>
      <c r="L76" s="38"/>
      <c r="M76" s="38"/>
      <c r="N76" s="38"/>
      <c r="O76" s="38"/>
      <c r="P76" s="37">
        <f t="shared" si="18"/>
        <v>394000</v>
      </c>
    </row>
    <row r="77" spans="1:16" s="39" customFormat="1" ht="25.5" x14ac:dyDescent="0.2">
      <c r="A77" s="34"/>
      <c r="B77" s="34"/>
      <c r="C77" s="57" t="s">
        <v>171</v>
      </c>
      <c r="D77" s="58" t="s">
        <v>177</v>
      </c>
      <c r="E77" s="37">
        <f t="shared" si="19"/>
        <v>1073181</v>
      </c>
      <c r="F77" s="59">
        <f>SUM(F78)</f>
        <v>1073181</v>
      </c>
      <c r="G77" s="38"/>
      <c r="H77" s="38"/>
      <c r="I77" s="38"/>
      <c r="J77" s="37">
        <f t="shared" si="20"/>
        <v>0</v>
      </c>
      <c r="K77" s="38"/>
      <c r="L77" s="38"/>
      <c r="M77" s="38"/>
      <c r="N77" s="38"/>
      <c r="O77" s="38"/>
      <c r="P77" s="37">
        <f t="shared" si="18"/>
        <v>1073181</v>
      </c>
    </row>
    <row r="78" spans="1:16" s="39" customFormat="1" ht="76.5" x14ac:dyDescent="0.2">
      <c r="A78" s="34"/>
      <c r="B78" s="34"/>
      <c r="C78" s="60" t="s">
        <v>174</v>
      </c>
      <c r="D78" s="36" t="s">
        <v>178</v>
      </c>
      <c r="E78" s="37">
        <f t="shared" si="19"/>
        <v>1073181</v>
      </c>
      <c r="F78" s="38">
        <v>1073181</v>
      </c>
      <c r="G78" s="38"/>
      <c r="H78" s="38"/>
      <c r="I78" s="38"/>
      <c r="J78" s="37">
        <f t="shared" si="20"/>
        <v>0</v>
      </c>
      <c r="K78" s="38"/>
      <c r="L78" s="38"/>
      <c r="M78" s="38"/>
      <c r="N78" s="38"/>
      <c r="O78" s="38"/>
      <c r="P78" s="37">
        <f t="shared" si="18"/>
        <v>1073181</v>
      </c>
    </row>
    <row r="79" spans="1:16" s="39" customFormat="1" ht="25.5" x14ac:dyDescent="0.2">
      <c r="A79" s="34"/>
      <c r="B79" s="34"/>
      <c r="C79" s="57" t="s">
        <v>171</v>
      </c>
      <c r="D79" s="58" t="s">
        <v>179</v>
      </c>
      <c r="E79" s="37">
        <f t="shared" si="19"/>
        <v>783062</v>
      </c>
      <c r="F79" s="59">
        <f>SUM(F80:F81)</f>
        <v>783062</v>
      </c>
      <c r="G79" s="38"/>
      <c r="H79" s="38"/>
      <c r="I79" s="38"/>
      <c r="J79" s="37">
        <f t="shared" si="20"/>
        <v>0</v>
      </c>
      <c r="K79" s="38"/>
      <c r="L79" s="38"/>
      <c r="M79" s="38"/>
      <c r="N79" s="38"/>
      <c r="O79" s="38"/>
      <c r="P79" s="37">
        <f t="shared" si="18"/>
        <v>783062</v>
      </c>
    </row>
    <row r="80" spans="1:16" s="39" customFormat="1" ht="76.5" x14ac:dyDescent="0.2">
      <c r="A80" s="34"/>
      <c r="B80" s="34"/>
      <c r="C80" s="60" t="s">
        <v>174</v>
      </c>
      <c r="D80" s="36" t="s">
        <v>180</v>
      </c>
      <c r="E80" s="37">
        <f t="shared" si="19"/>
        <v>588277</v>
      </c>
      <c r="F80" s="38">
        <v>588277</v>
      </c>
      <c r="G80" s="38"/>
      <c r="H80" s="38"/>
      <c r="I80" s="38"/>
      <c r="J80" s="37">
        <f t="shared" si="20"/>
        <v>0</v>
      </c>
      <c r="K80" s="38"/>
      <c r="L80" s="38"/>
      <c r="M80" s="38"/>
      <c r="N80" s="38"/>
      <c r="O80" s="38"/>
      <c r="P80" s="37">
        <f t="shared" si="18"/>
        <v>588277</v>
      </c>
    </row>
    <row r="81" spans="1:18" s="39" customFormat="1" ht="63.75" x14ac:dyDescent="0.2">
      <c r="A81" s="34"/>
      <c r="B81" s="34"/>
      <c r="C81" s="35"/>
      <c r="D81" s="36" t="s">
        <v>181</v>
      </c>
      <c r="E81" s="37">
        <f t="shared" si="19"/>
        <v>194785</v>
      </c>
      <c r="F81" s="38">
        <v>194785</v>
      </c>
      <c r="G81" s="38"/>
      <c r="H81" s="38"/>
      <c r="I81" s="38"/>
      <c r="J81" s="37">
        <f t="shared" si="20"/>
        <v>0</v>
      </c>
      <c r="K81" s="38"/>
      <c r="L81" s="38"/>
      <c r="M81" s="38"/>
      <c r="N81" s="38"/>
      <c r="O81" s="38"/>
      <c r="P81" s="37">
        <f t="shared" si="18"/>
        <v>194785</v>
      </c>
    </row>
    <row r="82" spans="1:18" s="39" customFormat="1" ht="25.5" x14ac:dyDescent="0.2">
      <c r="A82" s="34"/>
      <c r="B82" s="34"/>
      <c r="C82" s="57" t="s">
        <v>171</v>
      </c>
      <c r="D82" s="58" t="s">
        <v>182</v>
      </c>
      <c r="E82" s="37">
        <f t="shared" si="19"/>
        <v>361832</v>
      </c>
      <c r="F82" s="59">
        <f>SUM(F83:F84)</f>
        <v>361832</v>
      </c>
      <c r="G82" s="38"/>
      <c r="H82" s="38"/>
      <c r="I82" s="38"/>
      <c r="J82" s="37">
        <f t="shared" si="20"/>
        <v>0</v>
      </c>
      <c r="K82" s="38"/>
      <c r="L82" s="38"/>
      <c r="M82" s="38"/>
      <c r="N82" s="38"/>
      <c r="O82" s="38"/>
      <c r="P82" s="37">
        <f t="shared" si="18"/>
        <v>361832</v>
      </c>
    </row>
    <row r="83" spans="1:18" s="39" customFormat="1" ht="114.75" x14ac:dyDescent="0.2">
      <c r="A83" s="34"/>
      <c r="B83" s="34"/>
      <c r="C83" s="60" t="s">
        <v>174</v>
      </c>
      <c r="D83" s="36" t="s">
        <v>183</v>
      </c>
      <c r="E83" s="37">
        <f t="shared" si="19"/>
        <v>232582</v>
      </c>
      <c r="F83" s="38">
        <v>232582</v>
      </c>
      <c r="G83" s="38"/>
      <c r="H83" s="38"/>
      <c r="I83" s="38"/>
      <c r="J83" s="37">
        <f t="shared" si="20"/>
        <v>0</v>
      </c>
      <c r="K83" s="38"/>
      <c r="L83" s="38"/>
      <c r="M83" s="38"/>
      <c r="N83" s="38"/>
      <c r="O83" s="38"/>
      <c r="P83" s="37">
        <f t="shared" si="18"/>
        <v>232582</v>
      </c>
    </row>
    <row r="84" spans="1:18" s="39" customFormat="1" ht="114.75" x14ac:dyDescent="0.2">
      <c r="A84" s="34"/>
      <c r="B84" s="34"/>
      <c r="C84" s="35"/>
      <c r="D84" s="36" t="s">
        <v>184</v>
      </c>
      <c r="E84" s="37">
        <f t="shared" si="19"/>
        <v>129250</v>
      </c>
      <c r="F84" s="38">
        <v>129250</v>
      </c>
      <c r="G84" s="38"/>
      <c r="H84" s="38"/>
      <c r="I84" s="38"/>
      <c r="J84" s="37">
        <f t="shared" si="20"/>
        <v>0</v>
      </c>
      <c r="K84" s="38"/>
      <c r="L84" s="38"/>
      <c r="M84" s="38"/>
      <c r="N84" s="38"/>
      <c r="O84" s="38"/>
      <c r="P84" s="37"/>
    </row>
    <row r="85" spans="1:18" x14ac:dyDescent="0.25">
      <c r="A85" s="22" t="s">
        <v>138</v>
      </c>
      <c r="B85" s="23" t="s">
        <v>138</v>
      </c>
      <c r="C85" s="24" t="s">
        <v>138</v>
      </c>
      <c r="D85" s="25" t="s">
        <v>139</v>
      </c>
      <c r="E85" s="15">
        <v>62297488</v>
      </c>
      <c r="F85" s="15">
        <v>62287488</v>
      </c>
      <c r="G85" s="15">
        <v>42591072</v>
      </c>
      <c r="H85" s="15">
        <v>2820094</v>
      </c>
      <c r="I85" s="15">
        <v>0</v>
      </c>
      <c r="J85" s="15">
        <v>856087</v>
      </c>
      <c r="K85" s="15">
        <v>8937</v>
      </c>
      <c r="L85" s="15">
        <v>847150</v>
      </c>
      <c r="M85" s="15">
        <v>0</v>
      </c>
      <c r="N85" s="15">
        <v>0</v>
      </c>
      <c r="O85" s="15">
        <v>8937</v>
      </c>
      <c r="P85" s="15">
        <f>E85+J85</f>
        <v>63153575</v>
      </c>
    </row>
    <row r="86" spans="1:18" s="68" customFormat="1" ht="51" x14ac:dyDescent="0.2">
      <c r="A86" s="61"/>
      <c r="B86" s="61"/>
      <c r="C86" s="62"/>
      <c r="D86" s="63" t="s">
        <v>185</v>
      </c>
      <c r="E86" s="64">
        <f>SUM(E87)</f>
        <v>26523400</v>
      </c>
      <c r="F86" s="65">
        <f>SUM(F87)</f>
        <v>26523400</v>
      </c>
      <c r="G86" s="65">
        <f t="shared" ref="G86:N86" si="21">SUM(G87)</f>
        <v>21740491</v>
      </c>
      <c r="H86" s="65">
        <f t="shared" si="21"/>
        <v>0</v>
      </c>
      <c r="I86" s="65">
        <f t="shared" si="21"/>
        <v>0</v>
      </c>
      <c r="J86" s="66">
        <f t="shared" ref="J86:J92" si="22">L86+O86</f>
        <v>0</v>
      </c>
      <c r="K86" s="65">
        <f t="shared" si="21"/>
        <v>0</v>
      </c>
      <c r="L86" s="65">
        <f t="shared" si="21"/>
        <v>0</v>
      </c>
      <c r="M86" s="65">
        <f t="shared" si="21"/>
        <v>0</v>
      </c>
      <c r="N86" s="65">
        <f t="shared" si="21"/>
        <v>0</v>
      </c>
      <c r="O86" s="65">
        <f>SUM(O87)</f>
        <v>0</v>
      </c>
      <c r="P86" s="64">
        <f>E86+J86</f>
        <v>26523400</v>
      </c>
      <c r="Q86" s="67"/>
    </row>
    <row r="87" spans="1:18" s="72" customFormat="1" ht="45" customHeight="1" x14ac:dyDescent="0.2">
      <c r="A87" s="61"/>
      <c r="B87" s="61"/>
      <c r="C87" s="62"/>
      <c r="D87" s="69" t="s">
        <v>186</v>
      </c>
      <c r="E87" s="64">
        <f>SUM(F87)</f>
        <v>26523400</v>
      </c>
      <c r="F87" s="70">
        <f>F56</f>
        <v>26523400</v>
      </c>
      <c r="G87" s="70">
        <f>G56</f>
        <v>21740491</v>
      </c>
      <c r="H87" s="70">
        <f>H77</f>
        <v>0</v>
      </c>
      <c r="I87" s="70">
        <f>I77</f>
        <v>0</v>
      </c>
      <c r="J87" s="66">
        <f t="shared" si="22"/>
        <v>0</v>
      </c>
      <c r="K87" s="70">
        <v>0</v>
      </c>
      <c r="L87" s="70">
        <v>0</v>
      </c>
      <c r="M87" s="70">
        <v>0</v>
      </c>
      <c r="N87" s="70">
        <v>0</v>
      </c>
      <c r="O87" s="70">
        <v>0</v>
      </c>
      <c r="P87" s="64">
        <f t="shared" ref="P87:P92" si="23">E87+J87</f>
        <v>26523400</v>
      </c>
      <c r="Q87" s="71"/>
      <c r="R87" s="71"/>
    </row>
    <row r="88" spans="1:18" s="77" customFormat="1" ht="76.5" x14ac:dyDescent="0.2">
      <c r="A88" s="73"/>
      <c r="B88" s="73"/>
      <c r="C88" s="73"/>
      <c r="D88" s="74" t="s">
        <v>187</v>
      </c>
      <c r="E88" s="75">
        <f>SUM(F88)</f>
        <v>1323100</v>
      </c>
      <c r="F88" s="76">
        <v>1323100</v>
      </c>
      <c r="G88" s="76">
        <v>1323100</v>
      </c>
      <c r="H88" s="76"/>
      <c r="I88" s="76"/>
      <c r="J88" s="66">
        <f t="shared" si="22"/>
        <v>0</v>
      </c>
      <c r="K88" s="76"/>
      <c r="L88" s="76"/>
      <c r="M88" s="76"/>
      <c r="N88" s="76"/>
      <c r="O88" s="76"/>
      <c r="P88" s="75">
        <f t="shared" si="23"/>
        <v>1323100</v>
      </c>
    </row>
    <row r="89" spans="1:18" s="77" customFormat="1" ht="45" customHeight="1" x14ac:dyDescent="0.2">
      <c r="A89" s="73"/>
      <c r="B89" s="73"/>
      <c r="C89" s="73"/>
      <c r="D89" s="78" t="s">
        <v>188</v>
      </c>
      <c r="E89" s="75">
        <f>SUM(E90:E92)</f>
        <v>1339358</v>
      </c>
      <c r="F89" s="76">
        <f>SUM(F90:F92)</f>
        <v>1339358</v>
      </c>
      <c r="G89" s="76">
        <f t="shared" ref="G89:O89" si="24">SUM(G90:G92)</f>
        <v>0</v>
      </c>
      <c r="H89" s="76">
        <f t="shared" si="24"/>
        <v>0</v>
      </c>
      <c r="I89" s="76">
        <f t="shared" si="24"/>
        <v>0</v>
      </c>
      <c r="J89" s="66">
        <f t="shared" si="22"/>
        <v>8937</v>
      </c>
      <c r="K89" s="76">
        <f t="shared" si="24"/>
        <v>8937</v>
      </c>
      <c r="L89" s="76">
        <f t="shared" si="24"/>
        <v>0</v>
      </c>
      <c r="M89" s="76">
        <f t="shared" si="24"/>
        <v>0</v>
      </c>
      <c r="N89" s="76">
        <f t="shared" si="24"/>
        <v>0</v>
      </c>
      <c r="O89" s="76">
        <f t="shared" si="24"/>
        <v>8937</v>
      </c>
      <c r="P89" s="75">
        <f t="shared" si="23"/>
        <v>1348295</v>
      </c>
    </row>
    <row r="90" spans="1:18" ht="90" x14ac:dyDescent="0.25">
      <c r="A90" s="79"/>
      <c r="B90" s="79"/>
      <c r="C90" s="79"/>
      <c r="D90" s="80" t="s">
        <v>189</v>
      </c>
      <c r="E90" s="75">
        <f t="shared" ref="E88:E92" si="25">SUM(F90)</f>
        <v>17612</v>
      </c>
      <c r="F90" s="81">
        <v>17612</v>
      </c>
      <c r="G90" s="81">
        <f t="shared" ref="G90:I90" si="26">G59</f>
        <v>0</v>
      </c>
      <c r="H90" s="81">
        <f t="shared" si="26"/>
        <v>0</v>
      </c>
      <c r="I90" s="81">
        <f t="shared" si="26"/>
        <v>0</v>
      </c>
      <c r="J90" s="66">
        <f t="shared" si="22"/>
        <v>8937</v>
      </c>
      <c r="K90" s="81">
        <v>8937</v>
      </c>
      <c r="L90" s="81">
        <f t="shared" ref="L90:N90" si="27">L59</f>
        <v>0</v>
      </c>
      <c r="M90" s="81">
        <f t="shared" si="27"/>
        <v>0</v>
      </c>
      <c r="N90" s="81">
        <f t="shared" si="27"/>
        <v>0</v>
      </c>
      <c r="O90" s="81">
        <v>8937</v>
      </c>
      <c r="P90" s="75">
        <f t="shared" si="23"/>
        <v>26549</v>
      </c>
    </row>
    <row r="91" spans="1:18" ht="30" x14ac:dyDescent="0.25">
      <c r="A91" s="79"/>
      <c r="B91" s="79"/>
      <c r="C91" s="79"/>
      <c r="D91" s="80" t="s">
        <v>190</v>
      </c>
      <c r="E91" s="75">
        <f t="shared" si="25"/>
        <v>1206146</v>
      </c>
      <c r="F91" s="81">
        <v>1206146</v>
      </c>
      <c r="G91" s="81"/>
      <c r="H91" s="81"/>
      <c r="I91" s="81"/>
      <c r="J91" s="66">
        <f t="shared" si="22"/>
        <v>0</v>
      </c>
      <c r="K91" s="81"/>
      <c r="L91" s="81"/>
      <c r="M91" s="81"/>
      <c r="N91" s="81"/>
      <c r="O91" s="81"/>
      <c r="P91" s="75">
        <f t="shared" si="23"/>
        <v>1206146</v>
      </c>
    </row>
    <row r="92" spans="1:18" ht="75" x14ac:dyDescent="0.25">
      <c r="A92" s="79"/>
      <c r="B92" s="79"/>
      <c r="C92" s="79"/>
      <c r="D92" s="80" t="s">
        <v>191</v>
      </c>
      <c r="E92" s="75">
        <f t="shared" si="25"/>
        <v>115600</v>
      </c>
      <c r="F92" s="81">
        <v>115600</v>
      </c>
      <c r="G92" s="81"/>
      <c r="H92" s="81"/>
      <c r="I92" s="81"/>
      <c r="J92" s="66">
        <f>L92+O92</f>
        <v>0</v>
      </c>
      <c r="K92" s="81"/>
      <c r="L92" s="81"/>
      <c r="M92" s="81"/>
      <c r="N92" s="81"/>
      <c r="O92" s="81"/>
      <c r="P92" s="75">
        <f t="shared" si="23"/>
        <v>115600</v>
      </c>
    </row>
    <row r="95" spans="1:18" x14ac:dyDescent="0.25">
      <c r="B95" s="5" t="s">
        <v>140</v>
      </c>
      <c r="I95" s="5" t="s">
        <v>141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55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dcterms:created xsi:type="dcterms:W3CDTF">2021-02-08T08:42:46Z</dcterms:created>
  <dcterms:modified xsi:type="dcterms:W3CDTF">2021-02-08T09:41:18Z</dcterms:modified>
</cp:coreProperties>
</file>