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5" windowWidth="15360" windowHeight="11445"/>
  </bookViews>
  <sheets>
    <sheet name="Лист1" sheetId="1" r:id="rId1"/>
  </sheets>
  <definedNames>
    <definedName name="_xlnm.Print_Area" localSheetId="0">Лист1!$A$1:$D$81</definedName>
  </definedNames>
  <calcPr calcId="144525"/>
</workbook>
</file>

<file path=xl/calcChain.xml><?xml version="1.0" encoding="utf-8"?>
<calcChain xmlns="http://schemas.openxmlformats.org/spreadsheetml/2006/main">
  <c r="D49" i="1" l="1"/>
  <c r="D78" i="1" l="1"/>
  <c r="D74" i="1"/>
  <c r="D32" i="1"/>
  <c r="D65" i="1" l="1"/>
  <c r="D70" i="1"/>
  <c r="D61" i="1"/>
  <c r="D63" i="1"/>
  <c r="D57" i="1" l="1"/>
  <c r="D21" i="1" l="1"/>
  <c r="D19" i="1"/>
  <c r="D17" i="1"/>
  <c r="D56" i="1" l="1"/>
  <c r="D53" i="1" s="1"/>
  <c r="E53" i="1" s="1"/>
  <c r="D37" i="1"/>
  <c r="D36" i="1" s="1"/>
  <c r="D48" i="1" l="1"/>
  <c r="D47" i="1" s="1"/>
  <c r="D35" i="1"/>
  <c r="D31" i="1" l="1"/>
  <c r="E33" i="1"/>
  <c r="F65" i="1"/>
  <c r="D29" i="1"/>
  <c r="D40" i="1" l="1"/>
  <c r="D39" i="1" s="1"/>
  <c r="E31" i="1"/>
  <c r="D50" i="1"/>
  <c r="D77" i="1" s="1"/>
  <c r="F78" i="1" l="1"/>
  <c r="F77" i="1" l="1"/>
  <c r="E65" i="1" l="1"/>
  <c r="E61" i="1"/>
</calcChain>
</file>

<file path=xl/sharedStrings.xml><?xml version="1.0" encoding="utf-8"?>
<sst xmlns="http://schemas.openxmlformats.org/spreadsheetml/2006/main" count="128" uniqueCount="77">
  <si>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</si>
  <si>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</si>
  <si>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</si>
  <si>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</si>
  <si>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</si>
  <si>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</si>
  <si>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</si>
  <si>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</si>
  <si>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</si>
  <si>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</si>
  <si>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</si>
  <si>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</si>
  <si>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</si>
  <si>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</si>
  <si>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</si>
  <si>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</si>
  <si>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</si>
  <si>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</si>
  <si>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</si>
  <si>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</si>
  <si>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</si>
  <si>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</si>
  <si>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</si>
  <si>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</si>
  <si>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</si>
  <si>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</si>
  <si>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</si>
  <si>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</si>
  <si>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</si>
  <si>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</si>
  <si>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</si>
  <si>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</si>
  <si>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</si>
  <si>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</si>
  <si>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</si>
  <si>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</si>
  <si>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</si>
  <si>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</si>
  <si>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</si>
  <si>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</si>
  <si>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</si>
  <si>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</si>
  <si>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</si>
  <si>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</si>
  <si>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</si>
  <si>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</si>
  <si>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</si>
  <si>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</si>
  <si>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</si>
  <si>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</si>
  <si>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</si>
  <si>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</si>
  <si>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</si>
  <si>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</si>
  <si>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</si>
  <si>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</si>
  <si>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</si>
  <si>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</si>
  <si>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</si>
  <si>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</si>
  <si>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</si>
  <si>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</si>
  <si>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 xml:space="preserve"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
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</si>
  <si>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</si>
  <si>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</si>
  <si>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</si>
  <si>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</si>
  <si>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</si>
  <si>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</si>
  <si>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</si>
  <si>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комунальній установі "Центр надання соціальних послуг" за перебування у відділенні стаціонарного догляду для постійного або тимчасового проживання Бондаренка Володимира Миколайовича)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</si>
  <si>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за навчання дітей громади в інклюзивно – ресурсному центрі)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</si>
  <si>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співфінансування на утримання та матеріально-технічне забезпечення однієї одиниці адміністратора відділу надання адміністративних послуг управління надання адміністративних послуг апарату Виконавчого комітету Вознесенської міської ради у Центрі надання адміністративних послуг у м.Вознесенськ.)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</si>
  <si>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КП "КНП Вознесенська БЛ" на зубопротезування Бевзу Володимиру Станіславовичу та Давидовичу Володимиру Юхимовичу)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</si>
  <si>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</si>
  <si>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Державний бюджет </t>
  </si>
  <si>
    <t xml:space="preserve"> від 01.12.2021р.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</si>
</sst>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i/>
      <sz val="10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Continuous" vertical="center"/>
    </xf>
    <xf numFmtId="0" fontId="7" fillId="0" borderId="0" xfId="0" applyFont="1"/>
    <xf numFmtId="164" fontId="7" fillId="0" borderId="0" xfId="0" applyNumberFormat="1" applyFont="1"/>
    <xf numFmtId="0" fontId="8" fillId="0" borderId="0" xfId="0" applyFont="1"/>
    <xf numFmtId="0" fontId="9" fillId="0" borderId="0" xfId="0" applyFont="1"/>
    <xf numFmtId="164" fontId="8" fillId="0" borderId="0" xfId="0" applyNumberFormat="1" applyFont="1"/>
    <xf numFmtId="4" fontId="4" fillId="0" borderId="5" xfId="0" quotePrefix="1" applyNumberFormat="1" applyFont="1" applyBorder="1" applyAlignment="1">
      <alignment vertical="center" wrapText="1"/>
    </xf>
    <xf numFmtId="4" fontId="4" fillId="0" borderId="8" xfId="0" quotePrefix="1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view="pageBreakPreview" zoomScale="115" zoomScaleNormal="85" zoomScaleSheetLayoutView="115" workbookViewId="0">
      <selection activeCell="C4" sqref="C4:D4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  <col min="5" max="6" width="9.140625" style="54"/>
  </cols>
  <sheetData>
    <row r="1" spans="1:4" x14ac:dyDescent="0.2">
      <c r="A1" s="2"/>
      <c r="C1" s="72" t="s">
        <v>0</v>
      </c>
      <c r="D1" s="73"/>
    </row>
    <row r="2" spans="1:4" x14ac:dyDescent="0.2">
      <c r="A2" s="49"/>
      <c r="C2" s="72" t="s">
        <v>58</v>
      </c>
      <c r="D2" s="72"/>
    </row>
    <row r="3" spans="1:4" x14ac:dyDescent="0.2">
      <c r="C3" s="74" t="s">
        <v>76</v>
      </c>
      <c r="D3" s="73"/>
    </row>
    <row r="4" spans="1:4" ht="11.25" customHeight="1" x14ac:dyDescent="0.2">
      <c r="C4" s="72"/>
      <c r="D4" s="73"/>
    </row>
    <row r="5" spans="1:4" x14ac:dyDescent="0.2">
      <c r="A5" s="75" t="s">
        <v>1</v>
      </c>
      <c r="B5" s="67"/>
      <c r="C5" s="67"/>
      <c r="D5" s="67"/>
    </row>
    <row r="6" spans="1:4" x14ac:dyDescent="0.2">
      <c r="A6" s="76" t="s">
        <v>2</v>
      </c>
      <c r="B6" s="67"/>
      <c r="C6" s="67"/>
      <c r="D6" s="67"/>
    </row>
    <row r="7" spans="1:4" x14ac:dyDescent="0.2">
      <c r="A7" s="67" t="s">
        <v>3</v>
      </c>
      <c r="B7" s="67"/>
      <c r="C7" s="67"/>
      <c r="D7" s="67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68" t="s">
        <v>7</v>
      </c>
      <c r="C10" s="69"/>
      <c r="D10" s="8" t="s">
        <v>8</v>
      </c>
    </row>
    <row r="11" spans="1:4" x14ac:dyDescent="0.2">
      <c r="A11" s="4">
        <v>1</v>
      </c>
      <c r="B11" s="70">
        <v>2</v>
      </c>
      <c r="C11" s="71"/>
      <c r="D11" s="9">
        <v>3</v>
      </c>
    </row>
    <row r="12" spans="1:4" x14ac:dyDescent="0.2">
      <c r="A12" s="66" t="s">
        <v>9</v>
      </c>
      <c r="B12" s="66"/>
      <c r="C12" s="66"/>
      <c r="D12" s="66"/>
    </row>
    <row r="13" spans="1:4" x14ac:dyDescent="0.2">
      <c r="A13" s="11" t="s">
        <v>10</v>
      </c>
      <c r="B13" s="15" t="s">
        <v>11</v>
      </c>
      <c r="C13" s="16"/>
      <c r="D13" s="13">
        <v>6011100</v>
      </c>
    </row>
    <row r="14" spans="1:4" x14ac:dyDescent="0.2">
      <c r="A14" s="12" t="s">
        <v>12</v>
      </c>
      <c r="B14" s="17" t="s">
        <v>13</v>
      </c>
      <c r="C14" s="18"/>
      <c r="D14" s="14">
        <v>6011100</v>
      </c>
    </row>
    <row r="15" spans="1:4" x14ac:dyDescent="0.2">
      <c r="A15" s="11" t="s">
        <v>14</v>
      </c>
      <c r="B15" s="15" t="s">
        <v>15</v>
      </c>
      <c r="C15" s="16"/>
      <c r="D15" s="13">
        <v>26523400</v>
      </c>
    </row>
    <row r="16" spans="1:4" x14ac:dyDescent="0.2">
      <c r="A16" s="12" t="s">
        <v>12</v>
      </c>
      <c r="B16" s="17" t="s">
        <v>13</v>
      </c>
      <c r="C16" s="18"/>
      <c r="D16" s="14">
        <v>26523400</v>
      </c>
    </row>
    <row r="17" spans="1:5" ht="20.25" customHeight="1" x14ac:dyDescent="0.2">
      <c r="A17" s="11">
        <v>41034500</v>
      </c>
      <c r="B17" s="63" t="s">
        <v>65</v>
      </c>
      <c r="C17" s="64"/>
      <c r="D17" s="13">
        <f>D18</f>
        <v>775792</v>
      </c>
    </row>
    <row r="18" spans="1:5" x14ac:dyDescent="0.2">
      <c r="A18" s="12" t="s">
        <v>12</v>
      </c>
      <c r="B18" s="17" t="s">
        <v>13</v>
      </c>
      <c r="C18" s="18"/>
      <c r="D18" s="14">
        <v>775792</v>
      </c>
    </row>
    <row r="19" spans="1:5" ht="33" customHeight="1" x14ac:dyDescent="0.2">
      <c r="A19" s="11">
        <v>41035500</v>
      </c>
      <c r="B19" s="63" t="s">
        <v>67</v>
      </c>
      <c r="C19" s="64"/>
      <c r="D19" s="13">
        <f>D20</f>
        <v>773900</v>
      </c>
    </row>
    <row r="20" spans="1:5" x14ac:dyDescent="0.2">
      <c r="A20" s="12" t="s">
        <v>12</v>
      </c>
      <c r="B20" s="17" t="s">
        <v>13</v>
      </c>
      <c r="C20" s="18"/>
      <c r="D20" s="14">
        <v>773900</v>
      </c>
    </row>
    <row r="21" spans="1:5" ht="33" customHeight="1" x14ac:dyDescent="0.2">
      <c r="A21" s="11">
        <v>41035600</v>
      </c>
      <c r="B21" s="63" t="s">
        <v>68</v>
      </c>
      <c r="C21" s="64"/>
      <c r="D21" s="13">
        <f>D22</f>
        <v>63400</v>
      </c>
    </row>
    <row r="22" spans="1:5" x14ac:dyDescent="0.2">
      <c r="A22" s="12" t="s">
        <v>12</v>
      </c>
      <c r="B22" s="17" t="s">
        <v>13</v>
      </c>
      <c r="C22" s="18"/>
      <c r="D22" s="14">
        <v>63400</v>
      </c>
    </row>
    <row r="23" spans="1:5" ht="25.5" x14ac:dyDescent="0.2">
      <c r="A23" s="11" t="s">
        <v>16</v>
      </c>
      <c r="B23" s="15" t="s">
        <v>17</v>
      </c>
      <c r="C23" s="16"/>
      <c r="D23" s="13">
        <v>1323100</v>
      </c>
    </row>
    <row r="24" spans="1:5" x14ac:dyDescent="0.2">
      <c r="A24" s="12" t="s">
        <v>18</v>
      </c>
      <c r="B24" s="17" t="s">
        <v>19</v>
      </c>
      <c r="C24" s="18"/>
      <c r="D24" s="14">
        <v>1323100</v>
      </c>
    </row>
    <row r="25" spans="1:5" ht="25.5" x14ac:dyDescent="0.2">
      <c r="A25" s="11" t="s">
        <v>20</v>
      </c>
      <c r="B25" s="15" t="s">
        <v>21</v>
      </c>
      <c r="C25" s="16"/>
      <c r="D25" s="13">
        <v>26549</v>
      </c>
    </row>
    <row r="26" spans="1:5" x14ac:dyDescent="0.2">
      <c r="A26" s="12" t="s">
        <v>18</v>
      </c>
      <c r="B26" s="17" t="s">
        <v>19</v>
      </c>
      <c r="C26" s="18"/>
      <c r="D26" s="14">
        <v>26549</v>
      </c>
    </row>
    <row r="27" spans="1:5" ht="25.5" x14ac:dyDescent="0.2">
      <c r="A27" s="11">
        <v>41051400</v>
      </c>
      <c r="B27" s="15" t="s">
        <v>69</v>
      </c>
      <c r="C27" s="16"/>
      <c r="D27" s="13">
        <v>406691</v>
      </c>
    </row>
    <row r="28" spans="1:5" x14ac:dyDescent="0.2">
      <c r="A28" s="12" t="s">
        <v>18</v>
      </c>
      <c r="B28" s="17" t="s">
        <v>19</v>
      </c>
      <c r="C28" s="18"/>
      <c r="D28" s="14">
        <v>406691</v>
      </c>
    </row>
    <row r="29" spans="1:5" ht="36.75" customHeight="1" x14ac:dyDescent="0.2">
      <c r="A29" s="11">
        <v>41051700</v>
      </c>
      <c r="B29" s="63" t="s">
        <v>63</v>
      </c>
      <c r="C29" s="64"/>
      <c r="D29" s="13">
        <f>SUM(D30)</f>
        <v>18349</v>
      </c>
    </row>
    <row r="30" spans="1:5" x14ac:dyDescent="0.2">
      <c r="A30" s="12" t="s">
        <v>18</v>
      </c>
      <c r="B30" s="17" t="s">
        <v>19</v>
      </c>
      <c r="C30" s="18"/>
      <c r="D30" s="14">
        <v>18349</v>
      </c>
    </row>
    <row r="31" spans="1:5" x14ac:dyDescent="0.2">
      <c r="A31" s="11" t="s">
        <v>22</v>
      </c>
      <c r="B31" s="15" t="s">
        <v>23</v>
      </c>
      <c r="C31" s="16"/>
      <c r="D31" s="13">
        <f>SUM(D32:D35)</f>
        <v>1354204</v>
      </c>
      <c r="E31" s="55">
        <f>D31-1257766</f>
        <v>96438</v>
      </c>
    </row>
    <row r="32" spans="1:5" x14ac:dyDescent="0.2">
      <c r="A32" s="12" t="s">
        <v>18</v>
      </c>
      <c r="B32" s="17" t="s">
        <v>19</v>
      </c>
      <c r="C32" s="18"/>
      <c r="D32" s="14">
        <f>104800+26000-3562+100000</f>
        <v>227238</v>
      </c>
    </row>
    <row r="33" spans="1:6" x14ac:dyDescent="0.2">
      <c r="A33" s="12" t="s">
        <v>24</v>
      </c>
      <c r="B33" s="17" t="s">
        <v>25</v>
      </c>
      <c r="C33" s="18"/>
      <c r="D33" s="14">
        <v>112945</v>
      </c>
      <c r="E33" s="55">
        <f>SUM(D33:D35)</f>
        <v>1126966</v>
      </c>
    </row>
    <row r="34" spans="1:6" x14ac:dyDescent="0.2">
      <c r="A34" s="12" t="s">
        <v>26</v>
      </c>
      <c r="B34" s="17" t="s">
        <v>27</v>
      </c>
      <c r="C34" s="18"/>
      <c r="D34" s="14">
        <v>84217</v>
      </c>
    </row>
    <row r="35" spans="1:6" x14ac:dyDescent="0.2">
      <c r="A35" s="12" t="s">
        <v>28</v>
      </c>
      <c r="B35" s="17" t="s">
        <v>29</v>
      </c>
      <c r="C35" s="18"/>
      <c r="D35" s="14">
        <f>904184+25620</f>
        <v>929804</v>
      </c>
    </row>
    <row r="36" spans="1:6" ht="25.5" x14ac:dyDescent="0.2">
      <c r="A36" s="11" t="s">
        <v>30</v>
      </c>
      <c r="B36" s="15" t="s">
        <v>31</v>
      </c>
      <c r="C36" s="16"/>
      <c r="D36" s="13">
        <f>D37</f>
        <v>173400</v>
      </c>
    </row>
    <row r="37" spans="1:6" x14ac:dyDescent="0.2">
      <c r="A37" s="19" t="s">
        <v>18</v>
      </c>
      <c r="B37" s="20" t="s">
        <v>19</v>
      </c>
      <c r="C37" s="21"/>
      <c r="D37" s="22">
        <f>115600+57800</f>
        <v>173400</v>
      </c>
    </row>
    <row r="38" spans="1:6" x14ac:dyDescent="0.2">
      <c r="A38" s="66" t="s">
        <v>32</v>
      </c>
      <c r="B38" s="66"/>
      <c r="C38" s="66"/>
      <c r="D38" s="66"/>
    </row>
    <row r="39" spans="1:6" x14ac:dyDescent="0.2">
      <c r="A39" s="26" t="s">
        <v>33</v>
      </c>
      <c r="B39" s="27" t="s">
        <v>34</v>
      </c>
      <c r="C39" s="25"/>
      <c r="D39" s="24">
        <f>D40+D41</f>
        <v>37449885</v>
      </c>
    </row>
    <row r="40" spans="1:6" x14ac:dyDescent="0.2">
      <c r="A40" s="26" t="s">
        <v>33</v>
      </c>
      <c r="B40" s="27" t="s">
        <v>35</v>
      </c>
      <c r="C40" s="25"/>
      <c r="D40" s="24">
        <f>D13+D15+D23+D25+D29+D31+D36+D17+D19+D21+D27</f>
        <v>37449885</v>
      </c>
    </row>
    <row r="41" spans="1:6" x14ac:dyDescent="0.2">
      <c r="A41" s="26" t="s">
        <v>33</v>
      </c>
      <c r="B41" s="27" t="s">
        <v>36</v>
      </c>
      <c r="C41" s="25"/>
      <c r="D41" s="24">
        <v>0</v>
      </c>
    </row>
    <row r="42" spans="1:6" ht="6.75" customHeight="1" x14ac:dyDescent="0.2"/>
    <row r="43" spans="1:6" ht="21.95" customHeight="1" x14ac:dyDescent="0.25">
      <c r="A43" s="3" t="s">
        <v>37</v>
      </c>
      <c r="D43" s="1" t="s">
        <v>5</v>
      </c>
    </row>
    <row r="44" spans="1:6" ht="63.75" x14ac:dyDescent="0.2">
      <c r="A44" s="6" t="s">
        <v>38</v>
      </c>
      <c r="B44" s="6" t="s">
        <v>39</v>
      </c>
      <c r="C44" s="6" t="s">
        <v>40</v>
      </c>
      <c r="D44" s="6" t="s">
        <v>8</v>
      </c>
    </row>
    <row r="45" spans="1:6" x14ac:dyDescent="0.2">
      <c r="A45" s="5">
        <v>1</v>
      </c>
      <c r="B45" s="5">
        <v>2</v>
      </c>
      <c r="C45" s="5">
        <v>3</v>
      </c>
      <c r="D45" s="5">
        <v>4</v>
      </c>
    </row>
    <row r="46" spans="1:6" x14ac:dyDescent="0.2">
      <c r="A46" s="65" t="s">
        <v>41</v>
      </c>
      <c r="B46" s="65"/>
      <c r="C46" s="65"/>
      <c r="D46" s="65"/>
    </row>
    <row r="47" spans="1:6" ht="25.5" x14ac:dyDescent="0.2">
      <c r="A47" s="28" t="s">
        <v>42</v>
      </c>
      <c r="B47" s="28" t="s">
        <v>43</v>
      </c>
      <c r="C47" s="29" t="s">
        <v>31</v>
      </c>
      <c r="D47" s="10">
        <f>D48</f>
        <v>173400</v>
      </c>
    </row>
    <row r="48" spans="1:6" s="44" customFormat="1" ht="15.75" x14ac:dyDescent="0.25">
      <c r="A48" s="41" t="s">
        <v>44</v>
      </c>
      <c r="B48" s="41" t="s">
        <v>43</v>
      </c>
      <c r="C48" s="42" t="s">
        <v>45</v>
      </c>
      <c r="D48" s="43">
        <f>D37</f>
        <v>173400</v>
      </c>
      <c r="E48" s="56"/>
      <c r="F48" s="56"/>
    </row>
    <row r="49" spans="1:6" ht="24.75" customHeight="1" x14ac:dyDescent="0.2">
      <c r="A49" s="28" t="s">
        <v>46</v>
      </c>
      <c r="B49" s="28" t="s">
        <v>47</v>
      </c>
      <c r="C49" s="29" t="s">
        <v>23</v>
      </c>
      <c r="D49" s="10">
        <f>D53+D57+D61+D65+D50</f>
        <v>5099502</v>
      </c>
    </row>
    <row r="50" spans="1:6" ht="15.75" x14ac:dyDescent="0.2">
      <c r="A50" s="41" t="s">
        <v>18</v>
      </c>
      <c r="B50" s="41">
        <v>9770</v>
      </c>
      <c r="C50" s="52" t="s">
        <v>19</v>
      </c>
      <c r="D50" s="43">
        <f>SUM(D52)</f>
        <v>1884984</v>
      </c>
    </row>
    <row r="51" spans="1:6" x14ac:dyDescent="0.2">
      <c r="A51" s="30"/>
      <c r="B51" s="30"/>
      <c r="C51" s="37" t="s">
        <v>51</v>
      </c>
      <c r="D51" s="31"/>
    </row>
    <row r="52" spans="1:6" s="33" customFormat="1" ht="63.75" x14ac:dyDescent="0.2">
      <c r="A52" s="38"/>
      <c r="B52" s="38"/>
      <c r="C52" s="39" t="s">
        <v>62</v>
      </c>
      <c r="D52" s="40">
        <v>1884984</v>
      </c>
      <c r="E52" s="57"/>
      <c r="F52" s="57"/>
    </row>
    <row r="53" spans="1:6" s="44" customFormat="1" ht="24" customHeight="1" x14ac:dyDescent="0.25">
      <c r="A53" s="41" t="s">
        <v>48</v>
      </c>
      <c r="B53" s="41" t="s">
        <v>47</v>
      </c>
      <c r="C53" s="42" t="s">
        <v>49</v>
      </c>
      <c r="D53" s="43">
        <f>SUM(D54:D56)</f>
        <v>798002</v>
      </c>
      <c r="E53" s="58">
        <f>SUM(D54:D56)-D53</f>
        <v>0</v>
      </c>
      <c r="F53" s="56"/>
    </row>
    <row r="54" spans="1:6" x14ac:dyDescent="0.2">
      <c r="A54" s="30"/>
      <c r="B54" s="30"/>
      <c r="C54" s="37" t="s">
        <v>51</v>
      </c>
      <c r="D54" s="31"/>
    </row>
    <row r="55" spans="1:6" s="33" customFormat="1" ht="38.25" x14ac:dyDescent="0.2">
      <c r="A55" s="38"/>
      <c r="B55" s="38"/>
      <c r="C55" s="39" t="s">
        <v>61</v>
      </c>
      <c r="D55" s="40">
        <v>10000</v>
      </c>
      <c r="E55" s="57"/>
      <c r="F55" s="57"/>
    </row>
    <row r="56" spans="1:6" s="33" customFormat="1" ht="31.5" customHeight="1" x14ac:dyDescent="0.2">
      <c r="A56" s="34"/>
      <c r="B56" s="34"/>
      <c r="C56" s="35" t="s">
        <v>52</v>
      </c>
      <c r="D56" s="36">
        <f>394000+131334+262668</f>
        <v>788002</v>
      </c>
      <c r="E56" s="57"/>
      <c r="F56" s="57"/>
    </row>
    <row r="57" spans="1:6" s="44" customFormat="1" ht="17.25" customHeight="1" x14ac:dyDescent="0.25">
      <c r="A57" s="41" t="s">
        <v>24</v>
      </c>
      <c r="B57" s="41" t="s">
        <v>47</v>
      </c>
      <c r="C57" s="42" t="s">
        <v>25</v>
      </c>
      <c r="D57" s="43">
        <f>SUM(D59:D60)</f>
        <v>1133626</v>
      </c>
      <c r="E57" s="56"/>
      <c r="F57" s="56"/>
    </row>
    <row r="58" spans="1:6" x14ac:dyDescent="0.2">
      <c r="A58" s="30"/>
      <c r="B58" s="30"/>
      <c r="C58" s="37" t="s">
        <v>51</v>
      </c>
      <c r="D58" s="31"/>
    </row>
    <row r="59" spans="1:6" s="33" customFormat="1" ht="25.5" x14ac:dyDescent="0.2">
      <c r="A59" s="38"/>
      <c r="B59" s="38"/>
      <c r="C59" s="39" t="s">
        <v>53</v>
      </c>
      <c r="D59" s="40">
        <v>1073181</v>
      </c>
      <c r="E59" s="57"/>
      <c r="F59" s="57"/>
    </row>
    <row r="60" spans="1:6" s="33" customFormat="1" ht="51" x14ac:dyDescent="0.2">
      <c r="A60" s="34"/>
      <c r="B60" s="38"/>
      <c r="C60" s="39" t="s">
        <v>70</v>
      </c>
      <c r="D60" s="40">
        <v>60445</v>
      </c>
      <c r="E60" s="57"/>
      <c r="F60" s="57"/>
    </row>
    <row r="61" spans="1:6" s="44" customFormat="1" ht="15.75" x14ac:dyDescent="0.25">
      <c r="A61" s="41" t="s">
        <v>26</v>
      </c>
      <c r="B61" s="41" t="s">
        <v>47</v>
      </c>
      <c r="C61" s="42" t="s">
        <v>27</v>
      </c>
      <c r="D61" s="43">
        <f>SUM(D63:D64)</f>
        <v>816467</v>
      </c>
      <c r="E61" s="58">
        <f>SUM(D63:D64)-D61</f>
        <v>0</v>
      </c>
      <c r="F61" s="56"/>
    </row>
    <row r="62" spans="1:6" x14ac:dyDescent="0.2">
      <c r="A62" s="30"/>
      <c r="B62" s="30"/>
      <c r="C62" s="37" t="s">
        <v>51</v>
      </c>
      <c r="D62" s="31"/>
    </row>
    <row r="63" spans="1:6" s="33" customFormat="1" ht="38.25" x14ac:dyDescent="0.2">
      <c r="A63" s="38"/>
      <c r="B63" s="38"/>
      <c r="C63" s="39" t="s">
        <v>54</v>
      </c>
      <c r="D63" s="40">
        <f>588277+33405</f>
        <v>621682</v>
      </c>
      <c r="E63" s="57"/>
      <c r="F63" s="57"/>
    </row>
    <row r="64" spans="1:6" s="33" customFormat="1" ht="25.5" x14ac:dyDescent="0.2">
      <c r="A64" s="34"/>
      <c r="B64" s="38"/>
      <c r="C64" s="48" t="s">
        <v>55</v>
      </c>
      <c r="D64" s="40">
        <v>194785</v>
      </c>
      <c r="E64" s="57"/>
      <c r="F64" s="57"/>
    </row>
    <row r="65" spans="1:6" s="44" customFormat="1" ht="15.75" x14ac:dyDescent="0.25">
      <c r="A65" s="45" t="s">
        <v>44</v>
      </c>
      <c r="B65" s="45" t="s">
        <v>47</v>
      </c>
      <c r="C65" s="46" t="s">
        <v>45</v>
      </c>
      <c r="D65" s="47">
        <f>SUM(D67:D73)</f>
        <v>466423</v>
      </c>
      <c r="E65" s="58">
        <f>SUM(D67:D73)-D65</f>
        <v>0</v>
      </c>
      <c r="F65" s="58">
        <f>D65+D48</f>
        <v>639823</v>
      </c>
    </row>
    <row r="66" spans="1:6" x14ac:dyDescent="0.2">
      <c r="A66" s="30"/>
      <c r="B66" s="30"/>
      <c r="C66" s="37" t="s">
        <v>51</v>
      </c>
      <c r="D66" s="31"/>
    </row>
    <row r="67" spans="1:6" s="33" customFormat="1" ht="51" x14ac:dyDescent="0.2">
      <c r="A67" s="38"/>
      <c r="B67" s="38"/>
      <c r="C67" s="39" t="s">
        <v>56</v>
      </c>
      <c r="D67" s="40">
        <v>232582</v>
      </c>
      <c r="E67" s="57"/>
      <c r="F67" s="57"/>
    </row>
    <row r="68" spans="1:6" s="33" customFormat="1" ht="51" x14ac:dyDescent="0.2">
      <c r="A68" s="53"/>
      <c r="B68" s="38"/>
      <c r="C68" s="39" t="s">
        <v>57</v>
      </c>
      <c r="D68" s="40">
        <v>129250</v>
      </c>
      <c r="E68" s="57"/>
      <c r="F68" s="57"/>
    </row>
    <row r="69" spans="1:6" s="33" customFormat="1" ht="45" customHeight="1" x14ac:dyDescent="0.2">
      <c r="A69" s="38"/>
      <c r="B69" s="38"/>
      <c r="C69" s="39" t="s">
        <v>64</v>
      </c>
      <c r="D69" s="40">
        <v>3000</v>
      </c>
      <c r="E69" s="57"/>
      <c r="F69" s="57"/>
    </row>
    <row r="70" spans="1:6" s="33" customFormat="1" ht="45" customHeight="1" x14ac:dyDescent="0.2">
      <c r="A70" s="38"/>
      <c r="B70" s="38"/>
      <c r="C70" s="39" t="s">
        <v>66</v>
      </c>
      <c r="D70" s="40">
        <f>30000+7600</f>
        <v>37600</v>
      </c>
      <c r="E70" s="57"/>
      <c r="F70" s="57"/>
    </row>
    <row r="71" spans="1:6" s="33" customFormat="1" ht="45" customHeight="1" x14ac:dyDescent="0.2">
      <c r="A71" s="38"/>
      <c r="B71" s="38"/>
      <c r="C71" s="60" t="s">
        <v>71</v>
      </c>
      <c r="D71" s="40">
        <v>10000</v>
      </c>
      <c r="E71" s="57"/>
      <c r="F71" s="57"/>
    </row>
    <row r="72" spans="1:6" s="33" customFormat="1" ht="71.25" customHeight="1" x14ac:dyDescent="0.2">
      <c r="A72" s="38"/>
      <c r="B72" s="38"/>
      <c r="C72" s="60" t="s">
        <v>72</v>
      </c>
      <c r="D72" s="40">
        <v>42000</v>
      </c>
      <c r="E72" s="57"/>
      <c r="F72" s="57"/>
    </row>
    <row r="73" spans="1:6" s="33" customFormat="1" ht="51.75" customHeight="1" x14ac:dyDescent="0.2">
      <c r="A73" s="34"/>
      <c r="B73" s="34"/>
      <c r="C73" s="59" t="s">
        <v>73</v>
      </c>
      <c r="D73" s="40">
        <v>11991</v>
      </c>
      <c r="E73" s="57"/>
      <c r="F73" s="57"/>
    </row>
    <row r="74" spans="1:6" ht="24.75" customHeight="1" x14ac:dyDescent="0.2">
      <c r="A74" s="28">
        <v>3719800</v>
      </c>
      <c r="B74" s="28">
        <v>9800</v>
      </c>
      <c r="C74" s="61" t="s">
        <v>74</v>
      </c>
      <c r="D74" s="62">
        <f>D75</f>
        <v>20000</v>
      </c>
    </row>
    <row r="75" spans="1:6" ht="15.75" x14ac:dyDescent="0.2">
      <c r="A75" s="41" t="s">
        <v>12</v>
      </c>
      <c r="B75" s="41">
        <v>9800</v>
      </c>
      <c r="C75" s="52" t="s">
        <v>75</v>
      </c>
      <c r="D75" s="43">
        <v>20000</v>
      </c>
    </row>
    <row r="76" spans="1:6" ht="20.100000000000001" customHeight="1" x14ac:dyDescent="0.2">
      <c r="A76" s="65" t="s">
        <v>50</v>
      </c>
      <c r="B76" s="65"/>
      <c r="C76" s="65"/>
      <c r="D76" s="66"/>
    </row>
    <row r="77" spans="1:6" x14ac:dyDescent="0.2">
      <c r="A77" s="32" t="s">
        <v>33</v>
      </c>
      <c r="B77" s="32" t="s">
        <v>33</v>
      </c>
      <c r="C77" s="27" t="s">
        <v>34</v>
      </c>
      <c r="D77" s="23">
        <f>D78+D79</f>
        <v>5292902</v>
      </c>
      <c r="F77" s="55" t="e">
        <f>D77-#REF!-D48</f>
        <v>#REF!</v>
      </c>
    </row>
    <row r="78" spans="1:6" x14ac:dyDescent="0.2">
      <c r="A78" s="32" t="s">
        <v>33</v>
      </c>
      <c r="B78" s="32" t="s">
        <v>33</v>
      </c>
      <c r="C78" s="27" t="s">
        <v>35</v>
      </c>
      <c r="D78" s="23">
        <f>D47+D49+D74</f>
        <v>5292902</v>
      </c>
      <c r="F78" s="55">
        <f>D78-D77</f>
        <v>0</v>
      </c>
    </row>
    <row r="79" spans="1:6" x14ac:dyDescent="0.2">
      <c r="A79" s="32" t="s">
        <v>33</v>
      </c>
      <c r="B79" s="32" t="s">
        <v>33</v>
      </c>
      <c r="C79" s="27" t="s">
        <v>36</v>
      </c>
      <c r="D79" s="23">
        <v>0</v>
      </c>
    </row>
    <row r="81" spans="1:4" x14ac:dyDescent="0.2">
      <c r="A81" s="50"/>
      <c r="B81" s="51" t="s">
        <v>59</v>
      </c>
      <c r="D81" s="51" t="s">
        <v>60</v>
      </c>
    </row>
  </sheetData>
  <mergeCells count="17">
    <mergeCell ref="C1:D1"/>
    <mergeCell ref="C3:D3"/>
    <mergeCell ref="C4:D4"/>
    <mergeCell ref="A5:D5"/>
    <mergeCell ref="A6:D6"/>
    <mergeCell ref="C2:D2"/>
    <mergeCell ref="B17:C17"/>
    <mergeCell ref="B19:C19"/>
    <mergeCell ref="B21:C21"/>
    <mergeCell ref="A76:D76"/>
    <mergeCell ref="A7:D7"/>
    <mergeCell ref="B10:C10"/>
    <mergeCell ref="B11:C11"/>
    <mergeCell ref="A12:D12"/>
    <mergeCell ref="A38:D38"/>
    <mergeCell ref="A46:D46"/>
    <mergeCell ref="B29:C29"/>
  </mergeCells>
  <pageMargins left="0.59055118110236227" right="0.19685039370078741" top="0.19685039370078741" bottom="0.19685039370078741" header="0" footer="0"/>
  <pageSetup scale="65" fitToHeight="500" orientation="portrait" verticalDpi="200" r:id="rId1"/>
  <rowBreaks count="1" manualBreakCount="1">
    <brk id="5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ASRock</cp:lastModifiedBy>
  <cp:lastPrinted>2021-12-02T06:42:04Z</cp:lastPrinted>
  <dcterms:created xsi:type="dcterms:W3CDTF">2021-01-03T20:39:10Z</dcterms:created>
  <dcterms:modified xsi:type="dcterms:W3CDTF">2021-12-02T06:42:11Z</dcterms:modified>
</cp:coreProperties>
</file>