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 calcMode="manual"/>
</workbook>
</file>

<file path=xl/calcChain.xml><?xml version="1.0" encoding="utf-8"?>
<calcChain xmlns="http://schemas.openxmlformats.org/spreadsheetml/2006/main">
  <c r="O24" i="1" l="1"/>
  <c r="O22" i="1"/>
  <c r="O21" i="1"/>
  <c r="O20" i="1"/>
  <c r="O16" i="1"/>
  <c r="O15" i="1"/>
  <c r="O14" i="1"/>
  <c r="O13" i="1"/>
  <c r="O12" i="1"/>
  <c r="N26" i="1"/>
  <c r="N25" i="1"/>
  <c r="N24" i="1"/>
  <c r="N23" i="1"/>
  <c r="N22" i="1"/>
  <c r="N21" i="1"/>
  <c r="N20" i="1"/>
  <c r="N19" i="1"/>
  <c r="N18" i="1"/>
  <c r="N16" i="1"/>
  <c r="N15" i="1"/>
  <c r="N14" i="1"/>
  <c r="N13" i="1"/>
  <c r="N12" i="1"/>
  <c r="M29" i="1"/>
  <c r="H28" i="1"/>
  <c r="H24" i="1"/>
  <c r="H23" i="1"/>
  <c r="H17" i="1"/>
  <c r="H16" i="1"/>
  <c r="H15" i="1"/>
  <c r="H14" i="1"/>
  <c r="H13" i="1"/>
  <c r="H12" i="1"/>
  <c r="G28" i="1"/>
  <c r="G25" i="1"/>
  <c r="G24" i="1"/>
  <c r="G23" i="1"/>
  <c r="G17" i="1"/>
  <c r="G16" i="1"/>
  <c r="G15" i="1"/>
  <c r="G14" i="1"/>
  <c r="G13" i="1"/>
  <c r="G12" i="1"/>
  <c r="D27" i="1"/>
  <c r="G27" i="1" s="1"/>
  <c r="C27" i="1"/>
  <c r="C29" i="1" s="1"/>
  <c r="F29" i="1"/>
  <c r="F27" i="1"/>
  <c r="E27" i="1" l="1"/>
  <c r="H27" i="1"/>
  <c r="D29" i="1"/>
  <c r="H77" i="3"/>
  <c r="H76" i="3"/>
  <c r="H75" i="3"/>
  <c r="H74" i="3"/>
  <c r="H72" i="3"/>
  <c r="H71" i="3"/>
  <c r="H69" i="3"/>
  <c r="H68" i="3"/>
  <c r="H66" i="3"/>
  <c r="H65" i="3"/>
  <c r="H64" i="3"/>
  <c r="H63" i="3"/>
  <c r="H62" i="3"/>
  <c r="H61" i="3"/>
  <c r="H60" i="3"/>
  <c r="H59" i="3"/>
  <c r="H58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6" i="3"/>
  <c r="H37" i="3"/>
  <c r="H35" i="3"/>
  <c r="H34" i="3"/>
  <c r="H33" i="3"/>
  <c r="H32" i="3"/>
  <c r="H31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57" i="3"/>
  <c r="H12" i="3"/>
  <c r="G77" i="3"/>
  <c r="G76" i="3"/>
  <c r="G75" i="3"/>
  <c r="G74" i="3"/>
  <c r="G73" i="3"/>
  <c r="G72" i="3"/>
  <c r="G71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H29" i="1" l="1"/>
  <c r="E29" i="1"/>
  <c r="G29" i="1"/>
  <c r="E42" i="2"/>
  <c r="E41" i="2"/>
  <c r="E40" i="2"/>
  <c r="E39" i="2"/>
  <c r="E38" i="2"/>
  <c r="E37" i="2"/>
  <c r="E36" i="2"/>
  <c r="E35" i="2"/>
  <c r="E31" i="2"/>
  <c r="E30" i="2"/>
  <c r="E29" i="2"/>
  <c r="E28" i="2"/>
  <c r="E27" i="2"/>
  <c r="E20" i="2"/>
  <c r="E19" i="2"/>
  <c r="E18" i="2"/>
  <c r="E17" i="2"/>
  <c r="E16" i="2"/>
  <c r="E11" i="2"/>
  <c r="E44" i="2" s="1"/>
  <c r="D44" i="2"/>
  <c r="C44" i="2"/>
  <c r="E70" i="3"/>
  <c r="E68" i="3"/>
  <c r="D68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K27" i="1" l="1"/>
  <c r="J27" i="1"/>
  <c r="J29" i="1" s="1"/>
  <c r="I27" i="1"/>
  <c r="I29" i="1" s="1"/>
  <c r="E23" i="1"/>
  <c r="E24" i="1"/>
  <c r="L25" i="1"/>
  <c r="L22" i="1"/>
  <c r="L19" i="1"/>
  <c r="L18" i="1"/>
  <c r="L16" i="1"/>
  <c r="L13" i="1"/>
  <c r="L12" i="1"/>
  <c r="E28" i="1"/>
  <c r="E16" i="1"/>
  <c r="E15" i="1"/>
  <c r="E14" i="1"/>
  <c r="E12" i="1"/>
  <c r="E13" i="1"/>
  <c r="K29" i="1" l="1"/>
  <c r="N27" i="1"/>
  <c r="O27" i="1"/>
  <c r="L27" i="1"/>
  <c r="L29" i="1"/>
  <c r="O29" i="1" l="1"/>
  <c r="N29" i="1"/>
</calcChain>
</file>

<file path=xl/sharedStrings.xml><?xml version="1.0" encoding="utf-8"?>
<sst xmlns="http://schemas.openxmlformats.org/spreadsheetml/2006/main" count="203" uniqueCount="171">
  <si>
    <t>(з динамікою змін порівняно за  2019 рік)</t>
  </si>
  <si>
    <t>(грн.)</t>
  </si>
  <si>
    <t>Код бюджетної класифікації</t>
  </si>
  <si>
    <t>Найменування коду згідно із бюджетною класифікацією</t>
  </si>
  <si>
    <t>Загальний фонд</t>
  </si>
  <si>
    <t>Спеціальний фонд</t>
  </si>
  <si>
    <t xml:space="preserve">Затверджений план  з урахуванням змін на 2020 рік </t>
  </si>
  <si>
    <t xml:space="preserve">Виконано за 2020 рік </t>
  </si>
  <si>
    <t>% виконання</t>
  </si>
  <si>
    <t>Виконано за  2019 рік</t>
  </si>
  <si>
    <t xml:space="preserve">Динаміка змін </t>
  </si>
  <si>
    <t xml:space="preserve">Кошторисні призначення на 2020 рік з урахуванням змін </t>
  </si>
  <si>
    <t>відхилення (грн.)</t>
  </si>
  <si>
    <t xml:space="preserve">відхилення, (%) </t>
  </si>
  <si>
    <t>0100</t>
  </si>
  <si>
    <t>Державне управління</t>
  </si>
  <si>
    <t>1000</t>
  </si>
  <si>
    <t>Освіта</t>
  </si>
  <si>
    <t>3000</t>
  </si>
  <si>
    <t>Соціальний захист та соціальне забезпечення</t>
  </si>
  <si>
    <t>4000</t>
  </si>
  <si>
    <t>Культура і мистецтво</t>
  </si>
  <si>
    <t>6000</t>
  </si>
  <si>
    <t>Житлово-комунальне господарство</t>
  </si>
  <si>
    <t>8700</t>
  </si>
  <si>
    <t>Резервний фонд</t>
  </si>
  <si>
    <t xml:space="preserve">РАЗОМ ВИДАТКИ </t>
  </si>
  <si>
    <t>МІЖБЮДЖЕТНІ ТРАНСФЕРТИ</t>
  </si>
  <si>
    <t xml:space="preserve"> </t>
  </si>
  <si>
    <t>Будівництво об'єктів житлово-комунального господарства</t>
  </si>
  <si>
    <t>7310</t>
  </si>
  <si>
    <t>7330</t>
  </si>
  <si>
    <t>Будівництво інших об`єктів комунальної власності</t>
  </si>
  <si>
    <t>Розроблення схем планування та забудови територій (містобудівної документації)</t>
  </si>
  <si>
    <t>7350</t>
  </si>
  <si>
    <t>7460</t>
  </si>
  <si>
    <t>Утримання та розвиток автомобільних доріг та дорожньої інфраструктури</t>
  </si>
  <si>
    <t>Заходи із запобігання та ліквідації надзвичайних ситуацій та наслідків стихійного лиха</t>
  </si>
  <si>
    <t>8110</t>
  </si>
  <si>
    <t>Забезпечення діяльності місцевої пожежної охорони</t>
  </si>
  <si>
    <t>8130</t>
  </si>
  <si>
    <t>8340</t>
  </si>
  <si>
    <t>Природоохоронні заходи за рахунок цільових фондів</t>
  </si>
  <si>
    <t>план на 2020рік</t>
  </si>
  <si>
    <t>виконано за 2020рік</t>
  </si>
  <si>
    <t>+/-</t>
  </si>
  <si>
    <t>%викон.</t>
  </si>
  <si>
    <t>виконано за 2019рік</t>
  </si>
  <si>
    <t>ЗАГАЛЬНИЙ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</si>
  <si>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</si>
  <si>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</si>
  <si>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</si>
  <si>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</si>
  <si>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</si>
  <si>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</si>
  <si>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</si>
  <si>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</si>
  <si>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</si>
  <si>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</si>
  <si>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</si>
  <si>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</si>
  <si>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</si>
  <si>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</si>
  <si>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</si>
  <si>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</si>
  <si>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</si>
  <si>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</si>
  <si>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</si>
  <si>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</si>
  <si>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</si>
  <si>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</si>
  <si>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</si>
  <si>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</si>
  <si>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</si>
  <si>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</si>
  <si>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</si>
  <si>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</si>
  <si>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</si>
  <si>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</si>
  <si>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</si>
  <si>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</si>
  <si>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</si>
  <si>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</si>
  <si>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</si>
  <si>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</si>
  <si>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</si>
  <si>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</si>
  <si>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</si>
  <si>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</si>
  <si>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</si>
  <si>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з рахунків виборчих фондів 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</si>
  <si>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</si>
  <si>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</si>
  <si>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</si>
  <si>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</si>
  <si>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всього, в т. ч.:</t>
  </si>
  <si>
    <t>дотації</t>
  </si>
  <si>
    <t>субвенції</t>
  </si>
  <si>
    <t>Всього без урахування трансферт</t>
  </si>
  <si>
    <t>Всього доходів загального фонду з трансфертами</t>
  </si>
  <si>
    <t>СПЕЦІАЛЬНИЙ ФОНД</t>
  </si>
  <si>
    <t>Екологічний податок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</si>
  <si>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</si>
  <si>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- всього, в т. ч. : </t>
  </si>
  <si>
    <t xml:space="preserve"> - надходження від плати за послуги, що надаються бюджетними установами згідно із законодавством </t>
  </si>
  <si>
    <t xml:space="preserve"> - інші джерела власних надходжень бюджетних установ  </t>
  </si>
  <si>
    <t>Разом доходів загального та спеціального фондів</t>
  </si>
  <si>
    <t>( з динамікою змін порівняно до 2019 року)  (грн.)</t>
  </si>
  <si>
    <t>показники</t>
  </si>
  <si>
    <t>Додаток 3</t>
  </si>
  <si>
    <t>та кредитуванню за 2020 рік за економічною структурою бюджетної класифікації</t>
  </si>
  <si>
    <t>Код економічної класифікації видатків</t>
  </si>
  <si>
    <t>Найменування видатків за економічною класифікацією</t>
  </si>
  <si>
    <t>Виконано (грн.)</t>
  </si>
  <si>
    <t>Разом</t>
  </si>
  <si>
    <t>Поточні видатки</t>
  </si>
  <si>
    <t>Оплата праці і нарахування на заробітну плату</t>
  </si>
  <si>
    <t xml:space="preserve">Оплата праці </t>
  </si>
  <si>
    <t>Заробітна плата</t>
  </si>
  <si>
    <t>Нарахування на оплату праці</t>
  </si>
  <si>
    <t>Використання товарів і послуг</t>
  </si>
  <si>
    <t xml:space="preserve">Предмети, матеріали, обладнання та інвентар   </t>
  </si>
  <si>
    <t>Медикаменти та перев’язувальні матеріали</t>
  </si>
  <si>
    <t>Продукти харчування</t>
  </si>
  <si>
    <t xml:space="preserve"> Оплата послуг (крім комунальних)</t>
  </si>
  <si>
    <t>Видатки на відрядження</t>
  </si>
  <si>
    <t>Оплата комунальних послуг та енергоносіїв</t>
  </si>
  <si>
    <t>Оплата водопостачання і водовідведення</t>
  </si>
  <si>
    <t xml:space="preserve">Оплата електроенергії </t>
  </si>
  <si>
    <t>Оплата природного газу</t>
  </si>
  <si>
    <t>Оплата інших енергоносіїв та інших комунальних послуг</t>
  </si>
  <si>
    <t>Дослідження і розробки, окремі заходи по реалізації державних (регіональних) програм</t>
  </si>
  <si>
    <t xml:space="preserve">Окремі заходи по реалізації державних (регіональних) програм, не віднесені до заходів розвитку </t>
  </si>
  <si>
    <t>Поточні трансферти</t>
  </si>
  <si>
    <t>Поточні трансферти органам державного управління  інших  рівнів</t>
  </si>
  <si>
    <t>Соціальне забезпечення</t>
  </si>
  <si>
    <t xml:space="preserve"> Інші виплати населенню</t>
  </si>
  <si>
    <t xml:space="preserve">Інші поточні видатки  </t>
  </si>
  <si>
    <t xml:space="preserve"> Капітальні видатки</t>
  </si>
  <si>
    <t>Придбання основного капіталу</t>
  </si>
  <si>
    <t>Придбання обладнання і предметів довгострокового  користування</t>
  </si>
  <si>
    <t>Капітальний ремонт</t>
  </si>
  <si>
    <t>Капітальний ремонт інших об’єктів</t>
  </si>
  <si>
    <t>Капітальні трансферти</t>
  </si>
  <si>
    <t>Капітальні трансферти органам державного управління інших рівнів</t>
  </si>
  <si>
    <t>Капітальні трасферти населенню</t>
  </si>
  <si>
    <t>Нерозподілені видатки</t>
  </si>
  <si>
    <t>Всього:</t>
  </si>
  <si>
    <t xml:space="preserve">                                                                                        ЗВІТ</t>
  </si>
  <si>
    <t xml:space="preserve">Секретар </t>
  </si>
  <si>
    <t>Алексєєва З.А.</t>
  </si>
  <si>
    <t>Прибужанівської сільської ради</t>
  </si>
  <si>
    <t xml:space="preserve">  </t>
  </si>
  <si>
    <t>темп росту до анал. періоду 2019р.     (%)</t>
  </si>
  <si>
    <t xml:space="preserve">відхил. (+;-) до анал. періоду 2019р.    </t>
  </si>
  <si>
    <t>Додаток 1</t>
  </si>
  <si>
    <t>Додаток 2</t>
  </si>
  <si>
    <t>Секретар</t>
  </si>
  <si>
    <t>Всього доходів спеціального фонду  з трансфертами</t>
  </si>
  <si>
    <t xml:space="preserve"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</si>
  <si>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грунту)</t>
  </si>
  <si>
    <t>Здійснення  заходів із землеустрою</t>
  </si>
  <si>
    <t>7130</t>
  </si>
  <si>
    <t>ВСЬОГО ВИДАТКІВ З  ТРАНСФЕРТАМИ</t>
  </si>
  <si>
    <t>7360</t>
  </si>
  <si>
    <t>Виконання інвестиційних проектів</t>
  </si>
  <si>
    <t xml:space="preserve">до рішення  V сесії 8 скликання </t>
  </si>
  <si>
    <t>Звіт про виконання  сільського бюджету Прибужанівської сільської ради по доходах за 2020 рік</t>
  </si>
  <si>
    <t xml:space="preserve">про виконання сільського бюджету  Прибужанівської сільської  ради по видатках </t>
  </si>
  <si>
    <t xml:space="preserve"> Звіт про виконання сільського  бюджету   Прибужанівської сільської ради по видатках та кредитуванню за  2020 рік</t>
  </si>
  <si>
    <t>від 16.03.2021р.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</si>
</sst>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0.0_)"/>
    <numFmt numFmtId="166" formatCode="#,##0.00;\-#,##0.00"/>
    <numFmt numFmtId="167" formatCode="#0.00"/>
    <numFmt numFmtId="168" formatCode="#,##0;\-#,##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u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</font>
    <font>
      <b/>
      <sz val="9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sz val="12"/>
      <name val="Times New Roman Cyr"/>
      <charset val="204"/>
    </font>
    <font>
      <b/>
      <sz val="8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4" fillId="0" borderId="0"/>
  </cellStyleXfs>
  <cellXfs count="15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top"/>
      <protection locked="0"/>
    </xf>
    <xf numFmtId="165" fontId="3" fillId="0" borderId="1" xfId="0" applyNumberFormat="1" applyFont="1" applyFill="1" applyBorder="1" applyAlignment="1" applyProtection="1">
      <alignment horizontal="left" vertical="top" wrapText="1"/>
      <protection locked="0"/>
    </xf>
    <xf numFmtId="165" fontId="3" fillId="0" borderId="1" xfId="0" applyNumberFormat="1" applyFont="1" applyFill="1" applyBorder="1" applyAlignment="1" applyProtection="1">
      <alignment horizontal="left" vertical="top"/>
    </xf>
    <xf numFmtId="49" fontId="3" fillId="0" borderId="1" xfId="0" applyNumberFormat="1" applyFont="1" applyFill="1" applyBorder="1" applyAlignment="1" applyProtection="1">
      <alignment horizontal="center" vertical="top"/>
    </xf>
    <xf numFmtId="165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Font="1" applyFill="1" applyBorder="1"/>
    <xf numFmtId="165" fontId="3" fillId="0" borderId="1" xfId="0" applyNumberFormat="1" applyFont="1" applyFill="1" applyBorder="1" applyAlignment="1" applyProtection="1">
      <alignment horizontal="left" vertical="top"/>
      <protection locked="0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 applyProtection="1">
      <alignment horizontal="right" wrapText="1"/>
    </xf>
    <xf numFmtId="4" fontId="3" fillId="0" borderId="0" xfId="0" applyNumberFormat="1" applyFont="1" applyBorder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justify" wrapText="1"/>
    </xf>
    <xf numFmtId="0" fontId="5" fillId="0" borderId="0" xfId="2" applyFont="1" applyFill="1" applyAlignment="1">
      <alignment horizontal="left" wrapText="1"/>
    </xf>
    <xf numFmtId="0" fontId="10" fillId="0" borderId="0" xfId="0" applyFont="1"/>
    <xf numFmtId="4" fontId="3" fillId="0" borderId="0" xfId="0" applyNumberFormat="1" applyFont="1" applyFill="1" applyAlignment="1">
      <alignment horizontal="right"/>
    </xf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4" fillId="0" borderId="1" xfId="0" applyFont="1" applyBorder="1"/>
    <xf numFmtId="0" fontId="9" fillId="0" borderId="1" xfId="0" applyFont="1" applyBorder="1"/>
    <xf numFmtId="0" fontId="0" fillId="0" borderId="1" xfId="0" applyBorder="1"/>
    <xf numFmtId="167" fontId="0" fillId="0" borderId="1" xfId="0" applyNumberFormat="1" applyFont="1" applyBorder="1"/>
    <xf numFmtId="2" fontId="0" fillId="0" borderId="1" xfId="0" applyNumberFormat="1" applyFont="1" applyBorder="1" applyAlignment="1">
      <alignment vertical="center"/>
    </xf>
    <xf numFmtId="0" fontId="9" fillId="0" borderId="6" xfId="0" applyFont="1" applyFill="1" applyBorder="1" applyAlignment="1">
      <alignment wrapText="1"/>
    </xf>
    <xf numFmtId="0" fontId="17" fillId="0" borderId="0" xfId="2" applyFont="1" applyFill="1" applyAlignment="1">
      <alignment horizontal="left"/>
    </xf>
    <xf numFmtId="0" fontId="17" fillId="0" borderId="0" xfId="2" applyFont="1" applyFill="1" applyAlignment="1">
      <alignment horizontal="left" wrapText="1"/>
    </xf>
    <xf numFmtId="0" fontId="18" fillId="0" borderId="0" xfId="2" applyFont="1" applyFill="1" applyAlignment="1">
      <alignment horizontal="left" wrapText="1"/>
    </xf>
    <xf numFmtId="0" fontId="18" fillId="0" borderId="0" xfId="2" applyFont="1" applyFill="1" applyAlignment="1">
      <alignment wrapText="1"/>
    </xf>
    <xf numFmtId="0" fontId="18" fillId="0" borderId="1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top" wrapText="1"/>
    </xf>
    <xf numFmtId="0" fontId="20" fillId="0" borderId="1" xfId="2" applyFont="1" applyFill="1" applyBorder="1" applyAlignment="1">
      <alignment horizontal="left" wrapText="1"/>
    </xf>
    <xf numFmtId="4" fontId="21" fillId="0" borderId="1" xfId="2" applyNumberFormat="1" applyFont="1" applyFill="1" applyBorder="1" applyAlignment="1">
      <alignment horizontal="right"/>
    </xf>
    <xf numFmtId="4" fontId="20" fillId="0" borderId="1" xfId="2" applyNumberFormat="1" applyFont="1" applyFill="1" applyBorder="1" applyAlignment="1">
      <alignment horizontal="right" wrapText="1"/>
    </xf>
    <xf numFmtId="0" fontId="21" fillId="0" borderId="1" xfId="2" applyFont="1" applyFill="1" applyBorder="1" applyAlignment="1">
      <alignment horizontal="center" vertical="top" wrapText="1"/>
    </xf>
    <xf numFmtId="0" fontId="21" fillId="0" borderId="1" xfId="2" applyFont="1" applyFill="1" applyBorder="1" applyAlignment="1">
      <alignment horizontal="left" wrapText="1"/>
    </xf>
    <xf numFmtId="0" fontId="18" fillId="0" borderId="1" xfId="2" applyFont="1" applyFill="1" applyBorder="1" applyAlignment="1">
      <alignment horizontal="center" vertical="top" wrapText="1"/>
    </xf>
    <xf numFmtId="0" fontId="18" fillId="0" borderId="1" xfId="2" applyFont="1" applyFill="1" applyBorder="1" applyAlignment="1">
      <alignment horizontal="left" wrapText="1"/>
    </xf>
    <xf numFmtId="4" fontId="18" fillId="0" borderId="1" xfId="2" applyNumberFormat="1" applyFont="1" applyFill="1" applyBorder="1" applyAlignment="1">
      <alignment horizontal="right"/>
    </xf>
    <xf numFmtId="0" fontId="18" fillId="0" borderId="0" xfId="2" applyFont="1" applyFill="1" applyAlignment="1">
      <alignment horizontal="center"/>
    </xf>
    <xf numFmtId="0" fontId="18" fillId="0" borderId="1" xfId="2" applyFont="1" applyFill="1" applyBorder="1" applyAlignment="1">
      <alignment horizontal="left" vertical="top" wrapText="1"/>
    </xf>
    <xf numFmtId="0" fontId="18" fillId="0" borderId="1" xfId="2" applyFont="1" applyFill="1" applyBorder="1" applyAlignment="1">
      <alignment vertical="top" wrapText="1"/>
    </xf>
    <xf numFmtId="4" fontId="21" fillId="0" borderId="1" xfId="2" applyNumberFormat="1" applyFont="1" applyFill="1" applyBorder="1" applyAlignment="1">
      <alignment horizontal="right" wrapText="1"/>
    </xf>
    <xf numFmtId="0" fontId="18" fillId="0" borderId="1" xfId="2" applyFont="1" applyFill="1" applyBorder="1" applyAlignment="1">
      <alignment horizontal="center"/>
    </xf>
    <xf numFmtId="4" fontId="18" fillId="0" borderId="1" xfId="2" applyNumberFormat="1" applyFont="1" applyFill="1" applyBorder="1" applyAlignment="1">
      <alignment horizontal="right" wrapText="1"/>
    </xf>
    <xf numFmtId="4" fontId="18" fillId="0" borderId="1" xfId="2" applyNumberFormat="1" applyFont="1" applyBorder="1" applyAlignment="1">
      <alignment horizontal="right" wrapText="1"/>
    </xf>
    <xf numFmtId="0" fontId="20" fillId="0" borderId="1" xfId="2" applyFont="1" applyFill="1" applyBorder="1" applyAlignment="1">
      <alignment horizontal="center"/>
    </xf>
    <xf numFmtId="0" fontId="20" fillId="0" borderId="10" xfId="2" applyFont="1" applyFill="1" applyBorder="1" applyAlignment="1">
      <alignment horizontal="center"/>
    </xf>
    <xf numFmtId="0" fontId="20" fillId="0" borderId="10" xfId="2" applyFont="1" applyFill="1" applyBorder="1" applyAlignment="1">
      <alignment horizontal="left" wrapText="1"/>
    </xf>
    <xf numFmtId="2" fontId="20" fillId="0" borderId="0" xfId="2" applyNumberFormat="1" applyFont="1" applyFill="1" applyBorder="1" applyAlignment="1">
      <alignment horizontal="right" wrapText="1"/>
    </xf>
    <xf numFmtId="0" fontId="17" fillId="0" borderId="0" xfId="2" applyFont="1" applyAlignment="1">
      <alignment horizontal="left" wrapText="1"/>
    </xf>
    <xf numFmtId="0" fontId="18" fillId="0" borderId="0" xfId="2" applyFont="1" applyFill="1" applyAlignment="1">
      <alignment horizontal="left"/>
    </xf>
    <xf numFmtId="0" fontId="18" fillId="0" borderId="0" xfId="2" applyFont="1" applyFill="1" applyBorder="1" applyAlignment="1">
      <alignment horizontal="left" wrapText="1"/>
    </xf>
    <xf numFmtId="0" fontId="6" fillId="0" borderId="0" xfId="0" applyFont="1" applyBorder="1" applyAlignment="1"/>
    <xf numFmtId="0" fontId="4" fillId="0" borderId="0" xfId="2" applyFont="1" applyAlignment="1">
      <alignment horizontal="left"/>
    </xf>
    <xf numFmtId="0" fontId="4" fillId="0" borderId="0" xfId="2" applyFont="1" applyAlignment="1">
      <alignment horizontal="left" wrapText="1"/>
    </xf>
    <xf numFmtId="4" fontId="22" fillId="0" borderId="1" xfId="2" applyNumberFormat="1" applyFont="1" applyFill="1" applyBorder="1" applyAlignment="1">
      <alignment horizontal="right"/>
    </xf>
    <xf numFmtId="4" fontId="22" fillId="0" borderId="1" xfId="2" applyNumberFormat="1" applyFont="1" applyFill="1" applyBorder="1" applyAlignment="1">
      <alignment horizontal="right" wrapText="1"/>
    </xf>
    <xf numFmtId="0" fontId="21" fillId="0" borderId="1" xfId="2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7" xfId="0" applyFont="1" applyBorder="1" applyAlignment="1"/>
    <xf numFmtId="0" fontId="0" fillId="0" borderId="8" xfId="0" applyBorder="1" applyAlignment="1"/>
    <xf numFmtId="0" fontId="0" fillId="0" borderId="9" xfId="0" applyBorder="1" applyAlignment="1"/>
    <xf numFmtId="0" fontId="24" fillId="0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1" xfId="0" applyNumberFormat="1" applyFont="1" applyBorder="1" applyAlignment="1"/>
    <xf numFmtId="168" fontId="11" fillId="0" borderId="12" xfId="0" applyNumberFormat="1" applyFont="1" applyFill="1" applyBorder="1" applyAlignment="1" applyProtection="1">
      <alignment horizontal="left" vertical="center" wrapText="1"/>
    </xf>
    <xf numFmtId="166" fontId="11" fillId="0" borderId="12" xfId="0" applyNumberFormat="1" applyFont="1" applyFill="1" applyBorder="1" applyAlignment="1" applyProtection="1">
      <alignment horizontal="center" vertical="center" wrapText="1"/>
    </xf>
    <xf numFmtId="166" fontId="11" fillId="0" borderId="0" xfId="0" applyNumberFormat="1" applyFont="1" applyFill="1" applyBorder="1" applyAlignment="1" applyProtection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/>
      <protection locked="0"/>
    </xf>
    <xf numFmtId="166" fontId="11" fillId="0" borderId="13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1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168" fontId="11" fillId="0" borderId="12" xfId="0" applyNumberFormat="1" applyFont="1" applyFill="1" applyBorder="1" applyAlignment="1" applyProtection="1">
      <alignment horizontal="center" vertical="center" wrapText="1"/>
    </xf>
    <xf numFmtId="167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2" fontId="25" fillId="0" borderId="1" xfId="0" applyNumberFormat="1" applyFont="1" applyBorder="1" applyAlignment="1"/>
    <xf numFmtId="167" fontId="26" fillId="0" borderId="1" xfId="0" applyNumberFormat="1" applyFont="1" applyFill="1" applyBorder="1"/>
    <xf numFmtId="167" fontId="16" fillId="0" borderId="1" xfId="0" applyNumberFormat="1" applyFont="1" applyFill="1" applyBorder="1"/>
    <xf numFmtId="2" fontId="27" fillId="0" borderId="1" xfId="0" applyNumberFormat="1" applyFont="1" applyFill="1" applyBorder="1" applyAlignment="1">
      <alignment horizontal="center" vertical="center" wrapText="1"/>
    </xf>
    <xf numFmtId="166" fontId="28" fillId="0" borderId="4" xfId="0" applyNumberFormat="1" applyFont="1" applyFill="1" applyBorder="1" applyAlignment="1">
      <alignment horizontal="right" vertical="center" wrapText="1"/>
    </xf>
    <xf numFmtId="2" fontId="29" fillId="0" borderId="1" xfId="0" applyNumberFormat="1" applyFont="1" applyFill="1" applyBorder="1" applyAlignment="1">
      <alignment horizontal="center" wrapText="1"/>
    </xf>
    <xf numFmtId="2" fontId="30" fillId="0" borderId="1" xfId="0" applyNumberFormat="1" applyFont="1" applyFill="1" applyBorder="1" applyAlignment="1">
      <alignment horizontal="center" wrapText="1"/>
    </xf>
    <xf numFmtId="0" fontId="31" fillId="0" borderId="1" xfId="0" applyFont="1" applyBorder="1" applyAlignment="1">
      <alignment wrapText="1"/>
    </xf>
    <xf numFmtId="0" fontId="31" fillId="0" borderId="1" xfId="0" applyFont="1" applyBorder="1"/>
    <xf numFmtId="0" fontId="31" fillId="0" borderId="6" xfId="0" applyFont="1" applyBorder="1" applyAlignment="1">
      <alignment wrapText="1"/>
    </xf>
    <xf numFmtId="0" fontId="31" fillId="0" borderId="1" xfId="0" applyFont="1" applyBorder="1" applyAlignment="1">
      <alignment vertical="top" wrapText="1"/>
    </xf>
    <xf numFmtId="167" fontId="0" fillId="0" borderId="1" xfId="0" applyNumberFormat="1" applyFont="1" applyBorder="1" applyAlignment="1">
      <alignment vertical="top"/>
    </xf>
    <xf numFmtId="2" fontId="29" fillId="0" borderId="1" xfId="0" applyNumberFormat="1" applyFont="1" applyFill="1" applyBorder="1" applyAlignment="1">
      <alignment horizontal="center" vertical="top" wrapText="1"/>
    </xf>
    <xf numFmtId="2" fontId="0" fillId="0" borderId="1" xfId="0" applyNumberFormat="1" applyFont="1" applyBorder="1" applyAlignment="1">
      <alignment vertical="top"/>
    </xf>
    <xf numFmtId="2" fontId="29" fillId="0" borderId="1" xfId="0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9" fillId="0" borderId="0" xfId="2" applyFont="1" applyFill="1" applyBorder="1" applyAlignment="1">
      <alignment horizontal="center"/>
    </xf>
    <xf numFmtId="0" fontId="19" fillId="0" borderId="0" xfId="2" applyFont="1" applyFill="1" applyAlignment="1">
      <alignment horizontal="left"/>
    </xf>
    <xf numFmtId="0" fontId="20" fillId="0" borderId="0" xfId="2" applyFont="1" applyBorder="1" applyAlignment="1">
      <alignment horizontal="center"/>
    </xf>
    <xf numFmtId="14" fontId="5" fillId="0" borderId="0" xfId="2" applyNumberFormat="1" applyFont="1" applyFill="1" applyAlignment="1">
      <alignment horizontal="left"/>
    </xf>
    <xf numFmtId="0" fontId="17" fillId="0" borderId="2" xfId="2" applyFont="1" applyFill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23" fillId="0" borderId="0" xfId="2" applyFont="1" applyBorder="1" applyAlignment="1">
      <alignment horizontal="left"/>
    </xf>
    <xf numFmtId="0" fontId="6" fillId="0" borderId="0" xfId="0" applyFont="1" applyBorder="1" applyAlignment="1">
      <alignment vertical="center"/>
    </xf>
    <xf numFmtId="0" fontId="5" fillId="0" borderId="0" xfId="2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18" fillId="0" borderId="0" xfId="2" applyFont="1" applyFill="1" applyAlignment="1">
      <alignment horizontal="left" vertical="top" wrapText="1"/>
    </xf>
    <xf numFmtId="0" fontId="9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1" fillId="0" borderId="11" xfId="0" applyFont="1" applyBorder="1" applyAlignment="1">
      <alignment horizontal="center"/>
    </xf>
  </cellXfs>
  <cellStyles count="3">
    <cellStyle name="Обычный" xfId="0" builtinId="0"/>
    <cellStyle name="Обычный_Dod5kochtor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="70" zoomScaleNormal="70" workbookViewId="0">
      <selection activeCell="B34" sqref="B34"/>
    </sheetView>
  </sheetViews>
  <sheetFormatPr defaultRowHeight="15.75" x14ac:dyDescent="0.25"/>
  <cols>
    <col min="1" max="1" width="13.7109375" style="1" customWidth="1"/>
    <col min="2" max="2" width="41.7109375" style="2" customWidth="1"/>
    <col min="3" max="3" width="18.85546875" style="2" customWidth="1"/>
    <col min="4" max="4" width="16.5703125" style="2" customWidth="1"/>
    <col min="5" max="5" width="14.85546875" style="2" customWidth="1"/>
    <col min="6" max="6" width="17.42578125" style="3" customWidth="1"/>
    <col min="7" max="7" width="17.42578125" style="2" customWidth="1"/>
    <col min="8" max="8" width="13.140625" style="2" customWidth="1"/>
    <col min="9" max="9" width="17.140625" style="2" customWidth="1"/>
    <col min="10" max="10" width="16" style="2" customWidth="1"/>
    <col min="11" max="11" width="16.42578125" style="2" customWidth="1"/>
    <col min="12" max="12" width="13.140625" style="2" customWidth="1"/>
    <col min="13" max="13" width="17.5703125" style="3" customWidth="1"/>
    <col min="14" max="14" width="16.140625" style="2" customWidth="1"/>
    <col min="15" max="15" width="15.5703125" style="2" customWidth="1"/>
  </cols>
  <sheetData>
    <row r="1" spans="1:15" x14ac:dyDescent="0.25">
      <c r="M1" s="2" t="s">
        <v>156</v>
      </c>
    </row>
    <row r="2" spans="1:15" x14ac:dyDescent="0.25">
      <c r="M2" s="126" t="s">
        <v>166</v>
      </c>
      <c r="N2" s="126"/>
      <c r="O2" s="126"/>
    </row>
    <row r="3" spans="1:15" x14ac:dyDescent="0.25">
      <c r="M3" s="126" t="s">
        <v>151</v>
      </c>
      <c r="N3" s="126"/>
      <c r="O3" s="126"/>
    </row>
    <row r="4" spans="1:15" x14ac:dyDescent="0.25">
      <c r="M4" s="126" t="s">
        <v>170</v>
      </c>
      <c r="N4" s="126"/>
      <c r="O4" s="126"/>
    </row>
    <row r="5" spans="1:15" x14ac:dyDescent="0.25">
      <c r="A5" s="127" t="s">
        <v>169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6" spans="1:15" x14ac:dyDescent="0.25">
      <c r="A6" s="127" t="s">
        <v>0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</row>
    <row r="7" spans="1:15" x14ac:dyDescent="0.25">
      <c r="B7" s="1"/>
      <c r="C7" s="1"/>
      <c r="D7" s="5"/>
      <c r="E7" s="5"/>
      <c r="F7" s="4"/>
      <c r="G7" s="1"/>
      <c r="H7" s="1"/>
      <c r="I7" s="1"/>
      <c r="J7" s="1"/>
      <c r="K7" s="1"/>
      <c r="L7" s="1"/>
      <c r="M7" s="4"/>
      <c r="N7" s="1"/>
      <c r="O7" s="2" t="s">
        <v>1</v>
      </c>
    </row>
    <row r="8" spans="1:15" x14ac:dyDescent="0.25">
      <c r="A8" s="130" t="s">
        <v>2</v>
      </c>
      <c r="B8" s="130" t="s">
        <v>3</v>
      </c>
      <c r="C8" s="125" t="s">
        <v>4</v>
      </c>
      <c r="D8" s="136"/>
      <c r="E8" s="136"/>
      <c r="F8" s="136"/>
      <c r="G8" s="136"/>
      <c r="H8" s="136"/>
      <c r="I8" s="125" t="s">
        <v>5</v>
      </c>
      <c r="J8" s="136"/>
      <c r="K8" s="136"/>
      <c r="L8" s="136"/>
      <c r="M8" s="136"/>
      <c r="N8" s="136"/>
      <c r="O8" s="136"/>
    </row>
    <row r="9" spans="1:15" x14ac:dyDescent="0.25">
      <c r="A9" s="130"/>
      <c r="B9" s="130"/>
      <c r="C9" s="130" t="s">
        <v>6</v>
      </c>
      <c r="D9" s="130" t="s">
        <v>7</v>
      </c>
      <c r="E9" s="134" t="s">
        <v>8</v>
      </c>
      <c r="F9" s="134" t="s">
        <v>9</v>
      </c>
      <c r="G9" s="125" t="s">
        <v>10</v>
      </c>
      <c r="H9" s="125"/>
      <c r="I9" s="130" t="s">
        <v>6</v>
      </c>
      <c r="J9" s="132" t="s">
        <v>11</v>
      </c>
      <c r="K9" s="130" t="s">
        <v>7</v>
      </c>
      <c r="L9" s="134" t="s">
        <v>8</v>
      </c>
      <c r="M9" s="134" t="s">
        <v>9</v>
      </c>
      <c r="N9" s="125" t="s">
        <v>10</v>
      </c>
      <c r="O9" s="125"/>
    </row>
    <row r="10" spans="1:15" ht="31.5" x14ac:dyDescent="0.25">
      <c r="A10" s="130"/>
      <c r="B10" s="130"/>
      <c r="C10" s="131"/>
      <c r="D10" s="130"/>
      <c r="E10" s="135"/>
      <c r="F10" s="134"/>
      <c r="G10" s="6" t="s">
        <v>12</v>
      </c>
      <c r="H10" s="7" t="s">
        <v>13</v>
      </c>
      <c r="I10" s="131"/>
      <c r="J10" s="133"/>
      <c r="K10" s="130"/>
      <c r="L10" s="135"/>
      <c r="M10" s="134"/>
      <c r="N10" s="6" t="s">
        <v>12</v>
      </c>
      <c r="O10" s="7" t="s">
        <v>13</v>
      </c>
    </row>
    <row r="11" spans="1:15" x14ac:dyDescent="0.25">
      <c r="A11" s="6">
        <v>1</v>
      </c>
      <c r="B11" s="6">
        <v>2</v>
      </c>
      <c r="C11" s="6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6">
        <v>14</v>
      </c>
      <c r="O11" s="6">
        <v>15</v>
      </c>
    </row>
    <row r="12" spans="1:15" x14ac:dyDescent="0.25">
      <c r="A12" s="9" t="s">
        <v>14</v>
      </c>
      <c r="B12" s="10" t="s">
        <v>15</v>
      </c>
      <c r="C12" s="90">
        <v>6606496</v>
      </c>
      <c r="D12" s="90">
        <v>6216966.6299999999</v>
      </c>
      <c r="E12" s="90">
        <f>D12/C12*100</f>
        <v>94.103843096249506</v>
      </c>
      <c r="F12" s="87">
        <v>5048669.42</v>
      </c>
      <c r="G12" s="90">
        <f t="shared" ref="G12:G17" si="0">D12-F12</f>
        <v>1168297.21</v>
      </c>
      <c r="H12" s="92">
        <f t="shared" ref="H12:H17" si="1">D12/F12*100</f>
        <v>123.140695355728</v>
      </c>
      <c r="I12" s="90">
        <v>677000</v>
      </c>
      <c r="J12" s="90">
        <v>678500</v>
      </c>
      <c r="K12" s="90">
        <v>675945</v>
      </c>
      <c r="L12" s="90">
        <f>K12/J12*100</f>
        <v>99.623434045689024</v>
      </c>
      <c r="M12" s="87">
        <v>16319.25</v>
      </c>
      <c r="N12" s="90">
        <f>K12-M12</f>
        <v>659625.75</v>
      </c>
      <c r="O12" s="92">
        <f>K12/M12*100</f>
        <v>4142.0102026747554</v>
      </c>
    </row>
    <row r="13" spans="1:15" x14ac:dyDescent="0.25">
      <c r="A13" s="9" t="s">
        <v>16</v>
      </c>
      <c r="B13" s="11" t="s">
        <v>17</v>
      </c>
      <c r="C13" s="93">
        <v>40623624</v>
      </c>
      <c r="D13" s="93">
        <v>36211080.460000001</v>
      </c>
      <c r="E13" s="90">
        <f>D13/C13*100</f>
        <v>89.137986458322871</v>
      </c>
      <c r="F13" s="87">
        <v>33893627.829999998</v>
      </c>
      <c r="G13" s="90">
        <f t="shared" si="0"/>
        <v>2317452.6300000027</v>
      </c>
      <c r="H13" s="92">
        <f t="shared" si="1"/>
        <v>106.83742868017443</v>
      </c>
      <c r="I13" s="93">
        <v>1192825</v>
      </c>
      <c r="J13" s="93">
        <v>903037.81</v>
      </c>
      <c r="K13" s="93">
        <v>879038.83</v>
      </c>
      <c r="L13" s="90">
        <f>K13/J13*100</f>
        <v>97.342416924934724</v>
      </c>
      <c r="M13" s="87">
        <v>2207792.4300000002</v>
      </c>
      <c r="N13" s="90">
        <f>K13-M13</f>
        <v>-1328753.6000000001</v>
      </c>
      <c r="O13" s="92">
        <f>K13/M13*100</f>
        <v>39.815284175061691</v>
      </c>
    </row>
    <row r="14" spans="1:15" ht="31.5" x14ac:dyDescent="0.25">
      <c r="A14" s="9" t="s">
        <v>18</v>
      </c>
      <c r="B14" s="13" t="s">
        <v>19</v>
      </c>
      <c r="C14" s="90">
        <v>90516</v>
      </c>
      <c r="D14" s="90">
        <v>89065.85</v>
      </c>
      <c r="E14" s="90">
        <f>D14/C14*100</f>
        <v>98.397907552255958</v>
      </c>
      <c r="F14" s="87">
        <v>164119.07999999999</v>
      </c>
      <c r="G14" s="90">
        <f t="shared" si="0"/>
        <v>-75053.229999999981</v>
      </c>
      <c r="H14" s="92">
        <f t="shared" si="1"/>
        <v>54.269040504004785</v>
      </c>
      <c r="I14" s="98">
        <v>0</v>
      </c>
      <c r="J14" s="98">
        <v>0</v>
      </c>
      <c r="K14" s="98">
        <v>0</v>
      </c>
      <c r="L14" s="98">
        <v>0</v>
      </c>
      <c r="M14" s="87">
        <v>138119.07</v>
      </c>
      <c r="N14" s="90">
        <f>K14-M14</f>
        <v>-138119.07</v>
      </c>
      <c r="O14" s="95">
        <f>K14/M14*100</f>
        <v>0</v>
      </c>
    </row>
    <row r="15" spans="1:15" x14ac:dyDescent="0.25">
      <c r="A15" s="12" t="s">
        <v>20</v>
      </c>
      <c r="B15" s="13" t="s">
        <v>21</v>
      </c>
      <c r="C15" s="90">
        <v>1341234</v>
      </c>
      <c r="D15" s="90">
        <v>1270295.51</v>
      </c>
      <c r="E15" s="90">
        <f>D15/C15*100</f>
        <v>94.710953495064999</v>
      </c>
      <c r="F15" s="87">
        <v>1207306.22</v>
      </c>
      <c r="G15" s="90">
        <f t="shared" si="0"/>
        <v>62989.290000000037</v>
      </c>
      <c r="H15" s="92">
        <f t="shared" si="1"/>
        <v>105.21734162853895</v>
      </c>
      <c r="I15" s="90">
        <v>57403</v>
      </c>
      <c r="J15" s="90">
        <v>102520.74</v>
      </c>
      <c r="K15" s="90">
        <v>102520.74</v>
      </c>
      <c r="L15" s="90">
        <v>100</v>
      </c>
      <c r="M15" s="87">
        <v>253231.25</v>
      </c>
      <c r="N15" s="90">
        <f>K15-M15</f>
        <v>-150710.51</v>
      </c>
      <c r="O15" s="92">
        <f>K15/M15*100</f>
        <v>40.485027025692922</v>
      </c>
    </row>
    <row r="16" spans="1:15" x14ac:dyDescent="0.25">
      <c r="A16" s="9" t="s">
        <v>22</v>
      </c>
      <c r="B16" s="10" t="s">
        <v>23</v>
      </c>
      <c r="C16" s="94">
        <v>1427595</v>
      </c>
      <c r="D16" s="94">
        <v>1360390.49</v>
      </c>
      <c r="E16" s="90">
        <f>D16/C16*100</f>
        <v>95.292466700990133</v>
      </c>
      <c r="F16" s="87">
        <v>1531237.86</v>
      </c>
      <c r="G16" s="90">
        <f t="shared" si="0"/>
        <v>-170847.37000000011</v>
      </c>
      <c r="H16" s="92">
        <f t="shared" si="1"/>
        <v>88.842532276468134</v>
      </c>
      <c r="I16" s="94">
        <v>1333392</v>
      </c>
      <c r="J16" s="94">
        <v>3081032.89</v>
      </c>
      <c r="K16" s="94">
        <v>3081022.72</v>
      </c>
      <c r="L16" s="90">
        <f>K16/J16*100</f>
        <v>99.999669915889797</v>
      </c>
      <c r="M16" s="87">
        <v>920400.74</v>
      </c>
      <c r="N16" s="90">
        <f>K16-M16</f>
        <v>2160621.9800000004</v>
      </c>
      <c r="O16" s="92">
        <f>K16/M16*100</f>
        <v>334.74796206704485</v>
      </c>
    </row>
    <row r="17" spans="1:15" x14ac:dyDescent="0.25">
      <c r="A17" s="9" t="s">
        <v>162</v>
      </c>
      <c r="B17" s="86" t="s">
        <v>161</v>
      </c>
      <c r="C17" s="101">
        <v>0</v>
      </c>
      <c r="D17" s="101">
        <v>0</v>
      </c>
      <c r="E17" s="98">
        <v>0</v>
      </c>
      <c r="F17" s="88">
        <v>80000</v>
      </c>
      <c r="G17" s="90">
        <f t="shared" si="0"/>
        <v>-80000</v>
      </c>
      <c r="H17" s="92">
        <f t="shared" si="1"/>
        <v>0</v>
      </c>
      <c r="I17" s="94">
        <v>0</v>
      </c>
      <c r="J17" s="94">
        <v>0</v>
      </c>
      <c r="K17" s="94">
        <v>0</v>
      </c>
      <c r="L17" s="90">
        <v>0</v>
      </c>
      <c r="M17" s="94">
        <v>0</v>
      </c>
      <c r="N17" s="90">
        <v>0</v>
      </c>
      <c r="O17" s="92">
        <v>0</v>
      </c>
    </row>
    <row r="18" spans="1:15" s="30" customFormat="1" ht="30.75" customHeight="1" x14ac:dyDescent="0.25">
      <c r="A18" s="9" t="s">
        <v>30</v>
      </c>
      <c r="B18" s="13" t="s">
        <v>29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 s="95">
        <v>0</v>
      </c>
      <c r="I18" s="90">
        <v>299770</v>
      </c>
      <c r="J18" s="90">
        <v>299770</v>
      </c>
      <c r="K18" s="90">
        <v>298015.93</v>
      </c>
      <c r="L18" s="90">
        <f>K18/J18*100</f>
        <v>99.414861393735194</v>
      </c>
      <c r="M18" s="98">
        <v>0</v>
      </c>
      <c r="N18" s="90">
        <f t="shared" ref="N18:N27" si="2">K18-M18</f>
        <v>298015.93</v>
      </c>
      <c r="O18" s="95">
        <v>0</v>
      </c>
    </row>
    <row r="19" spans="1:15" s="30" customFormat="1" ht="30.75" customHeight="1" x14ac:dyDescent="0.25">
      <c r="A19" s="9" t="s">
        <v>31</v>
      </c>
      <c r="B19" s="13" t="s">
        <v>32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 s="95">
        <v>0</v>
      </c>
      <c r="I19" s="96">
        <v>1172519</v>
      </c>
      <c r="J19" s="96">
        <v>1172519</v>
      </c>
      <c r="K19" s="97">
        <v>1096740.25</v>
      </c>
      <c r="L19" s="96">
        <f>K19/J19*100</f>
        <v>93.537098332734899</v>
      </c>
      <c r="M19" s="98">
        <v>0</v>
      </c>
      <c r="N19" s="90">
        <f t="shared" si="2"/>
        <v>1096740.25</v>
      </c>
      <c r="O19" s="95">
        <v>0</v>
      </c>
    </row>
    <row r="20" spans="1:15" s="30" customFormat="1" ht="46.5" customHeight="1" x14ac:dyDescent="0.25">
      <c r="A20" s="9" t="s">
        <v>34</v>
      </c>
      <c r="B20" s="13" t="s">
        <v>33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 s="95">
        <v>0</v>
      </c>
      <c r="I20" s="102">
        <v>0</v>
      </c>
      <c r="J20" s="89">
        <v>417794.9</v>
      </c>
      <c r="K20" s="89">
        <v>417794.9</v>
      </c>
      <c r="L20" s="90">
        <v>100</v>
      </c>
      <c r="M20" s="100">
        <v>31830</v>
      </c>
      <c r="N20" s="90">
        <f t="shared" si="2"/>
        <v>385964.9</v>
      </c>
      <c r="O20" s="92">
        <f>K20/M20*100</f>
        <v>1312.5821551994975</v>
      </c>
    </row>
    <row r="21" spans="1:15" s="30" customFormat="1" ht="46.5" customHeight="1" x14ac:dyDescent="0.25">
      <c r="A21" s="9" t="s">
        <v>164</v>
      </c>
      <c r="B21" s="86" t="s">
        <v>165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 s="98">
        <v>0</v>
      </c>
      <c r="I21" s="98">
        <v>0</v>
      </c>
      <c r="J21" s="98">
        <v>0</v>
      </c>
      <c r="K21" s="103">
        <v>0</v>
      </c>
      <c r="L21" s="98">
        <v>0</v>
      </c>
      <c r="M21" s="87">
        <v>3908456.6</v>
      </c>
      <c r="N21" s="90">
        <f t="shared" si="2"/>
        <v>-3908456.6</v>
      </c>
      <c r="O21" s="95">
        <f>K21/M21*100</f>
        <v>0</v>
      </c>
    </row>
    <row r="22" spans="1:15" s="30" customFormat="1" ht="35.25" customHeight="1" x14ac:dyDescent="0.25">
      <c r="A22" s="9" t="s">
        <v>35</v>
      </c>
      <c r="B22" s="13" t="s">
        <v>36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 s="95">
        <v>0</v>
      </c>
      <c r="I22" s="89">
        <v>77050</v>
      </c>
      <c r="J22" s="89">
        <v>77050</v>
      </c>
      <c r="K22" s="89">
        <v>77048.600000000006</v>
      </c>
      <c r="L22" s="90">
        <f>K22/J22*100</f>
        <v>99.998182998053224</v>
      </c>
      <c r="M22" s="87">
        <v>199000</v>
      </c>
      <c r="N22" s="90">
        <f t="shared" si="2"/>
        <v>-121951.4</v>
      </c>
      <c r="O22" s="92">
        <f>K22/M22*100</f>
        <v>38.717889447236182</v>
      </c>
    </row>
    <row r="23" spans="1:15" ht="47.25" customHeight="1" x14ac:dyDescent="0.25">
      <c r="A23" s="12" t="s">
        <v>38</v>
      </c>
      <c r="B23" s="13" t="s">
        <v>37</v>
      </c>
      <c r="C23" s="91">
        <v>228900</v>
      </c>
      <c r="D23" s="91">
        <v>215759.58</v>
      </c>
      <c r="E23" s="90">
        <f>D23/C23*100</f>
        <v>94.259318479685447</v>
      </c>
      <c r="F23" s="87">
        <v>19965.5</v>
      </c>
      <c r="G23" s="90">
        <f>D23-F23</f>
        <v>195794.08</v>
      </c>
      <c r="H23" s="92">
        <f>D23/F23*100</f>
        <v>1080.6620420224885</v>
      </c>
      <c r="I23" s="98">
        <v>0</v>
      </c>
      <c r="J23" s="90">
        <v>35018.6</v>
      </c>
      <c r="K23" s="90">
        <v>35018.6</v>
      </c>
      <c r="L23" s="90">
        <v>100</v>
      </c>
      <c r="M23" s="104">
        <v>0</v>
      </c>
      <c r="N23" s="90">
        <f t="shared" si="2"/>
        <v>35018.6</v>
      </c>
      <c r="O23" s="95">
        <v>0</v>
      </c>
    </row>
    <row r="24" spans="1:15" ht="30.75" customHeight="1" x14ac:dyDescent="0.25">
      <c r="A24" s="12" t="s">
        <v>40</v>
      </c>
      <c r="B24" s="13" t="s">
        <v>39</v>
      </c>
      <c r="C24" s="91">
        <v>13290</v>
      </c>
      <c r="D24" s="91">
        <v>13284.35</v>
      </c>
      <c r="E24" s="90">
        <f>D24/C24*100</f>
        <v>99.957486832204665</v>
      </c>
      <c r="F24" s="87">
        <v>115470</v>
      </c>
      <c r="G24" s="90">
        <f>D24-F24</f>
        <v>-102185.65</v>
      </c>
      <c r="H24" s="92">
        <f>D24/F24*100</f>
        <v>11.504589936780116</v>
      </c>
      <c r="I24" s="98">
        <v>0</v>
      </c>
      <c r="J24" s="90">
        <v>17634</v>
      </c>
      <c r="K24" s="90">
        <v>17634</v>
      </c>
      <c r="L24" s="90">
        <v>100</v>
      </c>
      <c r="M24" s="87">
        <v>112800</v>
      </c>
      <c r="N24" s="90">
        <f t="shared" si="2"/>
        <v>-95166</v>
      </c>
      <c r="O24" s="92">
        <f>K24/M24*100</f>
        <v>15.632978723404257</v>
      </c>
    </row>
    <row r="25" spans="1:15" ht="30.75" customHeight="1" x14ac:dyDescent="0.25">
      <c r="A25" s="12" t="s">
        <v>41</v>
      </c>
      <c r="B25" s="13" t="s">
        <v>42</v>
      </c>
      <c r="C25" s="98">
        <v>0</v>
      </c>
      <c r="D25" s="98">
        <v>0</v>
      </c>
      <c r="E25" s="98">
        <v>0</v>
      </c>
      <c r="F25" s="98">
        <v>0</v>
      </c>
      <c r="G25" s="98">
        <f>D205-F25</f>
        <v>0</v>
      </c>
      <c r="H25" s="95">
        <v>0</v>
      </c>
      <c r="I25" s="90">
        <v>22050</v>
      </c>
      <c r="J25" s="90">
        <v>22050</v>
      </c>
      <c r="K25" s="90">
        <v>20700</v>
      </c>
      <c r="L25" s="90">
        <f>K25/J25*100</f>
        <v>93.877551020408163</v>
      </c>
      <c r="M25" s="98">
        <v>0</v>
      </c>
      <c r="N25" s="90">
        <f t="shared" si="2"/>
        <v>20700</v>
      </c>
      <c r="O25" s="95">
        <v>0</v>
      </c>
    </row>
    <row r="26" spans="1:15" x14ac:dyDescent="0.25">
      <c r="A26" s="9" t="s">
        <v>24</v>
      </c>
      <c r="B26" s="14" t="s">
        <v>25</v>
      </c>
      <c r="C26" s="94">
        <v>10000</v>
      </c>
      <c r="D26" s="98">
        <v>0</v>
      </c>
      <c r="E26" s="98">
        <v>0</v>
      </c>
      <c r="F26" s="98">
        <v>0</v>
      </c>
      <c r="G26" s="98">
        <v>0</v>
      </c>
      <c r="H26" s="95">
        <v>0</v>
      </c>
      <c r="I26" s="98">
        <v>0</v>
      </c>
      <c r="J26" s="98">
        <v>0</v>
      </c>
      <c r="K26" s="98">
        <v>0</v>
      </c>
      <c r="L26" s="90">
        <v>0</v>
      </c>
      <c r="M26" s="98">
        <v>0</v>
      </c>
      <c r="N26" s="90">
        <f t="shared" si="2"/>
        <v>0</v>
      </c>
      <c r="O26" s="95">
        <v>0</v>
      </c>
    </row>
    <row r="27" spans="1:15" x14ac:dyDescent="0.25">
      <c r="A27" s="12"/>
      <c r="B27" s="15" t="s">
        <v>26</v>
      </c>
      <c r="C27" s="99">
        <f>C12+C13+C14+C15+C16+C23+C24+C26</f>
        <v>50341655</v>
      </c>
      <c r="D27" s="99">
        <f>D12+D13+D14+D15+D16+D23+D24</f>
        <v>45376842.870000005</v>
      </c>
      <c r="E27" s="90">
        <f>D27/C27*100</f>
        <v>90.137765375413267</v>
      </c>
      <c r="F27" s="99">
        <f>F12+F13+F14+F15+F16+F17+F23+F24</f>
        <v>42060395.909999996</v>
      </c>
      <c r="G27" s="90">
        <f>D27-F27</f>
        <v>3316446.9600000083</v>
      </c>
      <c r="H27" s="92">
        <f>D27/F27*100</f>
        <v>107.88496372477442</v>
      </c>
      <c r="I27" s="99">
        <f>I12+I13+I15+I16+I18+I19+I22+I25</f>
        <v>4832009</v>
      </c>
      <c r="J27" s="99">
        <f>J12+J13+J15+J16+J18+J19+J20+J22+J23+J24+J25</f>
        <v>6806927.9400000004</v>
      </c>
      <c r="K27" s="99">
        <f>K12+K13+K15+K16+K18+K19+K20+K22+K23+K24+K25</f>
        <v>6701479.5699999994</v>
      </c>
      <c r="L27" s="90">
        <f>K27/J27*100</f>
        <v>98.450866955997171</v>
      </c>
      <c r="M27" s="99">
        <v>7787949.3399999999</v>
      </c>
      <c r="N27" s="90">
        <f t="shared" si="2"/>
        <v>-1086469.7700000005</v>
      </c>
      <c r="O27" s="92">
        <f>K27/M27*100</f>
        <v>86.049347234197597</v>
      </c>
    </row>
    <row r="28" spans="1:15" x14ac:dyDescent="0.25">
      <c r="A28" s="12"/>
      <c r="B28" s="15" t="s">
        <v>27</v>
      </c>
      <c r="C28" s="93">
        <v>9457014.1899999995</v>
      </c>
      <c r="D28" s="93">
        <v>9145500.8000000007</v>
      </c>
      <c r="E28" s="90">
        <f>D28/C28*100</f>
        <v>96.706006951650778</v>
      </c>
      <c r="F28" s="90">
        <v>11490451.699999999</v>
      </c>
      <c r="G28" s="90">
        <f>D28-F28</f>
        <v>-2344950.8999999985</v>
      </c>
      <c r="H28" s="92">
        <f>D28/F28*100</f>
        <v>79.592178260494322</v>
      </c>
      <c r="I28" s="98">
        <v>0</v>
      </c>
      <c r="J28" s="98">
        <v>0</v>
      </c>
      <c r="K28" s="98">
        <v>0</v>
      </c>
      <c r="L28" s="90">
        <v>0</v>
      </c>
      <c r="M28" s="90">
        <v>0</v>
      </c>
      <c r="N28" s="90">
        <v>0</v>
      </c>
      <c r="O28" s="92">
        <v>0</v>
      </c>
    </row>
    <row r="29" spans="1:15" ht="31.5" x14ac:dyDescent="0.25">
      <c r="A29" s="16"/>
      <c r="B29" s="17" t="s">
        <v>163</v>
      </c>
      <c r="C29" s="92">
        <f>C27+C28</f>
        <v>59798669.189999998</v>
      </c>
      <c r="D29" s="92">
        <f>D27+D28</f>
        <v>54522343.670000002</v>
      </c>
      <c r="E29" s="90">
        <f>D29/C29*100</f>
        <v>91.176516816393729</v>
      </c>
      <c r="F29" s="92">
        <f>F27+F28</f>
        <v>53550847.609999999</v>
      </c>
      <c r="G29" s="90">
        <f>D29-F29</f>
        <v>971496.06000000238</v>
      </c>
      <c r="H29" s="92">
        <f>D29/F29*100</f>
        <v>101.81415627083106</v>
      </c>
      <c r="I29" s="92">
        <f>I27</f>
        <v>4832009</v>
      </c>
      <c r="J29" s="92">
        <f>J27</f>
        <v>6806927.9400000004</v>
      </c>
      <c r="K29" s="92">
        <f>K27</f>
        <v>6701479.5699999994</v>
      </c>
      <c r="L29" s="90">
        <f>K29/J29*100</f>
        <v>98.450866955997171</v>
      </c>
      <c r="M29" s="92">
        <f>M27</f>
        <v>7787949.3399999999</v>
      </c>
      <c r="N29" s="90">
        <f>K29-M29</f>
        <v>-1086469.7700000005</v>
      </c>
      <c r="O29" s="92">
        <f>K29/M29*100</f>
        <v>86.049347234197597</v>
      </c>
    </row>
    <row r="30" spans="1:15" x14ac:dyDescent="0.25">
      <c r="A30" s="18"/>
      <c r="B30" s="19"/>
      <c r="C30" s="20"/>
      <c r="D30" s="20" t="s">
        <v>28</v>
      </c>
      <c r="E30" s="21" t="s">
        <v>28</v>
      </c>
      <c r="F30" s="20"/>
      <c r="G30" s="21"/>
      <c r="H30" s="20"/>
      <c r="I30" s="20"/>
      <c r="J30" s="20"/>
      <c r="K30" s="20"/>
      <c r="L30" s="21"/>
      <c r="M30" s="20"/>
      <c r="N30" s="21"/>
      <c r="O30" s="22"/>
    </row>
    <row r="31" spans="1:15" x14ac:dyDescent="0.25">
      <c r="A31" s="4"/>
      <c r="B31" s="23" t="s">
        <v>28</v>
      </c>
      <c r="C31" s="3"/>
      <c r="D31" s="24"/>
      <c r="E31" s="31" t="s">
        <v>28</v>
      </c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x14ac:dyDescent="0.25">
      <c r="A32" s="4"/>
      <c r="B32" s="23" t="s">
        <v>28</v>
      </c>
      <c r="C32" s="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x14ac:dyDescent="0.25">
      <c r="A33" s="4"/>
      <c r="B33" s="23" t="s">
        <v>157</v>
      </c>
      <c r="C33" s="3"/>
      <c r="D33" s="24"/>
      <c r="E33" s="24"/>
      <c r="F33" s="24"/>
      <c r="G33" s="2" t="s">
        <v>150</v>
      </c>
      <c r="H33" s="24"/>
      <c r="I33" s="24"/>
      <c r="J33" s="24" t="s">
        <v>28</v>
      </c>
      <c r="K33" s="24"/>
      <c r="L33" s="24"/>
      <c r="M33" s="24"/>
      <c r="N33" s="24"/>
      <c r="O33" s="24"/>
    </row>
    <row r="34" spans="1:15" x14ac:dyDescent="0.25">
      <c r="A34" s="25"/>
      <c r="B34" s="26"/>
      <c r="C34" s="26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 x14ac:dyDescent="0.25">
      <c r="A35" s="128" t="s">
        <v>28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26"/>
    </row>
    <row r="36" spans="1:15" x14ac:dyDescent="0.25">
      <c r="A36" s="25"/>
      <c r="B36" s="28"/>
      <c r="C36" s="28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 x14ac:dyDescent="0.25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</row>
  </sheetData>
  <mergeCells count="22">
    <mergeCell ref="A35:N35"/>
    <mergeCell ref="A37:O37"/>
    <mergeCell ref="I9:I10"/>
    <mergeCell ref="J9:J10"/>
    <mergeCell ref="K9:K10"/>
    <mergeCell ref="L9:L10"/>
    <mergeCell ref="M9:M10"/>
    <mergeCell ref="N9:O9"/>
    <mergeCell ref="A8:A10"/>
    <mergeCell ref="B8:B10"/>
    <mergeCell ref="C8:H8"/>
    <mergeCell ref="I8:O8"/>
    <mergeCell ref="C9:C10"/>
    <mergeCell ref="D9:D10"/>
    <mergeCell ref="E9:E10"/>
    <mergeCell ref="F9:F10"/>
    <mergeCell ref="G9:H9"/>
    <mergeCell ref="M2:O2"/>
    <mergeCell ref="M3:O3"/>
    <mergeCell ref="M4:O4"/>
    <mergeCell ref="A5:O5"/>
    <mergeCell ref="A6:O6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9"/>
  <sheetViews>
    <sheetView workbookViewId="0">
      <selection activeCell="D4" sqref="D4:F4"/>
    </sheetView>
  </sheetViews>
  <sheetFormatPr defaultRowHeight="15" x14ac:dyDescent="0.25"/>
  <cols>
    <col min="1" max="1" width="9.7109375" style="44" customWidth="1"/>
    <col min="2" max="2" width="57" style="45" customWidth="1"/>
    <col min="3" max="3" width="17.42578125" style="45" customWidth="1"/>
    <col min="4" max="4" width="17.140625" style="45" customWidth="1"/>
    <col min="5" max="5" width="18" style="45" customWidth="1"/>
  </cols>
  <sheetData>
    <row r="1" spans="1:6" x14ac:dyDescent="0.25">
      <c r="D1" s="124" t="s">
        <v>109</v>
      </c>
      <c r="E1" s="124"/>
    </row>
    <row r="2" spans="1:6" ht="15" customHeight="1" x14ac:dyDescent="0.25">
      <c r="D2" s="126" t="s">
        <v>166</v>
      </c>
      <c r="E2" s="126"/>
      <c r="F2" s="126"/>
    </row>
    <row r="3" spans="1:6" ht="15" customHeight="1" x14ac:dyDescent="0.25">
      <c r="D3" s="126" t="s">
        <v>151</v>
      </c>
      <c r="E3" s="126"/>
      <c r="F3" s="126"/>
    </row>
    <row r="4" spans="1:6" ht="15" customHeight="1" x14ac:dyDescent="0.25">
      <c r="D4" s="126" t="s">
        <v>170</v>
      </c>
      <c r="E4" s="126"/>
      <c r="F4" s="126"/>
    </row>
    <row r="5" spans="1:6" x14ac:dyDescent="0.25">
      <c r="D5" s="47"/>
      <c r="E5" s="47"/>
    </row>
    <row r="6" spans="1:6" ht="15.75" x14ac:dyDescent="0.25">
      <c r="B6" s="138" t="s">
        <v>148</v>
      </c>
      <c r="C6" s="138"/>
      <c r="D6" s="138"/>
    </row>
    <row r="7" spans="1:6" x14ac:dyDescent="0.25">
      <c r="A7" s="139" t="s">
        <v>168</v>
      </c>
      <c r="B7" s="139"/>
      <c r="C7" s="139"/>
      <c r="D7" s="139"/>
      <c r="E7" s="139"/>
    </row>
    <row r="8" spans="1:6" ht="15.75" x14ac:dyDescent="0.25">
      <c r="A8" s="137" t="s">
        <v>110</v>
      </c>
      <c r="B8" s="137"/>
      <c r="C8" s="137"/>
      <c r="D8" s="137"/>
      <c r="E8" s="137"/>
    </row>
    <row r="9" spans="1:6" ht="15.75" x14ac:dyDescent="0.25">
      <c r="A9" s="141" t="s">
        <v>111</v>
      </c>
      <c r="B9" s="143" t="s">
        <v>112</v>
      </c>
      <c r="C9" s="145" t="s">
        <v>113</v>
      </c>
      <c r="D9" s="146"/>
      <c r="E9" s="147"/>
    </row>
    <row r="10" spans="1:6" x14ac:dyDescent="0.25">
      <c r="A10" s="142"/>
      <c r="B10" s="144"/>
      <c r="C10" s="48" t="s">
        <v>4</v>
      </c>
      <c r="D10" s="48" t="s">
        <v>5</v>
      </c>
      <c r="E10" s="48" t="s">
        <v>114</v>
      </c>
    </row>
    <row r="11" spans="1:6" x14ac:dyDescent="0.25">
      <c r="A11" s="49">
        <v>2000</v>
      </c>
      <c r="B11" s="50" t="s">
        <v>115</v>
      </c>
      <c r="C11" s="75">
        <v>52906287.670000002</v>
      </c>
      <c r="D11" s="75">
        <v>2345272.66</v>
      </c>
      <c r="E11" s="76">
        <f>C11+D11</f>
        <v>55251560.329999998</v>
      </c>
    </row>
    <row r="12" spans="1:6" x14ac:dyDescent="0.25">
      <c r="A12" s="53">
        <v>2100</v>
      </c>
      <c r="B12" s="54" t="s">
        <v>116</v>
      </c>
      <c r="C12" s="51">
        <v>38390120.759999998</v>
      </c>
      <c r="D12" s="51">
        <v>0</v>
      </c>
      <c r="E12" s="51">
        <v>38390120.759999998</v>
      </c>
    </row>
    <row r="13" spans="1:6" x14ac:dyDescent="0.25">
      <c r="A13" s="55">
        <v>2110</v>
      </c>
      <c r="B13" s="56" t="s">
        <v>117</v>
      </c>
      <c r="C13" s="57">
        <v>31182951.890000001</v>
      </c>
      <c r="D13" s="57">
        <v>0</v>
      </c>
      <c r="E13" s="57">
        <v>31182951.890000001</v>
      </c>
    </row>
    <row r="14" spans="1:6" x14ac:dyDescent="0.25">
      <c r="A14" s="55">
        <v>2111</v>
      </c>
      <c r="B14" s="56" t="s">
        <v>118</v>
      </c>
      <c r="C14" s="57">
        <v>31182951.890000001</v>
      </c>
      <c r="D14" s="57">
        <v>0</v>
      </c>
      <c r="E14" s="57">
        <v>31182951.890000001</v>
      </c>
    </row>
    <row r="15" spans="1:6" x14ac:dyDescent="0.25">
      <c r="A15" s="55">
        <v>2120</v>
      </c>
      <c r="B15" s="56" t="s">
        <v>119</v>
      </c>
      <c r="C15" s="57">
        <v>7207168.8700000001</v>
      </c>
      <c r="D15" s="57">
        <v>0</v>
      </c>
      <c r="E15" s="57">
        <v>7207168.8700000001</v>
      </c>
    </row>
    <row r="16" spans="1:6" x14ac:dyDescent="0.25">
      <c r="A16" s="55">
        <v>2200</v>
      </c>
      <c r="B16" s="56" t="s">
        <v>120</v>
      </c>
      <c r="C16" s="57">
        <v>6903452.46</v>
      </c>
      <c r="D16" s="57">
        <v>2345272.66</v>
      </c>
      <c r="E16" s="61">
        <f>C16+D16</f>
        <v>9248725.120000001</v>
      </c>
    </row>
    <row r="17" spans="1:5" x14ac:dyDescent="0.25">
      <c r="A17" s="55">
        <v>2210</v>
      </c>
      <c r="B17" s="56" t="s">
        <v>121</v>
      </c>
      <c r="C17" s="57">
        <v>992361.82</v>
      </c>
      <c r="D17" s="57">
        <v>792387.24</v>
      </c>
      <c r="E17" s="61">
        <f>C17+D17</f>
        <v>1784749.06</v>
      </c>
    </row>
    <row r="18" spans="1:5" x14ac:dyDescent="0.25">
      <c r="A18" s="58">
        <v>2220</v>
      </c>
      <c r="B18" s="56" t="s">
        <v>122</v>
      </c>
      <c r="C18" s="57">
        <v>193526.5</v>
      </c>
      <c r="D18" s="57">
        <v>0</v>
      </c>
      <c r="E18" s="61">
        <f>C18</f>
        <v>193526.5</v>
      </c>
    </row>
    <row r="19" spans="1:5" x14ac:dyDescent="0.25">
      <c r="A19" s="55">
        <v>2230</v>
      </c>
      <c r="B19" s="56" t="s">
        <v>123</v>
      </c>
      <c r="C19" s="57">
        <v>974918.96</v>
      </c>
      <c r="D19" s="57">
        <v>447663.97</v>
      </c>
      <c r="E19" s="61">
        <f>C19+D19</f>
        <v>1422582.93</v>
      </c>
    </row>
    <row r="20" spans="1:5" x14ac:dyDescent="0.25">
      <c r="A20" s="55">
        <v>2240</v>
      </c>
      <c r="B20" s="56" t="s">
        <v>124</v>
      </c>
      <c r="C20" s="57">
        <v>2380367.25</v>
      </c>
      <c r="D20" s="57">
        <v>687426.55</v>
      </c>
      <c r="E20" s="61">
        <f>C20+D20</f>
        <v>3067793.8</v>
      </c>
    </row>
    <row r="21" spans="1:5" x14ac:dyDescent="0.25">
      <c r="A21" s="55">
        <v>2250</v>
      </c>
      <c r="B21" s="56" t="s">
        <v>125</v>
      </c>
      <c r="C21" s="57">
        <v>24860</v>
      </c>
      <c r="D21" s="57">
        <v>0</v>
      </c>
      <c r="E21" s="51">
        <v>24860</v>
      </c>
    </row>
    <row r="22" spans="1:5" x14ac:dyDescent="0.25">
      <c r="A22" s="55">
        <v>2270</v>
      </c>
      <c r="B22" s="56" t="s">
        <v>126</v>
      </c>
      <c r="C22" s="57">
        <v>2326074.14</v>
      </c>
      <c r="D22" s="57">
        <v>0</v>
      </c>
      <c r="E22" s="51">
        <v>2326074.14</v>
      </c>
    </row>
    <row r="23" spans="1:5" x14ac:dyDescent="0.25">
      <c r="A23" s="55">
        <v>2272</v>
      </c>
      <c r="B23" s="56" t="s">
        <v>127</v>
      </c>
      <c r="C23" s="57">
        <v>33712.5</v>
      </c>
      <c r="D23" s="57">
        <v>0</v>
      </c>
      <c r="E23" s="51">
        <v>33712.5</v>
      </c>
    </row>
    <row r="24" spans="1:5" x14ac:dyDescent="0.25">
      <c r="A24" s="55">
        <v>2273</v>
      </c>
      <c r="B24" s="56" t="s">
        <v>128</v>
      </c>
      <c r="C24" s="57">
        <v>785119.1</v>
      </c>
      <c r="D24" s="57">
        <v>0</v>
      </c>
      <c r="E24" s="51">
        <v>785119.1</v>
      </c>
    </row>
    <row r="25" spans="1:5" x14ac:dyDescent="0.25">
      <c r="A25" s="55">
        <v>2274</v>
      </c>
      <c r="B25" s="56" t="s">
        <v>129</v>
      </c>
      <c r="C25" s="57">
        <v>920861.2</v>
      </c>
      <c r="D25" s="57">
        <v>0</v>
      </c>
      <c r="E25" s="51">
        <v>920861.2</v>
      </c>
    </row>
    <row r="26" spans="1:5" x14ac:dyDescent="0.25">
      <c r="A26" s="55">
        <v>2275</v>
      </c>
      <c r="B26" s="56" t="s">
        <v>130</v>
      </c>
      <c r="C26" s="57">
        <v>586381.34</v>
      </c>
      <c r="D26" s="57">
        <v>0</v>
      </c>
      <c r="E26" s="51">
        <v>586381.34</v>
      </c>
    </row>
    <row r="27" spans="1:5" ht="30" x14ac:dyDescent="0.25">
      <c r="A27" s="55">
        <v>2280</v>
      </c>
      <c r="B27" s="56" t="s">
        <v>131</v>
      </c>
      <c r="C27" s="57">
        <v>11343.79</v>
      </c>
      <c r="D27" s="57">
        <v>417794.9</v>
      </c>
      <c r="E27" s="61">
        <f>C27+D27</f>
        <v>429138.69</v>
      </c>
    </row>
    <row r="28" spans="1:5" ht="30" x14ac:dyDescent="0.25">
      <c r="A28" s="55">
        <v>2281</v>
      </c>
      <c r="B28" s="56" t="s">
        <v>131</v>
      </c>
      <c r="C28" s="57">
        <v>0</v>
      </c>
      <c r="D28" s="57">
        <v>417794.9</v>
      </c>
      <c r="E28" s="61">
        <f>D28</f>
        <v>417794.9</v>
      </c>
    </row>
    <row r="29" spans="1:5" ht="30" x14ac:dyDescent="0.25">
      <c r="A29" s="55">
        <v>2282</v>
      </c>
      <c r="B29" s="56" t="s">
        <v>132</v>
      </c>
      <c r="C29" s="57">
        <v>11343.79</v>
      </c>
      <c r="D29" s="57">
        <v>0</v>
      </c>
      <c r="E29" s="61">
        <f>C29</f>
        <v>11343.79</v>
      </c>
    </row>
    <row r="30" spans="1:5" x14ac:dyDescent="0.25">
      <c r="A30" s="53">
        <v>2600</v>
      </c>
      <c r="B30" s="54" t="s">
        <v>133</v>
      </c>
      <c r="C30" s="51">
        <v>7529444.7999999998</v>
      </c>
      <c r="D30" s="51">
        <v>0</v>
      </c>
      <c r="E30" s="61">
        <f>C30</f>
        <v>7529444.7999999998</v>
      </c>
    </row>
    <row r="31" spans="1:5" ht="30" x14ac:dyDescent="0.25">
      <c r="A31" s="55">
        <v>2620</v>
      </c>
      <c r="B31" s="59" t="s">
        <v>134</v>
      </c>
      <c r="C31" s="57">
        <v>7529444.7999999998</v>
      </c>
      <c r="D31" s="57">
        <v>0</v>
      </c>
      <c r="E31" s="61">
        <f>C31</f>
        <v>7529444.7999999998</v>
      </c>
    </row>
    <row r="32" spans="1:5" x14ac:dyDescent="0.25">
      <c r="A32" s="53">
        <v>2700</v>
      </c>
      <c r="B32" s="77" t="s">
        <v>135</v>
      </c>
      <c r="C32" s="57">
        <v>30430</v>
      </c>
      <c r="D32" s="57">
        <v>0</v>
      </c>
      <c r="E32" s="51">
        <v>30430</v>
      </c>
    </row>
    <row r="33" spans="1:5" x14ac:dyDescent="0.25">
      <c r="A33" s="55">
        <v>2730</v>
      </c>
      <c r="B33" s="56" t="s">
        <v>136</v>
      </c>
      <c r="C33" s="57">
        <v>30430</v>
      </c>
      <c r="D33" s="57">
        <v>0</v>
      </c>
      <c r="E33" s="51">
        <v>30430</v>
      </c>
    </row>
    <row r="34" spans="1:5" x14ac:dyDescent="0.25">
      <c r="A34" s="55">
        <v>2800</v>
      </c>
      <c r="B34" s="56" t="s">
        <v>137</v>
      </c>
      <c r="C34" s="57">
        <v>52839.65</v>
      </c>
      <c r="D34" s="57">
        <v>0</v>
      </c>
      <c r="E34" s="51">
        <v>52839.65</v>
      </c>
    </row>
    <row r="35" spans="1:5" x14ac:dyDescent="0.25">
      <c r="A35" s="49">
        <v>3000</v>
      </c>
      <c r="B35" s="50" t="s">
        <v>138</v>
      </c>
      <c r="C35" s="75">
        <v>1616056</v>
      </c>
      <c r="D35" s="75">
        <v>4356206.91</v>
      </c>
      <c r="E35" s="76">
        <f>C35+D35</f>
        <v>5972262.9100000001</v>
      </c>
    </row>
    <row r="36" spans="1:5" x14ac:dyDescent="0.25">
      <c r="A36" s="53">
        <v>3100</v>
      </c>
      <c r="B36" s="54" t="s">
        <v>139</v>
      </c>
      <c r="C36" s="51"/>
      <c r="D36" s="51">
        <v>3152786.91</v>
      </c>
      <c r="E36" s="61">
        <f>D36</f>
        <v>3152786.91</v>
      </c>
    </row>
    <row r="37" spans="1:5" ht="30" x14ac:dyDescent="0.25">
      <c r="A37" s="55">
        <v>3110</v>
      </c>
      <c r="B37" s="59" t="s">
        <v>140</v>
      </c>
      <c r="C37" s="57"/>
      <c r="D37" s="57">
        <v>1680982.13</v>
      </c>
      <c r="E37" s="61">
        <f>D37</f>
        <v>1680982.13</v>
      </c>
    </row>
    <row r="38" spans="1:5" x14ac:dyDescent="0.25">
      <c r="A38" s="55">
        <v>3130</v>
      </c>
      <c r="B38" s="59" t="s">
        <v>141</v>
      </c>
      <c r="C38" s="57"/>
      <c r="D38" s="57">
        <v>1471804.78</v>
      </c>
      <c r="E38" s="61">
        <f>D38</f>
        <v>1471804.78</v>
      </c>
    </row>
    <row r="39" spans="1:5" x14ac:dyDescent="0.25">
      <c r="A39" s="55">
        <v>3132</v>
      </c>
      <c r="B39" s="60" t="s">
        <v>142</v>
      </c>
      <c r="C39" s="57"/>
      <c r="D39" s="57">
        <v>1471804.78</v>
      </c>
      <c r="E39" s="61">
        <f>D39</f>
        <v>1471804.78</v>
      </c>
    </row>
    <row r="40" spans="1:5" x14ac:dyDescent="0.25">
      <c r="A40" s="53">
        <v>3200</v>
      </c>
      <c r="B40" s="54" t="s">
        <v>143</v>
      </c>
      <c r="C40" s="51">
        <v>1616056</v>
      </c>
      <c r="D40" s="51">
        <v>1203420</v>
      </c>
      <c r="E40" s="61">
        <f>C40+D40</f>
        <v>2819476</v>
      </c>
    </row>
    <row r="41" spans="1:5" ht="30" x14ac:dyDescent="0.25">
      <c r="A41" s="55">
        <v>3220</v>
      </c>
      <c r="B41" s="59" t="s">
        <v>144</v>
      </c>
      <c r="C41" s="51">
        <v>1616056</v>
      </c>
      <c r="D41" s="51"/>
      <c r="E41" s="61">
        <f>C41</f>
        <v>1616056</v>
      </c>
    </row>
    <row r="42" spans="1:5" x14ac:dyDescent="0.25">
      <c r="A42" s="55">
        <v>3240</v>
      </c>
      <c r="B42" s="59" t="s">
        <v>145</v>
      </c>
      <c r="C42" s="57"/>
      <c r="D42" s="57">
        <v>1203420</v>
      </c>
      <c r="E42" s="61">
        <f>D42</f>
        <v>1203420</v>
      </c>
    </row>
    <row r="43" spans="1:5" x14ac:dyDescent="0.25">
      <c r="A43" s="62">
        <v>9000</v>
      </c>
      <c r="B43" s="56" t="s">
        <v>146</v>
      </c>
      <c r="C43" s="64"/>
      <c r="D43" s="63"/>
      <c r="E43" s="52">
        <v>0</v>
      </c>
    </row>
    <row r="44" spans="1:5" x14ac:dyDescent="0.25">
      <c r="A44" s="65" t="s">
        <v>28</v>
      </c>
      <c r="B44" s="50" t="s">
        <v>147</v>
      </c>
      <c r="C44" s="52">
        <f>C11+C35</f>
        <v>54522343.670000002</v>
      </c>
      <c r="D44" s="52">
        <f>D11+D35</f>
        <v>6701479.5700000003</v>
      </c>
      <c r="E44" s="52">
        <f>E11+E35</f>
        <v>61223823.239999995</v>
      </c>
    </row>
    <row r="45" spans="1:5" x14ac:dyDescent="0.25">
      <c r="A45" s="66"/>
      <c r="B45" s="67"/>
      <c r="C45" s="68"/>
      <c r="D45" s="68"/>
      <c r="E45" s="68"/>
    </row>
    <row r="46" spans="1:5" ht="15.75" x14ac:dyDescent="0.25">
      <c r="A46" s="148"/>
      <c r="B46" s="148"/>
      <c r="C46" s="148"/>
      <c r="D46" s="69"/>
      <c r="E46" s="69"/>
    </row>
    <row r="47" spans="1:5" x14ac:dyDescent="0.25">
      <c r="A47" s="70"/>
      <c r="B47" s="46" t="s">
        <v>149</v>
      </c>
      <c r="C47" s="46" t="s">
        <v>150</v>
      </c>
      <c r="D47" s="71"/>
      <c r="E47" s="71"/>
    </row>
    <row r="48" spans="1:5" ht="15.75" x14ac:dyDescent="0.25">
      <c r="A48" s="72"/>
      <c r="B48" s="72"/>
      <c r="C48" s="72"/>
      <c r="D48" s="149"/>
      <c r="E48" s="149"/>
    </row>
    <row r="50" spans="1:5" ht="15.75" x14ac:dyDescent="0.25">
      <c r="A50" s="150"/>
      <c r="B50" s="150"/>
      <c r="C50" s="29"/>
      <c r="D50" s="151"/>
      <c r="E50" s="151"/>
    </row>
    <row r="51" spans="1:5" ht="15.75" x14ac:dyDescent="0.25">
      <c r="A51" s="140"/>
      <c r="B51" s="140"/>
      <c r="C51" s="29"/>
      <c r="D51" s="29"/>
      <c r="E51" s="29"/>
    </row>
    <row r="52" spans="1:5" x14ac:dyDescent="0.25">
      <c r="A52" s="73"/>
      <c r="B52" s="74"/>
      <c r="C52" s="74"/>
      <c r="D52" s="74"/>
      <c r="E52" s="74"/>
    </row>
    <row r="53" spans="1:5" x14ac:dyDescent="0.25">
      <c r="A53" s="73"/>
      <c r="B53" s="74"/>
      <c r="C53" s="74"/>
      <c r="D53" s="74"/>
      <c r="E53" s="74"/>
    </row>
    <row r="54" spans="1:5" x14ac:dyDescent="0.25">
      <c r="A54" s="73"/>
      <c r="B54" s="74"/>
      <c r="C54" s="74"/>
      <c r="D54" s="74"/>
      <c r="E54" s="74"/>
    </row>
    <row r="55" spans="1:5" x14ac:dyDescent="0.25">
      <c r="A55" s="73"/>
      <c r="B55" s="74"/>
      <c r="C55" s="74"/>
      <c r="D55" s="74"/>
      <c r="E55" s="74"/>
    </row>
    <row r="56" spans="1:5" x14ac:dyDescent="0.25">
      <c r="A56" s="73"/>
      <c r="B56" s="74"/>
      <c r="C56" s="74"/>
      <c r="D56" s="74"/>
      <c r="E56" s="74"/>
    </row>
    <row r="57" spans="1:5" x14ac:dyDescent="0.25">
      <c r="A57" s="73"/>
      <c r="B57" s="74"/>
      <c r="C57" s="74"/>
      <c r="D57" s="74"/>
      <c r="E57" s="74"/>
    </row>
    <row r="58" spans="1:5" x14ac:dyDescent="0.25">
      <c r="A58" s="73"/>
      <c r="B58" s="74"/>
      <c r="C58" s="74"/>
      <c r="D58" s="74"/>
      <c r="E58" s="74"/>
    </row>
    <row r="59" spans="1:5" x14ac:dyDescent="0.25">
      <c r="A59" s="73"/>
      <c r="B59" s="74"/>
      <c r="C59" s="74"/>
      <c r="D59" s="74"/>
      <c r="E59" s="74"/>
    </row>
    <row r="60" spans="1:5" x14ac:dyDescent="0.25">
      <c r="A60" s="73"/>
      <c r="B60" s="74"/>
      <c r="C60" s="74"/>
      <c r="D60" s="74"/>
      <c r="E60" s="74"/>
    </row>
    <row r="61" spans="1:5" x14ac:dyDescent="0.25">
      <c r="A61" s="73"/>
      <c r="B61" s="74"/>
      <c r="C61" s="74"/>
      <c r="D61" s="74"/>
      <c r="E61" s="74"/>
    </row>
    <row r="62" spans="1:5" x14ac:dyDescent="0.25">
      <c r="A62" s="73"/>
      <c r="B62" s="74"/>
      <c r="C62" s="74"/>
      <c r="D62" s="74"/>
      <c r="E62" s="74"/>
    </row>
    <row r="63" spans="1:5" x14ac:dyDescent="0.25">
      <c r="A63" s="73"/>
      <c r="B63" s="74"/>
      <c r="C63" s="74"/>
      <c r="D63" s="74"/>
      <c r="E63" s="74"/>
    </row>
    <row r="64" spans="1:5" x14ac:dyDescent="0.25">
      <c r="A64" s="73"/>
      <c r="B64" s="74"/>
      <c r="C64" s="74"/>
      <c r="D64" s="74"/>
      <c r="E64" s="74"/>
    </row>
    <row r="65" spans="1:5" x14ac:dyDescent="0.25">
      <c r="A65" s="73"/>
      <c r="B65" s="74"/>
      <c r="C65" s="74"/>
      <c r="D65" s="74"/>
      <c r="E65" s="74"/>
    </row>
    <row r="66" spans="1:5" x14ac:dyDescent="0.25">
      <c r="A66" s="73"/>
      <c r="B66" s="74"/>
      <c r="C66" s="74"/>
      <c r="D66" s="74"/>
      <c r="E66" s="74"/>
    </row>
    <row r="67" spans="1:5" x14ac:dyDescent="0.25">
      <c r="A67" s="73"/>
      <c r="B67" s="74"/>
      <c r="C67" s="74"/>
      <c r="D67" s="74"/>
      <c r="E67" s="74"/>
    </row>
    <row r="68" spans="1:5" x14ac:dyDescent="0.25">
      <c r="A68" s="73"/>
      <c r="B68" s="74"/>
      <c r="C68" s="74"/>
      <c r="D68" s="74"/>
      <c r="E68" s="74"/>
    </row>
    <row r="69" spans="1:5" x14ac:dyDescent="0.25">
      <c r="A69" s="73"/>
      <c r="B69" s="74"/>
      <c r="C69" s="74"/>
      <c r="D69" s="74"/>
      <c r="E69" s="74"/>
    </row>
    <row r="70" spans="1:5" x14ac:dyDescent="0.25">
      <c r="A70" s="73"/>
      <c r="B70" s="74"/>
      <c r="C70" s="74"/>
      <c r="D70" s="74"/>
      <c r="E70" s="74"/>
    </row>
    <row r="71" spans="1:5" x14ac:dyDescent="0.25">
      <c r="A71" s="73"/>
      <c r="B71" s="74"/>
      <c r="C71" s="74"/>
      <c r="D71" s="74"/>
      <c r="E71" s="74"/>
    </row>
    <row r="72" spans="1:5" x14ac:dyDescent="0.25">
      <c r="A72" s="73"/>
      <c r="B72" s="74"/>
      <c r="C72" s="74"/>
      <c r="D72" s="74"/>
      <c r="E72" s="74"/>
    </row>
    <row r="73" spans="1:5" x14ac:dyDescent="0.25">
      <c r="A73" s="73"/>
      <c r="B73" s="74"/>
      <c r="C73" s="74"/>
      <c r="D73" s="74"/>
      <c r="E73" s="74"/>
    </row>
    <row r="74" spans="1:5" x14ac:dyDescent="0.25">
      <c r="A74" s="73"/>
      <c r="B74" s="74"/>
      <c r="C74" s="74"/>
      <c r="D74" s="74"/>
      <c r="E74" s="74"/>
    </row>
    <row r="75" spans="1:5" x14ac:dyDescent="0.25">
      <c r="A75" s="73"/>
      <c r="B75" s="74"/>
      <c r="C75" s="74"/>
      <c r="D75" s="74"/>
      <c r="E75" s="74"/>
    </row>
    <row r="76" spans="1:5" x14ac:dyDescent="0.25">
      <c r="A76" s="73"/>
      <c r="B76" s="74"/>
      <c r="C76" s="74"/>
      <c r="D76" s="74"/>
      <c r="E76" s="74"/>
    </row>
    <row r="77" spans="1:5" x14ac:dyDescent="0.25">
      <c r="A77" s="73"/>
      <c r="B77" s="74"/>
      <c r="C77" s="74"/>
      <c r="D77" s="74"/>
      <c r="E77" s="74"/>
    </row>
    <row r="78" spans="1:5" x14ac:dyDescent="0.25">
      <c r="A78" s="73"/>
      <c r="B78" s="74"/>
      <c r="C78" s="74"/>
      <c r="D78" s="74"/>
      <c r="E78" s="74"/>
    </row>
    <row r="79" spans="1:5" x14ac:dyDescent="0.25">
      <c r="A79" s="73"/>
      <c r="B79" s="74"/>
      <c r="C79" s="74"/>
      <c r="D79" s="74"/>
      <c r="E79" s="74"/>
    </row>
    <row r="80" spans="1:5" x14ac:dyDescent="0.25">
      <c r="A80" s="73"/>
      <c r="B80" s="74"/>
      <c r="C80" s="74"/>
      <c r="D80" s="74"/>
      <c r="E80" s="74"/>
    </row>
    <row r="81" spans="1:5" x14ac:dyDescent="0.25">
      <c r="A81" s="73"/>
      <c r="B81" s="74"/>
      <c r="C81" s="74"/>
      <c r="D81" s="74"/>
      <c r="E81" s="74"/>
    </row>
    <row r="82" spans="1:5" x14ac:dyDescent="0.25">
      <c r="A82" s="73"/>
      <c r="B82" s="74"/>
      <c r="C82" s="74"/>
      <c r="D82" s="74"/>
      <c r="E82" s="74"/>
    </row>
    <row r="83" spans="1:5" x14ac:dyDescent="0.25">
      <c r="A83" s="73"/>
      <c r="B83" s="74"/>
      <c r="C83" s="74"/>
      <c r="D83" s="74"/>
      <c r="E83" s="74"/>
    </row>
    <row r="84" spans="1:5" x14ac:dyDescent="0.25">
      <c r="A84" s="73"/>
      <c r="B84" s="74"/>
      <c r="C84" s="74"/>
      <c r="D84" s="74"/>
      <c r="E84" s="74"/>
    </row>
    <row r="85" spans="1:5" x14ac:dyDescent="0.25">
      <c r="A85" s="73"/>
      <c r="B85" s="74"/>
      <c r="C85" s="74"/>
      <c r="D85" s="74"/>
      <c r="E85" s="74"/>
    </row>
    <row r="86" spans="1:5" x14ac:dyDescent="0.25">
      <c r="A86" s="73"/>
      <c r="B86" s="74"/>
      <c r="C86" s="74"/>
      <c r="D86" s="74"/>
      <c r="E86" s="74"/>
    </row>
    <row r="87" spans="1:5" x14ac:dyDescent="0.25">
      <c r="A87" s="73"/>
      <c r="B87" s="74"/>
      <c r="C87" s="74"/>
      <c r="D87" s="74"/>
      <c r="E87" s="74"/>
    </row>
    <row r="88" spans="1:5" x14ac:dyDescent="0.25">
      <c r="A88" s="73"/>
      <c r="B88" s="74"/>
      <c r="C88" s="74"/>
      <c r="D88" s="74"/>
      <c r="E88" s="74"/>
    </row>
    <row r="89" spans="1:5" x14ac:dyDescent="0.25">
      <c r="A89" s="73"/>
      <c r="B89" s="74"/>
      <c r="C89" s="74"/>
      <c r="D89" s="74"/>
      <c r="E89" s="74"/>
    </row>
    <row r="90" spans="1:5" x14ac:dyDescent="0.25">
      <c r="A90" s="73"/>
      <c r="B90" s="74"/>
      <c r="C90" s="74"/>
      <c r="D90" s="74"/>
      <c r="E90" s="74"/>
    </row>
    <row r="91" spans="1:5" x14ac:dyDescent="0.25">
      <c r="A91" s="73"/>
      <c r="B91" s="74"/>
      <c r="C91" s="74"/>
      <c r="D91" s="74"/>
      <c r="E91" s="74"/>
    </row>
    <row r="92" spans="1:5" x14ac:dyDescent="0.25">
      <c r="A92" s="73"/>
      <c r="B92" s="74"/>
      <c r="C92" s="74"/>
      <c r="D92" s="74"/>
      <c r="E92" s="74"/>
    </row>
    <row r="93" spans="1:5" x14ac:dyDescent="0.25">
      <c r="A93" s="73"/>
      <c r="B93" s="74"/>
      <c r="C93" s="74"/>
      <c r="D93" s="74"/>
      <c r="E93" s="74"/>
    </row>
    <row r="94" spans="1:5" x14ac:dyDescent="0.25">
      <c r="A94" s="73"/>
      <c r="B94" s="74"/>
      <c r="C94" s="74"/>
      <c r="D94" s="74"/>
      <c r="E94" s="74"/>
    </row>
    <row r="95" spans="1:5" x14ac:dyDescent="0.25">
      <c r="A95" s="73"/>
      <c r="B95" s="74"/>
      <c r="C95" s="74"/>
      <c r="D95" s="74"/>
      <c r="E95" s="74"/>
    </row>
    <row r="96" spans="1:5" x14ac:dyDescent="0.25">
      <c r="A96" s="73"/>
      <c r="B96" s="74"/>
      <c r="C96" s="74"/>
      <c r="D96" s="74"/>
      <c r="E96" s="74"/>
    </row>
    <row r="97" spans="1:5" x14ac:dyDescent="0.25">
      <c r="A97" s="73"/>
      <c r="B97" s="74"/>
      <c r="C97" s="74"/>
      <c r="D97" s="74"/>
      <c r="E97" s="74"/>
    </row>
    <row r="98" spans="1:5" x14ac:dyDescent="0.25">
      <c r="A98" s="73"/>
      <c r="B98" s="74"/>
      <c r="C98" s="74"/>
      <c r="D98" s="74"/>
      <c r="E98" s="74"/>
    </row>
    <row r="99" spans="1:5" x14ac:dyDescent="0.25">
      <c r="A99" s="73"/>
      <c r="B99" s="74"/>
      <c r="C99" s="74"/>
      <c r="D99" s="74"/>
      <c r="E99" s="74"/>
    </row>
    <row r="100" spans="1:5" x14ac:dyDescent="0.25">
      <c r="A100" s="73"/>
      <c r="B100" s="74"/>
      <c r="C100" s="74"/>
      <c r="D100" s="74"/>
      <c r="E100" s="74"/>
    </row>
    <row r="101" spans="1:5" x14ac:dyDescent="0.25">
      <c r="A101" s="73"/>
      <c r="B101" s="74"/>
      <c r="C101" s="74"/>
      <c r="D101" s="74"/>
      <c r="E101" s="74"/>
    </row>
    <row r="102" spans="1:5" x14ac:dyDescent="0.25">
      <c r="A102" s="73"/>
      <c r="B102" s="74"/>
      <c r="C102" s="74"/>
      <c r="D102" s="74"/>
      <c r="E102" s="74"/>
    </row>
    <row r="103" spans="1:5" x14ac:dyDescent="0.25">
      <c r="A103" s="73"/>
      <c r="B103" s="74"/>
      <c r="C103" s="74"/>
      <c r="D103" s="74"/>
      <c r="E103" s="74"/>
    </row>
    <row r="104" spans="1:5" x14ac:dyDescent="0.25">
      <c r="A104" s="73"/>
      <c r="B104" s="74"/>
      <c r="C104" s="74"/>
      <c r="D104" s="74"/>
      <c r="E104" s="74"/>
    </row>
    <row r="105" spans="1:5" x14ac:dyDescent="0.25">
      <c r="A105" s="73"/>
      <c r="B105" s="74"/>
      <c r="C105" s="74"/>
      <c r="D105" s="74"/>
      <c r="E105" s="74"/>
    </row>
    <row r="106" spans="1:5" x14ac:dyDescent="0.25">
      <c r="A106" s="73"/>
      <c r="B106" s="74"/>
      <c r="C106" s="74"/>
      <c r="D106" s="74"/>
      <c r="E106" s="74"/>
    </row>
    <row r="107" spans="1:5" x14ac:dyDescent="0.25">
      <c r="A107" s="73"/>
      <c r="B107" s="74"/>
      <c r="C107" s="74"/>
      <c r="D107" s="74"/>
      <c r="E107" s="74"/>
    </row>
    <row r="108" spans="1:5" x14ac:dyDescent="0.25">
      <c r="A108" s="73"/>
      <c r="B108" s="74"/>
      <c r="C108" s="74"/>
      <c r="D108" s="74"/>
      <c r="E108" s="74"/>
    </row>
    <row r="109" spans="1:5" x14ac:dyDescent="0.25">
      <c r="A109" s="73"/>
      <c r="B109" s="74"/>
      <c r="C109" s="74"/>
      <c r="D109" s="74"/>
      <c r="E109" s="74"/>
    </row>
    <row r="110" spans="1:5" x14ac:dyDescent="0.25">
      <c r="A110" s="73"/>
      <c r="B110" s="74"/>
      <c r="C110" s="74"/>
      <c r="D110" s="74"/>
      <c r="E110" s="74"/>
    </row>
    <row r="111" spans="1:5" x14ac:dyDescent="0.25">
      <c r="A111" s="73"/>
      <c r="B111" s="74"/>
      <c r="C111" s="74"/>
      <c r="D111" s="74"/>
      <c r="E111" s="74"/>
    </row>
    <row r="112" spans="1:5" x14ac:dyDescent="0.25">
      <c r="A112" s="73"/>
      <c r="B112" s="74"/>
      <c r="C112" s="74"/>
      <c r="D112" s="74"/>
      <c r="E112" s="74"/>
    </row>
    <row r="113" spans="1:5" x14ac:dyDescent="0.25">
      <c r="A113" s="73"/>
      <c r="B113" s="74"/>
      <c r="C113" s="74"/>
      <c r="D113" s="74"/>
      <c r="E113" s="74"/>
    </row>
    <row r="114" spans="1:5" x14ac:dyDescent="0.25">
      <c r="A114" s="73"/>
      <c r="B114" s="74"/>
      <c r="C114" s="74"/>
      <c r="D114" s="74"/>
      <c r="E114" s="74"/>
    </row>
    <row r="115" spans="1:5" x14ac:dyDescent="0.25">
      <c r="A115" s="73"/>
      <c r="B115" s="74"/>
      <c r="C115" s="74"/>
      <c r="D115" s="74"/>
      <c r="E115" s="74"/>
    </row>
    <row r="116" spans="1:5" x14ac:dyDescent="0.25">
      <c r="A116" s="73"/>
      <c r="B116" s="74"/>
      <c r="C116" s="74"/>
      <c r="D116" s="74"/>
      <c r="E116" s="74"/>
    </row>
    <row r="117" spans="1:5" x14ac:dyDescent="0.25">
      <c r="A117" s="73"/>
      <c r="B117" s="74"/>
      <c r="C117" s="74"/>
      <c r="D117" s="74"/>
      <c r="E117" s="74"/>
    </row>
    <row r="118" spans="1:5" x14ac:dyDescent="0.25">
      <c r="A118" s="73"/>
      <c r="B118" s="74"/>
      <c r="C118" s="74"/>
      <c r="D118" s="74"/>
      <c r="E118" s="74"/>
    </row>
    <row r="119" spans="1:5" x14ac:dyDescent="0.25">
      <c r="A119" s="73"/>
      <c r="B119" s="74"/>
      <c r="C119" s="74"/>
      <c r="D119" s="74"/>
      <c r="E119" s="74"/>
    </row>
    <row r="120" spans="1:5" x14ac:dyDescent="0.25">
      <c r="A120" s="73"/>
      <c r="B120" s="74"/>
      <c r="C120" s="74"/>
      <c r="D120" s="74"/>
      <c r="E120" s="74"/>
    </row>
    <row r="121" spans="1:5" x14ac:dyDescent="0.25">
      <c r="A121" s="73"/>
      <c r="B121" s="74"/>
      <c r="C121" s="74"/>
      <c r="D121" s="74"/>
      <c r="E121" s="74"/>
    </row>
    <row r="122" spans="1:5" x14ac:dyDescent="0.25">
      <c r="A122" s="73"/>
      <c r="B122" s="74"/>
      <c r="C122" s="74"/>
      <c r="D122" s="74"/>
      <c r="E122" s="74"/>
    </row>
    <row r="123" spans="1:5" x14ac:dyDescent="0.25">
      <c r="A123" s="73"/>
      <c r="B123" s="74"/>
      <c r="C123" s="74"/>
      <c r="D123" s="74"/>
      <c r="E123" s="74"/>
    </row>
    <row r="124" spans="1:5" x14ac:dyDescent="0.25">
      <c r="A124" s="73"/>
      <c r="B124" s="74"/>
      <c r="C124" s="74"/>
      <c r="D124" s="74"/>
      <c r="E124" s="74"/>
    </row>
    <row r="125" spans="1:5" x14ac:dyDescent="0.25">
      <c r="A125" s="73"/>
      <c r="B125" s="74"/>
      <c r="C125" s="74"/>
      <c r="D125" s="74"/>
      <c r="E125" s="74"/>
    </row>
    <row r="126" spans="1:5" x14ac:dyDescent="0.25">
      <c r="A126" s="73"/>
      <c r="B126" s="74"/>
      <c r="C126" s="74"/>
      <c r="D126" s="74"/>
      <c r="E126" s="74"/>
    </row>
    <row r="127" spans="1:5" x14ac:dyDescent="0.25">
      <c r="A127" s="73"/>
      <c r="B127" s="74"/>
      <c r="C127" s="74"/>
      <c r="D127" s="74"/>
      <c r="E127" s="74"/>
    </row>
    <row r="128" spans="1:5" x14ac:dyDescent="0.25">
      <c r="A128" s="73"/>
      <c r="B128" s="74"/>
      <c r="C128" s="74"/>
      <c r="D128" s="74"/>
      <c r="E128" s="74"/>
    </row>
    <row r="129" spans="1:5" x14ac:dyDescent="0.25">
      <c r="A129" s="73"/>
      <c r="B129" s="74"/>
      <c r="C129" s="74"/>
      <c r="D129" s="74"/>
      <c r="E129" s="74"/>
    </row>
    <row r="130" spans="1:5" x14ac:dyDescent="0.25">
      <c r="A130" s="73"/>
      <c r="B130" s="74"/>
      <c r="C130" s="74"/>
      <c r="D130" s="74"/>
      <c r="E130" s="74"/>
    </row>
    <row r="131" spans="1:5" x14ac:dyDescent="0.25">
      <c r="A131" s="73"/>
      <c r="B131" s="74"/>
      <c r="C131" s="74"/>
      <c r="D131" s="74"/>
      <c r="E131" s="74"/>
    </row>
    <row r="132" spans="1:5" x14ac:dyDescent="0.25">
      <c r="A132" s="73"/>
      <c r="B132" s="74"/>
      <c r="C132" s="74"/>
      <c r="D132" s="74"/>
      <c r="E132" s="74"/>
    </row>
    <row r="133" spans="1:5" x14ac:dyDescent="0.25">
      <c r="A133" s="73"/>
      <c r="B133" s="74"/>
      <c r="C133" s="74"/>
      <c r="D133" s="74"/>
      <c r="E133" s="74"/>
    </row>
    <row r="134" spans="1:5" x14ac:dyDescent="0.25">
      <c r="A134" s="73"/>
      <c r="B134" s="74"/>
      <c r="C134" s="74"/>
      <c r="D134" s="74"/>
      <c r="E134" s="74"/>
    </row>
    <row r="135" spans="1:5" x14ac:dyDescent="0.25">
      <c r="A135" s="73"/>
      <c r="B135" s="74"/>
      <c r="C135" s="74"/>
      <c r="D135" s="74"/>
      <c r="E135" s="74"/>
    </row>
    <row r="136" spans="1:5" x14ac:dyDescent="0.25">
      <c r="A136" s="73"/>
      <c r="B136" s="74"/>
      <c r="C136" s="74"/>
      <c r="D136" s="74"/>
      <c r="E136" s="74"/>
    </row>
    <row r="137" spans="1:5" x14ac:dyDescent="0.25">
      <c r="A137" s="73"/>
      <c r="B137" s="74"/>
      <c r="C137" s="74"/>
      <c r="D137" s="74"/>
      <c r="E137" s="74"/>
    </row>
    <row r="138" spans="1:5" x14ac:dyDescent="0.25">
      <c r="A138" s="73"/>
      <c r="B138" s="74"/>
      <c r="C138" s="74"/>
      <c r="D138" s="74"/>
      <c r="E138" s="74"/>
    </row>
    <row r="139" spans="1:5" x14ac:dyDescent="0.25">
      <c r="A139" s="73"/>
      <c r="B139" s="74"/>
      <c r="C139" s="74"/>
      <c r="D139" s="74"/>
      <c r="E139" s="74"/>
    </row>
    <row r="140" spans="1:5" x14ac:dyDescent="0.25">
      <c r="A140" s="73"/>
      <c r="B140" s="74"/>
      <c r="C140" s="74"/>
      <c r="D140" s="74"/>
      <c r="E140" s="74"/>
    </row>
    <row r="141" spans="1:5" x14ac:dyDescent="0.25">
      <c r="A141" s="73"/>
      <c r="B141" s="74"/>
      <c r="C141" s="74"/>
      <c r="D141" s="74"/>
      <c r="E141" s="74"/>
    </row>
    <row r="142" spans="1:5" x14ac:dyDescent="0.25">
      <c r="A142" s="73"/>
      <c r="B142" s="74"/>
      <c r="C142" s="74"/>
      <c r="D142" s="74"/>
      <c r="E142" s="74"/>
    </row>
    <row r="143" spans="1:5" x14ac:dyDescent="0.25">
      <c r="A143" s="73"/>
      <c r="B143" s="74"/>
      <c r="C143" s="74"/>
      <c r="D143" s="74"/>
      <c r="E143" s="74"/>
    </row>
    <row r="144" spans="1:5" x14ac:dyDescent="0.25">
      <c r="A144" s="73"/>
      <c r="B144" s="74"/>
      <c r="C144" s="74"/>
      <c r="D144" s="74"/>
      <c r="E144" s="74"/>
    </row>
    <row r="145" spans="1:5" x14ac:dyDescent="0.25">
      <c r="A145" s="73"/>
      <c r="B145" s="74"/>
      <c r="C145" s="74"/>
      <c r="D145" s="74"/>
      <c r="E145" s="74"/>
    </row>
    <row r="146" spans="1:5" x14ac:dyDescent="0.25">
      <c r="A146" s="73"/>
      <c r="B146" s="74"/>
      <c r="C146" s="74"/>
      <c r="D146" s="74"/>
      <c r="E146" s="74"/>
    </row>
    <row r="147" spans="1:5" x14ac:dyDescent="0.25">
      <c r="A147" s="73"/>
      <c r="B147" s="74"/>
      <c r="C147" s="74"/>
      <c r="D147" s="74"/>
      <c r="E147" s="74"/>
    </row>
    <row r="148" spans="1:5" x14ac:dyDescent="0.25">
      <c r="A148" s="73"/>
      <c r="B148" s="74"/>
      <c r="C148" s="74"/>
      <c r="D148" s="74"/>
      <c r="E148" s="74"/>
    </row>
    <row r="149" spans="1:5" x14ac:dyDescent="0.25">
      <c r="A149" s="73"/>
      <c r="B149" s="74"/>
      <c r="C149" s="74"/>
      <c r="D149" s="74"/>
      <c r="E149" s="74"/>
    </row>
    <row r="150" spans="1:5" x14ac:dyDescent="0.25">
      <c r="A150" s="73"/>
      <c r="B150" s="74"/>
      <c r="C150" s="74"/>
      <c r="D150" s="74"/>
      <c r="E150" s="74"/>
    </row>
    <row r="151" spans="1:5" x14ac:dyDescent="0.25">
      <c r="A151" s="73"/>
      <c r="B151" s="74"/>
      <c r="C151" s="74"/>
      <c r="D151" s="74"/>
      <c r="E151" s="74"/>
    </row>
    <row r="152" spans="1:5" x14ac:dyDescent="0.25">
      <c r="A152" s="73"/>
      <c r="B152" s="74"/>
      <c r="C152" s="74"/>
      <c r="D152" s="74"/>
      <c r="E152" s="74"/>
    </row>
    <row r="153" spans="1:5" x14ac:dyDescent="0.25">
      <c r="A153" s="73"/>
      <c r="B153" s="74"/>
      <c r="C153" s="74"/>
      <c r="D153" s="74"/>
      <c r="E153" s="74"/>
    </row>
    <row r="154" spans="1:5" x14ac:dyDescent="0.25">
      <c r="A154" s="73"/>
      <c r="B154" s="74"/>
      <c r="C154" s="74"/>
      <c r="D154" s="74"/>
      <c r="E154" s="74"/>
    </row>
    <row r="155" spans="1:5" x14ac:dyDescent="0.25">
      <c r="A155" s="73"/>
      <c r="B155" s="74"/>
      <c r="C155" s="74"/>
      <c r="D155" s="74"/>
      <c r="E155" s="74"/>
    </row>
    <row r="156" spans="1:5" x14ac:dyDescent="0.25">
      <c r="A156" s="73"/>
      <c r="B156" s="74"/>
      <c r="C156" s="74"/>
      <c r="D156" s="74"/>
      <c r="E156" s="74"/>
    </row>
    <row r="157" spans="1:5" x14ac:dyDescent="0.25">
      <c r="A157" s="73"/>
      <c r="B157" s="74"/>
      <c r="C157" s="74"/>
      <c r="D157" s="74"/>
      <c r="E157" s="74"/>
    </row>
    <row r="158" spans="1:5" x14ac:dyDescent="0.25">
      <c r="A158" s="73"/>
      <c r="B158" s="74"/>
      <c r="C158" s="74"/>
      <c r="D158" s="74"/>
      <c r="E158" s="74"/>
    </row>
    <row r="159" spans="1:5" x14ac:dyDescent="0.25">
      <c r="A159" s="73"/>
      <c r="B159" s="74"/>
      <c r="C159" s="74"/>
      <c r="D159" s="74"/>
      <c r="E159" s="74"/>
    </row>
    <row r="160" spans="1:5" x14ac:dyDescent="0.25">
      <c r="A160" s="73"/>
      <c r="B160" s="74"/>
      <c r="C160" s="74"/>
      <c r="D160" s="74"/>
      <c r="E160" s="74"/>
    </row>
    <row r="161" spans="1:5" x14ac:dyDescent="0.25">
      <c r="A161" s="73"/>
      <c r="B161" s="74"/>
      <c r="C161" s="74"/>
      <c r="D161" s="74"/>
      <c r="E161" s="74"/>
    </row>
    <row r="162" spans="1:5" x14ac:dyDescent="0.25">
      <c r="A162" s="73"/>
      <c r="B162" s="74"/>
      <c r="C162" s="74"/>
      <c r="D162" s="74"/>
      <c r="E162" s="74"/>
    </row>
    <row r="163" spans="1:5" x14ac:dyDescent="0.25">
      <c r="A163" s="73"/>
      <c r="B163" s="74"/>
      <c r="C163" s="74"/>
      <c r="D163" s="74"/>
      <c r="E163" s="74"/>
    </row>
    <row r="164" spans="1:5" x14ac:dyDescent="0.25">
      <c r="A164" s="73"/>
      <c r="B164" s="74"/>
      <c r="C164" s="74"/>
      <c r="D164" s="74"/>
      <c r="E164" s="74"/>
    </row>
    <row r="165" spans="1:5" x14ac:dyDescent="0.25">
      <c r="A165" s="73"/>
      <c r="B165" s="74"/>
      <c r="C165" s="74"/>
      <c r="D165" s="74"/>
      <c r="E165" s="74"/>
    </row>
    <row r="166" spans="1:5" x14ac:dyDescent="0.25">
      <c r="A166" s="73"/>
      <c r="B166" s="74"/>
      <c r="C166" s="74"/>
      <c r="D166" s="74"/>
      <c r="E166" s="74"/>
    </row>
    <row r="167" spans="1:5" x14ac:dyDescent="0.25">
      <c r="A167" s="73"/>
      <c r="B167" s="74"/>
      <c r="C167" s="74"/>
      <c r="D167" s="74"/>
      <c r="E167" s="74"/>
    </row>
    <row r="168" spans="1:5" x14ac:dyDescent="0.25">
      <c r="A168" s="73"/>
      <c r="B168" s="74"/>
      <c r="C168" s="74"/>
      <c r="D168" s="74"/>
      <c r="E168" s="74"/>
    </row>
    <row r="169" spans="1:5" x14ac:dyDescent="0.25">
      <c r="A169" s="73"/>
      <c r="B169" s="74"/>
      <c r="C169" s="74"/>
      <c r="D169" s="74"/>
      <c r="E169" s="74"/>
    </row>
    <row r="170" spans="1:5" x14ac:dyDescent="0.25">
      <c r="A170" s="73"/>
      <c r="B170" s="74"/>
      <c r="C170" s="74"/>
      <c r="D170" s="74"/>
      <c r="E170" s="74"/>
    </row>
    <row r="171" spans="1:5" x14ac:dyDescent="0.25">
      <c r="A171" s="73"/>
      <c r="B171" s="74"/>
      <c r="C171" s="74"/>
      <c r="D171" s="74"/>
      <c r="E171" s="74"/>
    </row>
    <row r="172" spans="1:5" x14ac:dyDescent="0.25">
      <c r="A172" s="73"/>
      <c r="B172" s="74"/>
      <c r="C172" s="74"/>
      <c r="D172" s="74"/>
      <c r="E172" s="74"/>
    </row>
    <row r="173" spans="1:5" x14ac:dyDescent="0.25">
      <c r="A173" s="73"/>
      <c r="B173" s="74"/>
      <c r="C173" s="74"/>
      <c r="D173" s="74"/>
      <c r="E173" s="74"/>
    </row>
    <row r="174" spans="1:5" x14ac:dyDescent="0.25">
      <c r="A174" s="73"/>
      <c r="B174" s="74"/>
      <c r="C174" s="74"/>
      <c r="D174" s="74"/>
      <c r="E174" s="74"/>
    </row>
    <row r="175" spans="1:5" x14ac:dyDescent="0.25">
      <c r="A175" s="73"/>
      <c r="B175" s="74"/>
      <c r="C175" s="74"/>
      <c r="D175" s="74"/>
      <c r="E175" s="74"/>
    </row>
    <row r="176" spans="1:5" x14ac:dyDescent="0.25">
      <c r="A176" s="73"/>
      <c r="B176" s="74"/>
      <c r="C176" s="74"/>
      <c r="D176" s="74"/>
      <c r="E176" s="74"/>
    </row>
    <row r="177" spans="1:5" x14ac:dyDescent="0.25">
      <c r="A177" s="73"/>
      <c r="B177" s="74"/>
      <c r="C177" s="74"/>
      <c r="D177" s="74"/>
      <c r="E177" s="74"/>
    </row>
    <row r="178" spans="1:5" x14ac:dyDescent="0.25">
      <c r="A178" s="73"/>
      <c r="B178" s="74"/>
      <c r="C178" s="74"/>
      <c r="D178" s="74"/>
      <c r="E178" s="74"/>
    </row>
    <row r="179" spans="1:5" x14ac:dyDescent="0.25">
      <c r="A179" s="73"/>
      <c r="B179" s="74"/>
      <c r="C179" s="74"/>
      <c r="D179" s="74"/>
      <c r="E179" s="74"/>
    </row>
    <row r="180" spans="1:5" x14ac:dyDescent="0.25">
      <c r="A180" s="73"/>
      <c r="B180" s="74"/>
      <c r="C180" s="74"/>
      <c r="D180" s="74"/>
      <c r="E180" s="74"/>
    </row>
    <row r="181" spans="1:5" x14ac:dyDescent="0.25">
      <c r="A181" s="73"/>
      <c r="B181" s="74"/>
      <c r="C181" s="74"/>
      <c r="D181" s="74"/>
      <c r="E181" s="74"/>
    </row>
    <row r="182" spans="1:5" x14ac:dyDescent="0.25">
      <c r="A182" s="73"/>
      <c r="B182" s="74"/>
      <c r="C182" s="74"/>
      <c r="D182" s="74"/>
      <c r="E182" s="74"/>
    </row>
    <row r="183" spans="1:5" x14ac:dyDescent="0.25">
      <c r="A183" s="73"/>
      <c r="B183" s="74"/>
      <c r="C183" s="74"/>
      <c r="D183" s="74"/>
      <c r="E183" s="74"/>
    </row>
    <row r="184" spans="1:5" x14ac:dyDescent="0.25">
      <c r="A184" s="73"/>
      <c r="B184" s="74"/>
      <c r="C184" s="74"/>
      <c r="D184" s="74"/>
      <c r="E184" s="74"/>
    </row>
    <row r="185" spans="1:5" x14ac:dyDescent="0.25">
      <c r="A185" s="73"/>
      <c r="B185" s="74"/>
      <c r="C185" s="74"/>
      <c r="D185" s="74"/>
      <c r="E185" s="74"/>
    </row>
    <row r="186" spans="1:5" x14ac:dyDescent="0.25">
      <c r="A186" s="73"/>
      <c r="B186" s="74"/>
      <c r="C186" s="74"/>
      <c r="D186" s="74"/>
      <c r="E186" s="74"/>
    </row>
    <row r="187" spans="1:5" x14ac:dyDescent="0.25">
      <c r="A187" s="73"/>
      <c r="B187" s="74"/>
      <c r="C187" s="74"/>
      <c r="D187" s="74"/>
      <c r="E187" s="74"/>
    </row>
    <row r="188" spans="1:5" x14ac:dyDescent="0.25">
      <c r="A188" s="73"/>
      <c r="B188" s="74"/>
      <c r="C188" s="74"/>
      <c r="D188" s="74"/>
      <c r="E188" s="74"/>
    </row>
    <row r="189" spans="1:5" x14ac:dyDescent="0.25">
      <c r="A189" s="73"/>
      <c r="B189" s="74"/>
      <c r="C189" s="74"/>
      <c r="D189" s="74"/>
      <c r="E189" s="74"/>
    </row>
    <row r="190" spans="1:5" x14ac:dyDescent="0.25">
      <c r="A190" s="73"/>
      <c r="B190" s="74"/>
      <c r="C190" s="74"/>
      <c r="D190" s="74"/>
      <c r="E190" s="74"/>
    </row>
    <row r="191" spans="1:5" x14ac:dyDescent="0.25">
      <c r="A191" s="73"/>
      <c r="B191" s="74"/>
      <c r="C191" s="74"/>
      <c r="D191" s="74"/>
      <c r="E191" s="74"/>
    </row>
    <row r="192" spans="1:5" x14ac:dyDescent="0.25">
      <c r="A192" s="73"/>
      <c r="B192" s="74"/>
      <c r="C192" s="74"/>
      <c r="D192" s="74"/>
      <c r="E192" s="74"/>
    </row>
    <row r="193" spans="1:5" x14ac:dyDescent="0.25">
      <c r="A193" s="73"/>
      <c r="B193" s="74"/>
      <c r="C193" s="74"/>
      <c r="D193" s="74"/>
      <c r="E193" s="74"/>
    </row>
    <row r="194" spans="1:5" x14ac:dyDescent="0.25">
      <c r="A194" s="73"/>
      <c r="B194" s="74"/>
      <c r="C194" s="74"/>
      <c r="D194" s="74"/>
      <c r="E194" s="74"/>
    </row>
    <row r="195" spans="1:5" x14ac:dyDescent="0.25">
      <c r="A195" s="73"/>
      <c r="B195" s="74"/>
      <c r="C195" s="74"/>
      <c r="D195" s="74"/>
      <c r="E195" s="74"/>
    </row>
    <row r="196" spans="1:5" x14ac:dyDescent="0.25">
      <c r="A196" s="73"/>
      <c r="B196" s="74"/>
      <c r="C196" s="74"/>
      <c r="D196" s="74"/>
      <c r="E196" s="74"/>
    </row>
    <row r="197" spans="1:5" x14ac:dyDescent="0.25">
      <c r="A197" s="73"/>
      <c r="B197" s="74"/>
      <c r="C197" s="74"/>
      <c r="D197" s="74"/>
      <c r="E197" s="74"/>
    </row>
    <row r="198" spans="1:5" x14ac:dyDescent="0.25">
      <c r="A198" s="73"/>
      <c r="B198" s="74"/>
      <c r="C198" s="74"/>
      <c r="D198" s="74"/>
      <c r="E198" s="74"/>
    </row>
    <row r="199" spans="1:5" x14ac:dyDescent="0.25">
      <c r="A199" s="73"/>
      <c r="B199" s="74"/>
      <c r="C199" s="74"/>
      <c r="D199" s="74"/>
      <c r="E199" s="74"/>
    </row>
    <row r="200" spans="1:5" x14ac:dyDescent="0.25">
      <c r="A200" s="73"/>
      <c r="B200" s="74"/>
      <c r="C200" s="74"/>
      <c r="D200" s="74"/>
      <c r="E200" s="74"/>
    </row>
    <row r="201" spans="1:5" x14ac:dyDescent="0.25">
      <c r="A201" s="73"/>
      <c r="B201" s="74"/>
      <c r="C201" s="74"/>
      <c r="D201" s="74"/>
      <c r="E201" s="74"/>
    </row>
    <row r="202" spans="1:5" x14ac:dyDescent="0.25">
      <c r="A202" s="73"/>
      <c r="B202" s="74"/>
      <c r="C202" s="74"/>
      <c r="D202" s="74"/>
      <c r="E202" s="74"/>
    </row>
    <row r="203" spans="1:5" x14ac:dyDescent="0.25">
      <c r="A203" s="73"/>
      <c r="B203" s="74"/>
      <c r="C203" s="74"/>
      <c r="D203" s="74"/>
      <c r="E203" s="74"/>
    </row>
    <row r="204" spans="1:5" x14ac:dyDescent="0.25">
      <c r="A204" s="73"/>
      <c r="B204" s="74"/>
      <c r="C204" s="74"/>
      <c r="D204" s="74"/>
      <c r="E204" s="74"/>
    </row>
    <row r="205" spans="1:5" x14ac:dyDescent="0.25">
      <c r="A205" s="73"/>
      <c r="B205" s="74"/>
      <c r="C205" s="74"/>
      <c r="D205" s="74"/>
      <c r="E205" s="74"/>
    </row>
    <row r="206" spans="1:5" x14ac:dyDescent="0.25">
      <c r="A206" s="73"/>
      <c r="B206" s="74"/>
      <c r="C206" s="74"/>
      <c r="D206" s="74"/>
      <c r="E206" s="74"/>
    </row>
    <row r="207" spans="1:5" x14ac:dyDescent="0.25">
      <c r="A207" s="73"/>
      <c r="B207" s="74"/>
      <c r="C207" s="74"/>
      <c r="D207" s="74"/>
      <c r="E207" s="74"/>
    </row>
    <row r="208" spans="1:5" x14ac:dyDescent="0.25">
      <c r="A208" s="73"/>
      <c r="B208" s="74"/>
      <c r="C208" s="74"/>
      <c r="D208" s="74"/>
      <c r="E208" s="74"/>
    </row>
    <row r="209" spans="1:5" x14ac:dyDescent="0.25">
      <c r="A209" s="73"/>
      <c r="B209" s="74"/>
      <c r="C209" s="74"/>
      <c r="D209" s="74"/>
      <c r="E209" s="74"/>
    </row>
    <row r="210" spans="1:5" x14ac:dyDescent="0.25">
      <c r="A210" s="73"/>
      <c r="B210" s="74"/>
      <c r="C210" s="74"/>
      <c r="D210" s="74"/>
      <c r="E210" s="74"/>
    </row>
    <row r="211" spans="1:5" x14ac:dyDescent="0.25">
      <c r="A211" s="73"/>
      <c r="B211" s="74"/>
      <c r="C211" s="74"/>
      <c r="D211" s="74"/>
      <c r="E211" s="74"/>
    </row>
    <row r="212" spans="1:5" x14ac:dyDescent="0.25">
      <c r="A212" s="73"/>
      <c r="B212" s="74"/>
      <c r="C212" s="74"/>
      <c r="D212" s="74"/>
      <c r="E212" s="74"/>
    </row>
    <row r="213" spans="1:5" x14ac:dyDescent="0.25">
      <c r="A213" s="73"/>
      <c r="B213" s="74"/>
      <c r="C213" s="74"/>
      <c r="D213" s="74"/>
      <c r="E213" s="74"/>
    </row>
    <row r="214" spans="1:5" x14ac:dyDescent="0.25">
      <c r="A214" s="73"/>
      <c r="B214" s="74"/>
      <c r="C214" s="74"/>
      <c r="D214" s="74"/>
      <c r="E214" s="74"/>
    </row>
    <row r="215" spans="1:5" x14ac:dyDescent="0.25">
      <c r="A215" s="73"/>
      <c r="B215" s="74"/>
      <c r="C215" s="74"/>
      <c r="D215" s="74"/>
      <c r="E215" s="74"/>
    </row>
    <row r="216" spans="1:5" x14ac:dyDescent="0.25">
      <c r="A216" s="73"/>
      <c r="B216" s="74"/>
      <c r="C216" s="74"/>
      <c r="D216" s="74"/>
      <c r="E216" s="74"/>
    </row>
    <row r="217" spans="1:5" x14ac:dyDescent="0.25">
      <c r="A217" s="73"/>
      <c r="B217" s="74"/>
      <c r="C217" s="74"/>
      <c r="D217" s="74"/>
      <c r="E217" s="74"/>
    </row>
    <row r="218" spans="1:5" x14ac:dyDescent="0.25">
      <c r="A218" s="73"/>
      <c r="B218" s="74"/>
      <c r="C218" s="74"/>
      <c r="D218" s="74"/>
      <c r="E218" s="74"/>
    </row>
    <row r="219" spans="1:5" x14ac:dyDescent="0.25">
      <c r="A219" s="73"/>
      <c r="B219" s="74"/>
      <c r="C219" s="74"/>
      <c r="D219" s="74"/>
      <c r="E219" s="74"/>
    </row>
    <row r="220" spans="1:5" x14ac:dyDescent="0.25">
      <c r="A220" s="73"/>
      <c r="B220" s="74"/>
      <c r="C220" s="74"/>
      <c r="D220" s="74"/>
      <c r="E220" s="74"/>
    </row>
    <row r="221" spans="1:5" x14ac:dyDescent="0.25">
      <c r="A221" s="73"/>
      <c r="B221" s="74"/>
      <c r="C221" s="74"/>
      <c r="D221" s="74"/>
      <c r="E221" s="74"/>
    </row>
    <row r="222" spans="1:5" x14ac:dyDescent="0.25">
      <c r="A222" s="73"/>
      <c r="B222" s="74"/>
      <c r="C222" s="74"/>
      <c r="D222" s="74"/>
      <c r="E222" s="74"/>
    </row>
    <row r="223" spans="1:5" x14ac:dyDescent="0.25">
      <c r="A223" s="73"/>
      <c r="B223" s="74"/>
      <c r="C223" s="74"/>
      <c r="D223" s="74"/>
      <c r="E223" s="74"/>
    </row>
    <row r="224" spans="1:5" x14ac:dyDescent="0.25">
      <c r="A224" s="73"/>
      <c r="B224" s="74"/>
      <c r="C224" s="74"/>
      <c r="D224" s="74"/>
      <c r="E224" s="74"/>
    </row>
    <row r="225" spans="1:5" x14ac:dyDescent="0.25">
      <c r="A225" s="73"/>
      <c r="B225" s="74"/>
      <c r="C225" s="74"/>
      <c r="D225" s="74"/>
      <c r="E225" s="74"/>
    </row>
    <row r="226" spans="1:5" x14ac:dyDescent="0.25">
      <c r="A226" s="73"/>
      <c r="B226" s="74"/>
      <c r="C226" s="74"/>
      <c r="D226" s="74"/>
      <c r="E226" s="74"/>
    </row>
    <row r="227" spans="1:5" x14ac:dyDescent="0.25">
      <c r="A227" s="73"/>
      <c r="B227" s="74"/>
      <c r="C227" s="74"/>
      <c r="D227" s="74"/>
      <c r="E227" s="74"/>
    </row>
    <row r="228" spans="1:5" x14ac:dyDescent="0.25">
      <c r="A228" s="73"/>
      <c r="B228" s="74"/>
      <c r="C228" s="74"/>
      <c r="D228" s="74"/>
      <c r="E228" s="74"/>
    </row>
    <row r="229" spans="1:5" x14ac:dyDescent="0.25">
      <c r="A229" s="73"/>
      <c r="B229" s="74"/>
      <c r="C229" s="74"/>
      <c r="D229" s="74"/>
      <c r="E229" s="74"/>
    </row>
  </sheetData>
  <mergeCells count="14">
    <mergeCell ref="A51:B51"/>
    <mergeCell ref="A9:A10"/>
    <mergeCell ref="B9:B10"/>
    <mergeCell ref="C9:E9"/>
    <mergeCell ref="A46:C46"/>
    <mergeCell ref="D48:E48"/>
    <mergeCell ref="A50:B50"/>
    <mergeCell ref="D50:E50"/>
    <mergeCell ref="D2:F2"/>
    <mergeCell ref="D3:F3"/>
    <mergeCell ref="D4:F4"/>
    <mergeCell ref="A8:E8"/>
    <mergeCell ref="B6:D6"/>
    <mergeCell ref="A7:E7"/>
  </mergeCells>
  <pageMargins left="0.7" right="0.7" top="0.75" bottom="0.75" header="0.3" footer="0.3"/>
  <pageSetup paperSize="9" scale="73" fitToHeight="0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opLeftCell="A62" workbookViewId="0">
      <selection activeCell="J5" sqref="J5"/>
    </sheetView>
  </sheetViews>
  <sheetFormatPr defaultRowHeight="15" x14ac:dyDescent="0.25"/>
  <cols>
    <col min="1" max="1" width="26" customWidth="1"/>
    <col min="2" max="2" width="11.85546875" customWidth="1"/>
    <col min="3" max="3" width="11.42578125" customWidth="1"/>
    <col min="4" max="4" width="11.28515625" customWidth="1"/>
    <col min="5" max="5" width="8.42578125" customWidth="1"/>
    <col min="6" max="6" width="12" customWidth="1"/>
    <col min="7" max="7" width="12.28515625" customWidth="1"/>
    <col min="8" max="8" width="11.140625" customWidth="1"/>
  </cols>
  <sheetData>
    <row r="1" spans="1:8" x14ac:dyDescent="0.25">
      <c r="E1" s="152" t="s">
        <v>155</v>
      </c>
      <c r="F1" s="126"/>
      <c r="G1" s="78"/>
    </row>
    <row r="2" spans="1:8" x14ac:dyDescent="0.25">
      <c r="E2" s="126" t="s">
        <v>166</v>
      </c>
      <c r="F2" s="126"/>
      <c r="G2" s="126"/>
    </row>
    <row r="3" spans="1:8" x14ac:dyDescent="0.25">
      <c r="E3" s="126" t="s">
        <v>151</v>
      </c>
      <c r="F3" s="126"/>
      <c r="G3" s="126"/>
    </row>
    <row r="4" spans="1:8" x14ac:dyDescent="0.25">
      <c r="E4" s="126" t="s">
        <v>170</v>
      </c>
      <c r="F4" s="126"/>
      <c r="G4" s="126"/>
    </row>
    <row r="5" spans="1:8" ht="15" customHeight="1" x14ac:dyDescent="0.25">
      <c r="A5" s="155" t="s">
        <v>167</v>
      </c>
      <c r="B5" s="155"/>
      <c r="C5" s="155"/>
      <c r="D5" s="155"/>
      <c r="E5" s="155"/>
      <c r="F5" s="155"/>
      <c r="G5" s="155"/>
    </row>
    <row r="6" spans="1:8" x14ac:dyDescent="0.25">
      <c r="A6" s="155"/>
      <c r="B6" s="155"/>
      <c r="C6" s="155"/>
      <c r="D6" s="155"/>
      <c r="E6" s="155"/>
      <c r="F6" s="155"/>
      <c r="G6" s="155"/>
    </row>
    <row r="7" spans="1:8" ht="15" hidden="1" customHeight="1" x14ac:dyDescent="0.25">
      <c r="A7" s="155"/>
      <c r="B7" s="155"/>
      <c r="C7" s="155"/>
      <c r="D7" s="155"/>
      <c r="E7" s="155"/>
      <c r="F7" s="155"/>
      <c r="G7" s="155"/>
    </row>
    <row r="8" spans="1:8" x14ac:dyDescent="0.25">
      <c r="A8" s="32"/>
      <c r="B8" s="156" t="s">
        <v>107</v>
      </c>
      <c r="C8" s="156"/>
      <c r="D8" s="156"/>
      <c r="E8" s="156"/>
      <c r="F8" s="156"/>
      <c r="G8" s="32"/>
    </row>
    <row r="9" spans="1:8" ht="0.75" customHeight="1" x14ac:dyDescent="0.25">
      <c r="A9" s="153" t="s">
        <v>108</v>
      </c>
      <c r="B9" s="79" t="s">
        <v>152</v>
      </c>
      <c r="C9" s="80"/>
      <c r="D9" s="80"/>
      <c r="E9" s="80"/>
      <c r="F9" s="80"/>
      <c r="G9" s="81"/>
      <c r="H9" s="40"/>
    </row>
    <row r="10" spans="1:8" ht="45.75" customHeight="1" x14ac:dyDescent="0.25">
      <c r="A10" s="154"/>
      <c r="B10" s="33" t="s">
        <v>43</v>
      </c>
      <c r="C10" s="33" t="s">
        <v>44</v>
      </c>
      <c r="D10" s="34" t="s">
        <v>45</v>
      </c>
      <c r="E10" s="34" t="s">
        <v>46</v>
      </c>
      <c r="F10" s="33" t="s">
        <v>47</v>
      </c>
      <c r="G10" s="82" t="s">
        <v>154</v>
      </c>
      <c r="H10" s="82" t="s">
        <v>153</v>
      </c>
    </row>
    <row r="11" spans="1:8" x14ac:dyDescent="0.25">
      <c r="A11" s="36" t="s">
        <v>48</v>
      </c>
      <c r="B11" s="33"/>
      <c r="C11" s="33"/>
      <c r="D11" s="34"/>
      <c r="E11" s="34"/>
      <c r="F11" s="33"/>
      <c r="G11" s="35"/>
      <c r="H11" s="40"/>
    </row>
    <row r="12" spans="1:8" x14ac:dyDescent="0.25">
      <c r="A12" s="37" t="s">
        <v>49</v>
      </c>
      <c r="B12" s="41">
        <v>26956500</v>
      </c>
      <c r="C12" s="41">
        <v>26420131.609999999</v>
      </c>
      <c r="D12" s="41">
        <f t="shared" ref="D12:D64" si="0">C12-B12</f>
        <v>-536368.3900000006</v>
      </c>
      <c r="E12" s="41">
        <f t="shared" ref="E12:E66" si="1">IF(B12=0,0,C12/B12*100)</f>
        <v>98.010244690519912</v>
      </c>
      <c r="F12" s="41">
        <v>25875089.59</v>
      </c>
      <c r="G12" s="114">
        <f t="shared" ref="G12:G43" si="2">C12-F12</f>
        <v>545042.01999999955</v>
      </c>
      <c r="H12" s="85">
        <f t="shared" ref="H12:H29" si="3">C12/F12*100</f>
        <v>102.10643529601784</v>
      </c>
    </row>
    <row r="13" spans="1:8" ht="39" customHeight="1" x14ac:dyDescent="0.25">
      <c r="A13" s="116" t="s">
        <v>50</v>
      </c>
      <c r="B13" s="41">
        <v>15475000</v>
      </c>
      <c r="C13" s="41">
        <v>14704830.41</v>
      </c>
      <c r="D13" s="41">
        <f t="shared" si="0"/>
        <v>-770169.58999999985</v>
      </c>
      <c r="E13" s="41">
        <f t="shared" si="1"/>
        <v>95.023136736672058</v>
      </c>
      <c r="F13" s="41">
        <v>14459791.220000001</v>
      </c>
      <c r="G13" s="114">
        <f t="shared" si="2"/>
        <v>245039.18999999948</v>
      </c>
      <c r="H13" s="85">
        <f t="shared" si="3"/>
        <v>101.69462467522403</v>
      </c>
    </row>
    <row r="14" spans="1:8" ht="26.25" x14ac:dyDescent="0.25">
      <c r="A14" s="116" t="s">
        <v>51</v>
      </c>
      <c r="B14" s="41">
        <v>15475000</v>
      </c>
      <c r="C14" s="41">
        <v>14704830.41</v>
      </c>
      <c r="D14" s="41">
        <f t="shared" si="0"/>
        <v>-770169.58999999985</v>
      </c>
      <c r="E14" s="41">
        <f t="shared" si="1"/>
        <v>95.023136736672058</v>
      </c>
      <c r="F14" s="41">
        <v>14459791.220000001</v>
      </c>
      <c r="G14" s="114">
        <f t="shared" si="2"/>
        <v>245039.18999999948</v>
      </c>
      <c r="H14" s="85">
        <f t="shared" si="3"/>
        <v>101.69462467522403</v>
      </c>
    </row>
    <row r="15" spans="1:8" ht="64.5" x14ac:dyDescent="0.25">
      <c r="A15" s="116" t="s">
        <v>52</v>
      </c>
      <c r="B15" s="41">
        <v>7750000</v>
      </c>
      <c r="C15" s="41">
        <v>8271952.4100000001</v>
      </c>
      <c r="D15" s="41">
        <f t="shared" si="0"/>
        <v>521952.41000000015</v>
      </c>
      <c r="E15" s="41">
        <f t="shared" si="1"/>
        <v>106.73486980645161</v>
      </c>
      <c r="F15" s="41">
        <v>7103169.0499999998</v>
      </c>
      <c r="G15" s="114">
        <f t="shared" si="2"/>
        <v>1168783.3600000003</v>
      </c>
      <c r="H15" s="85">
        <f t="shared" si="3"/>
        <v>116.45439312752947</v>
      </c>
    </row>
    <row r="16" spans="1:8" ht="128.25" x14ac:dyDescent="0.25">
      <c r="A16" s="116" t="s">
        <v>53</v>
      </c>
      <c r="B16" s="41">
        <v>4800000</v>
      </c>
      <c r="C16" s="41">
        <v>3899537.23</v>
      </c>
      <c r="D16" s="41">
        <f t="shared" si="0"/>
        <v>-900462.77</v>
      </c>
      <c r="E16" s="41">
        <f t="shared" si="1"/>
        <v>81.240358958333331</v>
      </c>
      <c r="F16" s="41">
        <v>4421009.92</v>
      </c>
      <c r="G16" s="114">
        <f t="shared" si="2"/>
        <v>-521472.68999999994</v>
      </c>
      <c r="H16" s="85">
        <f t="shared" si="3"/>
        <v>88.204670438739925</v>
      </c>
    </row>
    <row r="17" spans="1:8" ht="64.5" x14ac:dyDescent="0.25">
      <c r="A17" s="116" t="s">
        <v>54</v>
      </c>
      <c r="B17" s="41">
        <v>2600000</v>
      </c>
      <c r="C17" s="41">
        <v>2194628.16</v>
      </c>
      <c r="D17" s="41">
        <f t="shared" si="0"/>
        <v>-405371.83999999985</v>
      </c>
      <c r="E17" s="41">
        <f t="shared" si="1"/>
        <v>84.408775384615382</v>
      </c>
      <c r="F17" s="41">
        <v>2592775.7000000002</v>
      </c>
      <c r="G17" s="114">
        <f t="shared" si="2"/>
        <v>-398147.54000000004</v>
      </c>
      <c r="H17" s="85">
        <f t="shared" si="3"/>
        <v>84.643965152866869</v>
      </c>
    </row>
    <row r="18" spans="1:8" ht="64.5" x14ac:dyDescent="0.25">
      <c r="A18" s="116" t="s">
        <v>55</v>
      </c>
      <c r="B18" s="41">
        <v>325000</v>
      </c>
      <c r="C18" s="41">
        <v>338712.61</v>
      </c>
      <c r="D18" s="41">
        <f t="shared" si="0"/>
        <v>13712.609999999986</v>
      </c>
      <c r="E18" s="41">
        <f t="shared" si="1"/>
        <v>104.21926461538462</v>
      </c>
      <c r="F18" s="41">
        <v>342836.55</v>
      </c>
      <c r="G18" s="114">
        <f t="shared" si="2"/>
        <v>-4123.9400000000023</v>
      </c>
      <c r="H18" s="85">
        <f t="shared" si="3"/>
        <v>98.797111918201253</v>
      </c>
    </row>
    <row r="19" spans="1:8" ht="39" x14ac:dyDescent="0.25">
      <c r="A19" s="116" t="s">
        <v>56</v>
      </c>
      <c r="B19" s="41">
        <v>4500</v>
      </c>
      <c r="C19" s="41">
        <v>4909.0300000000007</v>
      </c>
      <c r="D19" s="41">
        <f t="shared" si="0"/>
        <v>409.03000000000065</v>
      </c>
      <c r="E19" s="41">
        <f t="shared" si="1"/>
        <v>109.08955555555558</v>
      </c>
      <c r="F19" s="41">
        <v>4865.03</v>
      </c>
      <c r="G19" s="114">
        <f t="shared" si="2"/>
        <v>44.000000000000909</v>
      </c>
      <c r="H19" s="85">
        <f t="shared" si="3"/>
        <v>100.90441374462236</v>
      </c>
    </row>
    <row r="20" spans="1:8" ht="39" x14ac:dyDescent="0.25">
      <c r="A20" s="116" t="s">
        <v>57</v>
      </c>
      <c r="B20" s="41">
        <v>3000</v>
      </c>
      <c r="C20" s="41">
        <v>1890.17</v>
      </c>
      <c r="D20" s="41">
        <f t="shared" si="0"/>
        <v>-1109.83</v>
      </c>
      <c r="E20" s="41">
        <f t="shared" si="1"/>
        <v>63.00566666666667</v>
      </c>
      <c r="F20" s="41">
        <v>3068.64</v>
      </c>
      <c r="G20" s="114">
        <f t="shared" si="2"/>
        <v>-1178.4699999999998</v>
      </c>
      <c r="H20" s="85">
        <f t="shared" si="3"/>
        <v>61.596342353615938</v>
      </c>
    </row>
    <row r="21" spans="1:8" ht="102.75" x14ac:dyDescent="0.25">
      <c r="A21" s="116" t="s">
        <v>58</v>
      </c>
      <c r="B21" s="41">
        <v>3000</v>
      </c>
      <c r="C21" s="41">
        <v>1890.17</v>
      </c>
      <c r="D21" s="41">
        <f t="shared" si="0"/>
        <v>-1109.83</v>
      </c>
      <c r="E21" s="41">
        <f t="shared" si="1"/>
        <v>63.00566666666667</v>
      </c>
      <c r="F21" s="41">
        <v>3068.64</v>
      </c>
      <c r="G21" s="114">
        <f t="shared" si="2"/>
        <v>-1178.4699999999998</v>
      </c>
      <c r="H21" s="85">
        <f t="shared" si="3"/>
        <v>61.596342353615938</v>
      </c>
    </row>
    <row r="22" spans="1:8" ht="26.25" x14ac:dyDescent="0.25">
      <c r="A22" s="116" t="s">
        <v>59</v>
      </c>
      <c r="B22" s="41">
        <v>1500</v>
      </c>
      <c r="C22" s="41">
        <v>3018.86</v>
      </c>
      <c r="D22" s="41">
        <f t="shared" si="0"/>
        <v>1518.8600000000001</v>
      </c>
      <c r="E22" s="41">
        <f t="shared" si="1"/>
        <v>201.25733333333335</v>
      </c>
      <c r="F22" s="41">
        <v>1796.39</v>
      </c>
      <c r="G22" s="114">
        <f t="shared" si="2"/>
        <v>1222.47</v>
      </c>
      <c r="H22" s="85">
        <f t="shared" si="3"/>
        <v>168.05148102583513</v>
      </c>
    </row>
    <row r="23" spans="1:8" ht="64.5" x14ac:dyDescent="0.25">
      <c r="A23" s="116" t="s">
        <v>60</v>
      </c>
      <c r="B23" s="41">
        <v>1500</v>
      </c>
      <c r="C23" s="41">
        <v>3018.86</v>
      </c>
      <c r="D23" s="41">
        <f t="shared" si="0"/>
        <v>1518.8600000000001</v>
      </c>
      <c r="E23" s="41">
        <f t="shared" si="1"/>
        <v>201.25733333333335</v>
      </c>
      <c r="F23" s="41">
        <v>1796.39</v>
      </c>
      <c r="G23" s="114">
        <f t="shared" si="2"/>
        <v>1222.47</v>
      </c>
      <c r="H23" s="85">
        <f t="shared" si="3"/>
        <v>168.05148102583513</v>
      </c>
    </row>
    <row r="24" spans="1:8" ht="26.25" x14ac:dyDescent="0.25">
      <c r="A24" s="116" t="s">
        <v>61</v>
      </c>
      <c r="B24" s="41">
        <v>120000</v>
      </c>
      <c r="C24" s="41">
        <v>137541.04</v>
      </c>
      <c r="D24" s="41">
        <f t="shared" si="0"/>
        <v>17541.040000000008</v>
      </c>
      <c r="E24" s="41">
        <f t="shared" si="1"/>
        <v>114.61753333333333</v>
      </c>
      <c r="F24" s="41">
        <v>124657.69</v>
      </c>
      <c r="G24" s="114">
        <f t="shared" si="2"/>
        <v>12883.350000000006</v>
      </c>
      <c r="H24" s="85">
        <f t="shared" si="3"/>
        <v>110.33498214189595</v>
      </c>
    </row>
    <row r="25" spans="1:8" ht="51.75" x14ac:dyDescent="0.25">
      <c r="A25" s="116" t="s">
        <v>62</v>
      </c>
      <c r="B25" s="41">
        <v>120000</v>
      </c>
      <c r="C25" s="41">
        <v>137541.04</v>
      </c>
      <c r="D25" s="41">
        <f t="shared" si="0"/>
        <v>17541.040000000008</v>
      </c>
      <c r="E25" s="41">
        <f t="shared" si="1"/>
        <v>114.61753333333333</v>
      </c>
      <c r="F25" s="41">
        <v>124657.69</v>
      </c>
      <c r="G25" s="114">
        <f t="shared" si="2"/>
        <v>12883.350000000006</v>
      </c>
      <c r="H25" s="85">
        <f t="shared" si="3"/>
        <v>110.33498214189595</v>
      </c>
    </row>
    <row r="26" spans="1:8" x14ac:dyDescent="0.25">
      <c r="A26" s="116" t="s">
        <v>63</v>
      </c>
      <c r="B26" s="41">
        <v>11357000</v>
      </c>
      <c r="C26" s="41">
        <v>11572851.129999999</v>
      </c>
      <c r="D26" s="41">
        <f t="shared" si="0"/>
        <v>215851.12999999896</v>
      </c>
      <c r="E26" s="41">
        <f t="shared" si="1"/>
        <v>101.90059989433828</v>
      </c>
      <c r="F26" s="41">
        <v>11285775.65</v>
      </c>
      <c r="G26" s="114">
        <f t="shared" si="2"/>
        <v>287075.47999999858</v>
      </c>
      <c r="H26" s="85">
        <f t="shared" si="3"/>
        <v>102.54369295388217</v>
      </c>
    </row>
    <row r="27" spans="1:8" x14ac:dyDescent="0.25">
      <c r="A27" s="116" t="s">
        <v>64</v>
      </c>
      <c r="B27" s="41">
        <v>7687000</v>
      </c>
      <c r="C27" s="41">
        <v>7533790.8499999996</v>
      </c>
      <c r="D27" s="41">
        <f t="shared" si="0"/>
        <v>-153209.15000000037</v>
      </c>
      <c r="E27" s="41">
        <f t="shared" si="1"/>
        <v>98.00690581501236</v>
      </c>
      <c r="F27" s="41">
        <v>7385730.6299999999</v>
      </c>
      <c r="G27" s="114">
        <f t="shared" si="2"/>
        <v>148060.21999999974</v>
      </c>
      <c r="H27" s="85">
        <f t="shared" si="3"/>
        <v>102.00467939351316</v>
      </c>
    </row>
    <row r="28" spans="1:8" ht="77.25" x14ac:dyDescent="0.25">
      <c r="A28" s="116" t="s">
        <v>65</v>
      </c>
      <c r="B28" s="41">
        <v>0</v>
      </c>
      <c r="C28" s="41">
        <v>620</v>
      </c>
      <c r="D28" s="41">
        <f t="shared" si="0"/>
        <v>620</v>
      </c>
      <c r="E28" s="41">
        <f t="shared" si="1"/>
        <v>0</v>
      </c>
      <c r="F28" s="41">
        <v>4639.5600000000004</v>
      </c>
      <c r="G28" s="114">
        <f t="shared" si="2"/>
        <v>-4019.5600000000004</v>
      </c>
      <c r="H28" s="85">
        <f t="shared" si="3"/>
        <v>13.363336178430712</v>
      </c>
    </row>
    <row r="29" spans="1:8" ht="63" customHeight="1" x14ac:dyDescent="0.25">
      <c r="A29" s="116" t="s">
        <v>66</v>
      </c>
      <c r="B29" s="41">
        <v>0</v>
      </c>
      <c r="C29" s="41">
        <v>3471.39</v>
      </c>
      <c r="D29" s="41">
        <f t="shared" si="0"/>
        <v>3471.39</v>
      </c>
      <c r="E29" s="41">
        <f t="shared" si="1"/>
        <v>0</v>
      </c>
      <c r="F29" s="41">
        <v>39313.870000000003</v>
      </c>
      <c r="G29" s="114">
        <f t="shared" si="2"/>
        <v>-35842.480000000003</v>
      </c>
      <c r="H29" s="85">
        <f t="shared" si="3"/>
        <v>8.8299371188845051</v>
      </c>
    </row>
    <row r="30" spans="1:8" ht="77.25" x14ac:dyDescent="0.25">
      <c r="A30" s="116" t="s">
        <v>67</v>
      </c>
      <c r="B30" s="41">
        <v>0</v>
      </c>
      <c r="C30" s="41">
        <v>3331.3</v>
      </c>
      <c r="D30" s="41">
        <f t="shared" si="0"/>
        <v>3331.3</v>
      </c>
      <c r="E30" s="41">
        <f t="shared" si="1"/>
        <v>0</v>
      </c>
      <c r="F30" s="41">
        <v>0</v>
      </c>
      <c r="G30" s="114">
        <f t="shared" si="2"/>
        <v>3331.3</v>
      </c>
      <c r="H30" s="85">
        <v>0</v>
      </c>
    </row>
    <row r="31" spans="1:8" ht="77.25" x14ac:dyDescent="0.25">
      <c r="A31" s="116" t="s">
        <v>68</v>
      </c>
      <c r="B31" s="41">
        <v>37000</v>
      </c>
      <c r="C31" s="41">
        <v>53783.74</v>
      </c>
      <c r="D31" s="41">
        <f t="shared" si="0"/>
        <v>16783.739999999998</v>
      </c>
      <c r="E31" s="41">
        <f t="shared" si="1"/>
        <v>145.36145945945947</v>
      </c>
      <c r="F31" s="41">
        <v>7313.87</v>
      </c>
      <c r="G31" s="114">
        <f t="shared" si="2"/>
        <v>46469.869999999995</v>
      </c>
      <c r="H31" s="85">
        <f t="shared" ref="H31:H55" si="4">C31/F31*100</f>
        <v>735.36636554929191</v>
      </c>
    </row>
    <row r="32" spans="1:8" ht="26.25" x14ac:dyDescent="0.25">
      <c r="A32" s="116" t="s">
        <v>69</v>
      </c>
      <c r="B32" s="41">
        <v>340000</v>
      </c>
      <c r="C32" s="41">
        <v>342707.36</v>
      </c>
      <c r="D32" s="41">
        <f t="shared" si="0"/>
        <v>2707.359999999986</v>
      </c>
      <c r="E32" s="41">
        <f t="shared" si="1"/>
        <v>100.79628235294118</v>
      </c>
      <c r="F32" s="41">
        <v>357466.78</v>
      </c>
      <c r="G32" s="114">
        <f t="shared" si="2"/>
        <v>-14759.420000000042</v>
      </c>
      <c r="H32" s="85">
        <f t="shared" si="4"/>
        <v>95.871107239671332</v>
      </c>
    </row>
    <row r="33" spans="1:8" ht="26.25" x14ac:dyDescent="0.25">
      <c r="A33" s="116" t="s">
        <v>70</v>
      </c>
      <c r="B33" s="41">
        <v>2400000</v>
      </c>
      <c r="C33" s="41">
        <v>3232128.13</v>
      </c>
      <c r="D33" s="41">
        <f t="shared" si="0"/>
        <v>832128.12999999989</v>
      </c>
      <c r="E33" s="41">
        <f t="shared" si="1"/>
        <v>134.67200541666665</v>
      </c>
      <c r="F33" s="41">
        <v>2884854.59</v>
      </c>
      <c r="G33" s="114">
        <f t="shared" si="2"/>
        <v>347273.54000000004</v>
      </c>
      <c r="H33" s="85">
        <f t="shared" si="4"/>
        <v>112.03781782290802</v>
      </c>
    </row>
    <row r="34" spans="1:8" ht="26.25" x14ac:dyDescent="0.25">
      <c r="A34" s="116" t="s">
        <v>71</v>
      </c>
      <c r="B34" s="41">
        <v>2860000</v>
      </c>
      <c r="C34" s="41">
        <v>2636182.94</v>
      </c>
      <c r="D34" s="41">
        <f t="shared" si="0"/>
        <v>-223817.06000000006</v>
      </c>
      <c r="E34" s="41">
        <f t="shared" si="1"/>
        <v>92.174228671328677</v>
      </c>
      <c r="F34" s="41">
        <v>2647441.4700000002</v>
      </c>
      <c r="G34" s="114">
        <f t="shared" si="2"/>
        <v>-11258.530000000261</v>
      </c>
      <c r="H34" s="85">
        <f t="shared" si="4"/>
        <v>99.574739229268019</v>
      </c>
    </row>
    <row r="35" spans="1:8" ht="26.25" x14ac:dyDescent="0.25">
      <c r="A35" s="116" t="s">
        <v>72</v>
      </c>
      <c r="B35" s="41">
        <v>2050000</v>
      </c>
      <c r="C35" s="41">
        <v>1236565.99</v>
      </c>
      <c r="D35" s="41">
        <f t="shared" si="0"/>
        <v>-813434.01</v>
      </c>
      <c r="E35" s="41">
        <f t="shared" si="1"/>
        <v>60.320292195121951</v>
      </c>
      <c r="F35" s="41">
        <v>1420764.36</v>
      </c>
      <c r="G35" s="114">
        <f t="shared" si="2"/>
        <v>-184198.37000000011</v>
      </c>
      <c r="H35" s="85">
        <f t="shared" si="4"/>
        <v>87.035262483639428</v>
      </c>
    </row>
    <row r="36" spans="1:8" ht="26.25" x14ac:dyDescent="0.25">
      <c r="A36" s="116" t="s">
        <v>73</v>
      </c>
      <c r="B36" s="41">
        <v>0</v>
      </c>
      <c r="C36" s="41">
        <v>25000</v>
      </c>
      <c r="D36" s="41">
        <f t="shared" si="0"/>
        <v>25000</v>
      </c>
      <c r="E36" s="41">
        <f t="shared" si="1"/>
        <v>0</v>
      </c>
      <c r="F36" s="41">
        <v>31250</v>
      </c>
      <c r="G36" s="114">
        <f t="shared" si="2"/>
        <v>-6250</v>
      </c>
      <c r="H36" s="85">
        <f t="shared" si="4"/>
        <v>80</v>
      </c>
    </row>
    <row r="37" spans="1:8" x14ac:dyDescent="0.25">
      <c r="A37" s="116" t="s">
        <v>74</v>
      </c>
      <c r="B37" s="41">
        <v>3670000</v>
      </c>
      <c r="C37" s="41">
        <v>4039060.28</v>
      </c>
      <c r="D37" s="41">
        <f t="shared" si="0"/>
        <v>369060.2799999998</v>
      </c>
      <c r="E37" s="41">
        <f t="shared" si="1"/>
        <v>110.05613841961852</v>
      </c>
      <c r="F37" s="41">
        <v>3900045.02</v>
      </c>
      <c r="G37" s="114">
        <f t="shared" si="2"/>
        <v>139015.25999999978</v>
      </c>
      <c r="H37" s="85">
        <f t="shared" si="4"/>
        <v>103.56445269957422</v>
      </c>
    </row>
    <row r="38" spans="1:8" ht="26.25" x14ac:dyDescent="0.25">
      <c r="A38" s="116" t="s">
        <v>75</v>
      </c>
      <c r="B38" s="41">
        <v>110000</v>
      </c>
      <c r="C38" s="41">
        <v>144381.69</v>
      </c>
      <c r="D38" s="41">
        <f t="shared" si="0"/>
        <v>34381.69</v>
      </c>
      <c r="E38" s="41">
        <f t="shared" si="1"/>
        <v>131.25608181818183</v>
      </c>
      <c r="F38" s="41">
        <v>128296.7</v>
      </c>
      <c r="G38" s="114">
        <f t="shared" si="2"/>
        <v>16084.990000000005</v>
      </c>
      <c r="H38" s="85">
        <f t="shared" si="4"/>
        <v>112.53733728147336</v>
      </c>
    </row>
    <row r="39" spans="1:8" ht="26.25" x14ac:dyDescent="0.25">
      <c r="A39" s="116" t="s">
        <v>76</v>
      </c>
      <c r="B39" s="41">
        <v>960000</v>
      </c>
      <c r="C39" s="41">
        <v>1011380.08</v>
      </c>
      <c r="D39" s="41">
        <f t="shared" si="0"/>
        <v>51380.079999999958</v>
      </c>
      <c r="E39" s="41">
        <f t="shared" si="1"/>
        <v>105.35209166666665</v>
      </c>
      <c r="F39" s="41">
        <v>1019349.06</v>
      </c>
      <c r="G39" s="114">
        <f t="shared" si="2"/>
        <v>-7968.9800000000978</v>
      </c>
      <c r="H39" s="85">
        <f t="shared" si="4"/>
        <v>99.218228542831042</v>
      </c>
    </row>
    <row r="40" spans="1:8" ht="115.5" x14ac:dyDescent="0.25">
      <c r="A40" s="116" t="s">
        <v>77</v>
      </c>
      <c r="B40" s="41">
        <v>2600000</v>
      </c>
      <c r="C40" s="41">
        <v>2883298.51</v>
      </c>
      <c r="D40" s="41">
        <f t="shared" si="0"/>
        <v>283298.50999999978</v>
      </c>
      <c r="E40" s="41">
        <f t="shared" si="1"/>
        <v>110.89609653846153</v>
      </c>
      <c r="F40" s="41">
        <v>2752399.26</v>
      </c>
      <c r="G40" s="114">
        <f t="shared" si="2"/>
        <v>130899.25</v>
      </c>
      <c r="H40" s="85">
        <f t="shared" si="4"/>
        <v>104.75582347017489</v>
      </c>
    </row>
    <row r="41" spans="1:8" x14ac:dyDescent="0.25">
      <c r="A41" s="37" t="s">
        <v>78</v>
      </c>
      <c r="B41" s="41">
        <v>51000</v>
      </c>
      <c r="C41" s="41">
        <v>164627.62</v>
      </c>
      <c r="D41" s="41">
        <f t="shared" si="0"/>
        <v>113627.62</v>
      </c>
      <c r="E41" s="41">
        <f t="shared" si="1"/>
        <v>322.79925490196081</v>
      </c>
      <c r="F41" s="41">
        <v>258192.43</v>
      </c>
      <c r="G41" s="114">
        <f t="shared" si="2"/>
        <v>-93564.81</v>
      </c>
      <c r="H41" s="85">
        <f t="shared" si="4"/>
        <v>63.761598277687689</v>
      </c>
    </row>
    <row r="42" spans="1:8" ht="26.25" x14ac:dyDescent="0.25">
      <c r="A42" s="116" t="s">
        <v>79</v>
      </c>
      <c r="B42" s="41">
        <v>0</v>
      </c>
      <c r="C42" s="41">
        <v>1530</v>
      </c>
      <c r="D42" s="41">
        <f t="shared" si="0"/>
        <v>1530</v>
      </c>
      <c r="E42" s="41">
        <f t="shared" si="1"/>
        <v>0</v>
      </c>
      <c r="F42" s="41">
        <v>5806.17</v>
      </c>
      <c r="G42" s="114">
        <f t="shared" si="2"/>
        <v>-4276.17</v>
      </c>
      <c r="H42" s="85">
        <f t="shared" si="4"/>
        <v>26.351278036984795</v>
      </c>
    </row>
    <row r="43" spans="1:8" x14ac:dyDescent="0.25">
      <c r="A43" s="116" t="s">
        <v>80</v>
      </c>
      <c r="B43" s="41">
        <v>0</v>
      </c>
      <c r="C43" s="41">
        <v>1530</v>
      </c>
      <c r="D43" s="41">
        <f t="shared" si="0"/>
        <v>1530</v>
      </c>
      <c r="E43" s="41">
        <f t="shared" si="1"/>
        <v>0</v>
      </c>
      <c r="F43" s="41">
        <v>5806.17</v>
      </c>
      <c r="G43" s="114">
        <f t="shared" si="2"/>
        <v>-4276.17</v>
      </c>
      <c r="H43" s="85">
        <f t="shared" si="4"/>
        <v>26.351278036984795</v>
      </c>
    </row>
    <row r="44" spans="1:8" ht="26.25" x14ac:dyDescent="0.25">
      <c r="A44" s="116" t="s">
        <v>81</v>
      </c>
      <c r="B44" s="41">
        <v>0</v>
      </c>
      <c r="C44" s="41">
        <v>1530</v>
      </c>
      <c r="D44" s="41">
        <f t="shared" si="0"/>
        <v>1530</v>
      </c>
      <c r="E44" s="41">
        <f t="shared" si="1"/>
        <v>0</v>
      </c>
      <c r="F44" s="41">
        <v>5806.17</v>
      </c>
      <c r="G44" s="114">
        <f t="shared" ref="G44:G75" si="5">C44-F44</f>
        <v>-4276.17</v>
      </c>
      <c r="H44" s="85">
        <f t="shared" si="4"/>
        <v>26.351278036984795</v>
      </c>
    </row>
    <row r="45" spans="1:8" ht="51.75" x14ac:dyDescent="0.25">
      <c r="A45" s="116" t="s">
        <v>82</v>
      </c>
      <c r="B45" s="41">
        <v>51000</v>
      </c>
      <c r="C45" s="41">
        <v>35582.04</v>
      </c>
      <c r="D45" s="41">
        <f t="shared" si="0"/>
        <v>-15417.96</v>
      </c>
      <c r="E45" s="41">
        <f t="shared" si="1"/>
        <v>69.768705882352947</v>
      </c>
      <c r="F45" s="41">
        <v>58347.91</v>
      </c>
      <c r="G45" s="114">
        <f t="shared" si="5"/>
        <v>-22765.870000000003</v>
      </c>
      <c r="H45" s="85">
        <f t="shared" si="4"/>
        <v>60.982544190528841</v>
      </c>
    </row>
    <row r="46" spans="1:8" ht="26.25" x14ac:dyDescent="0.25">
      <c r="A46" s="116" t="s">
        <v>83</v>
      </c>
      <c r="B46" s="41">
        <v>20000</v>
      </c>
      <c r="C46" s="41">
        <v>5632.08</v>
      </c>
      <c r="D46" s="41">
        <f t="shared" si="0"/>
        <v>-14367.92</v>
      </c>
      <c r="E46" s="41">
        <f t="shared" si="1"/>
        <v>28.160400000000003</v>
      </c>
      <c r="F46" s="41">
        <v>22246.49</v>
      </c>
      <c r="G46" s="114">
        <f t="shared" si="5"/>
        <v>-16614.410000000003</v>
      </c>
      <c r="H46" s="85">
        <f t="shared" si="4"/>
        <v>25.316712883695359</v>
      </c>
    </row>
    <row r="47" spans="1:8" ht="26.25" x14ac:dyDescent="0.25">
      <c r="A47" s="116" t="s">
        <v>84</v>
      </c>
      <c r="B47" s="41">
        <v>20000</v>
      </c>
      <c r="C47" s="41">
        <v>5632.08</v>
      </c>
      <c r="D47" s="41">
        <f t="shared" si="0"/>
        <v>-14367.92</v>
      </c>
      <c r="E47" s="41">
        <f t="shared" si="1"/>
        <v>28.160400000000003</v>
      </c>
      <c r="F47" s="41">
        <v>22246.49</v>
      </c>
      <c r="G47" s="114">
        <f t="shared" si="5"/>
        <v>-16614.410000000003</v>
      </c>
      <c r="H47" s="85">
        <f t="shared" si="4"/>
        <v>25.316712883695359</v>
      </c>
    </row>
    <row r="48" spans="1:8" ht="65.25" customHeight="1" x14ac:dyDescent="0.25">
      <c r="A48" s="116" t="s">
        <v>85</v>
      </c>
      <c r="B48" s="41">
        <v>28000</v>
      </c>
      <c r="C48" s="41">
        <v>28088.46</v>
      </c>
      <c r="D48" s="41">
        <f t="shared" si="0"/>
        <v>88.459999999999127</v>
      </c>
      <c r="E48" s="41">
        <f t="shared" si="1"/>
        <v>100.31592857142857</v>
      </c>
      <c r="F48" s="41">
        <v>32778.1</v>
      </c>
      <c r="G48" s="114">
        <f t="shared" si="5"/>
        <v>-4689.6399999999994</v>
      </c>
      <c r="H48" s="85">
        <f t="shared" si="4"/>
        <v>85.692764376214598</v>
      </c>
    </row>
    <row r="49" spans="1:8" ht="75" customHeight="1" x14ac:dyDescent="0.25">
      <c r="A49" s="116" t="s">
        <v>86</v>
      </c>
      <c r="B49" s="41">
        <v>28000</v>
      </c>
      <c r="C49" s="41">
        <v>28088.46</v>
      </c>
      <c r="D49" s="41">
        <f t="shared" si="0"/>
        <v>88.459999999999127</v>
      </c>
      <c r="E49" s="41">
        <f t="shared" si="1"/>
        <v>100.31592857142857</v>
      </c>
      <c r="F49" s="41">
        <v>32778.1</v>
      </c>
      <c r="G49" s="114">
        <f t="shared" si="5"/>
        <v>-4689.6399999999994</v>
      </c>
      <c r="H49" s="85">
        <f t="shared" si="4"/>
        <v>85.692764376214598</v>
      </c>
    </row>
    <row r="50" spans="1:8" x14ac:dyDescent="0.25">
      <c r="A50" s="116" t="s">
        <v>87</v>
      </c>
      <c r="B50" s="41">
        <v>3000</v>
      </c>
      <c r="C50" s="41">
        <v>1861.5</v>
      </c>
      <c r="D50" s="41">
        <f t="shared" si="0"/>
        <v>-1138.5</v>
      </c>
      <c r="E50" s="41">
        <f t="shared" si="1"/>
        <v>62.050000000000004</v>
      </c>
      <c r="F50" s="41">
        <v>3264</v>
      </c>
      <c r="G50" s="114">
        <f t="shared" si="5"/>
        <v>-1402.5</v>
      </c>
      <c r="H50" s="85">
        <f t="shared" si="4"/>
        <v>57.03125</v>
      </c>
    </row>
    <row r="51" spans="1:8" ht="63.75" customHeight="1" x14ac:dyDescent="0.25">
      <c r="A51" s="116" t="s">
        <v>88</v>
      </c>
      <c r="B51" s="41">
        <v>3000</v>
      </c>
      <c r="C51" s="41">
        <v>1861.5</v>
      </c>
      <c r="D51" s="41">
        <f t="shared" si="0"/>
        <v>-1138.5</v>
      </c>
      <c r="E51" s="41">
        <f t="shared" si="1"/>
        <v>62.050000000000004</v>
      </c>
      <c r="F51" s="41">
        <v>3264</v>
      </c>
      <c r="G51" s="114">
        <f t="shared" si="5"/>
        <v>-1402.5</v>
      </c>
      <c r="H51" s="85">
        <f t="shared" si="4"/>
        <v>57.03125</v>
      </c>
    </row>
    <row r="52" spans="1:8" ht="99.75" customHeight="1" x14ac:dyDescent="0.25">
      <c r="A52" s="116" t="s">
        <v>159</v>
      </c>
      <c r="B52" s="41"/>
      <c r="C52" s="41"/>
      <c r="D52" s="41"/>
      <c r="E52" s="41"/>
      <c r="F52" s="41">
        <v>59.32</v>
      </c>
      <c r="G52" s="114">
        <f t="shared" si="5"/>
        <v>-59.32</v>
      </c>
      <c r="H52" s="85">
        <f t="shared" si="4"/>
        <v>0</v>
      </c>
    </row>
    <row r="53" spans="1:8" ht="23.25" customHeight="1" x14ac:dyDescent="0.25">
      <c r="A53" s="119" t="s">
        <v>89</v>
      </c>
      <c r="B53" s="120">
        <v>0</v>
      </c>
      <c r="C53" s="120">
        <v>127515.58</v>
      </c>
      <c r="D53" s="120">
        <f t="shared" si="0"/>
        <v>127515.58</v>
      </c>
      <c r="E53" s="120">
        <f t="shared" si="1"/>
        <v>0</v>
      </c>
      <c r="F53" s="120">
        <v>194038.35</v>
      </c>
      <c r="G53" s="121">
        <f t="shared" si="5"/>
        <v>-66522.77</v>
      </c>
      <c r="H53" s="122">
        <f t="shared" si="4"/>
        <v>65.716689510089111</v>
      </c>
    </row>
    <row r="54" spans="1:8" x14ac:dyDescent="0.25">
      <c r="A54" s="116" t="s">
        <v>80</v>
      </c>
      <c r="B54" s="41">
        <v>0</v>
      </c>
      <c r="C54" s="41">
        <v>127515.58</v>
      </c>
      <c r="D54" s="41">
        <f t="shared" si="0"/>
        <v>127515.58</v>
      </c>
      <c r="E54" s="41">
        <f t="shared" si="1"/>
        <v>0</v>
      </c>
      <c r="F54" s="41">
        <v>194038.35</v>
      </c>
      <c r="G54" s="114">
        <f t="shared" si="5"/>
        <v>-66522.77</v>
      </c>
      <c r="H54" s="85">
        <f t="shared" si="4"/>
        <v>65.716689510089111</v>
      </c>
    </row>
    <row r="55" spans="1:8" x14ac:dyDescent="0.25">
      <c r="A55" s="116" t="s">
        <v>80</v>
      </c>
      <c r="B55" s="41">
        <v>0</v>
      </c>
      <c r="C55" s="41">
        <v>64518.86</v>
      </c>
      <c r="D55" s="41">
        <f t="shared" si="0"/>
        <v>64518.86</v>
      </c>
      <c r="E55" s="41">
        <f t="shared" si="1"/>
        <v>0</v>
      </c>
      <c r="F55" s="41">
        <v>1163.78</v>
      </c>
      <c r="G55" s="114">
        <f t="shared" si="5"/>
        <v>63355.08</v>
      </c>
      <c r="H55" s="85">
        <f t="shared" si="4"/>
        <v>5543.9052054512022</v>
      </c>
    </row>
    <row r="56" spans="1:8" ht="28.5" customHeight="1" x14ac:dyDescent="0.25">
      <c r="A56" s="116" t="s">
        <v>90</v>
      </c>
      <c r="B56" s="41">
        <v>0</v>
      </c>
      <c r="C56" s="41">
        <v>840</v>
      </c>
      <c r="D56" s="41">
        <f t="shared" si="0"/>
        <v>840</v>
      </c>
      <c r="E56" s="41">
        <f t="shared" si="1"/>
        <v>0</v>
      </c>
      <c r="F56" s="41"/>
      <c r="G56" s="114">
        <f t="shared" si="5"/>
        <v>840</v>
      </c>
      <c r="H56" s="85">
        <v>0</v>
      </c>
    </row>
    <row r="57" spans="1:8" ht="138.75" customHeight="1" x14ac:dyDescent="0.25">
      <c r="A57" s="116" t="s">
        <v>160</v>
      </c>
      <c r="B57" s="41">
        <v>0</v>
      </c>
      <c r="C57" s="41">
        <v>62156.72</v>
      </c>
      <c r="D57" s="41">
        <f t="shared" si="0"/>
        <v>62156.72</v>
      </c>
      <c r="E57" s="41">
        <f t="shared" si="1"/>
        <v>0</v>
      </c>
      <c r="F57" s="41">
        <v>192874.57</v>
      </c>
      <c r="G57" s="114">
        <f t="shared" si="5"/>
        <v>-130717.85</v>
      </c>
      <c r="H57" s="85">
        <f t="shared" ref="H57" si="6">C57/F57*100</f>
        <v>32.226498288499101</v>
      </c>
    </row>
    <row r="58" spans="1:8" ht="26.25" x14ac:dyDescent="0.25">
      <c r="A58" s="116" t="s">
        <v>91</v>
      </c>
      <c r="B58" s="41">
        <v>0</v>
      </c>
      <c r="C58" s="41">
        <v>5183.38</v>
      </c>
      <c r="D58" s="41">
        <f t="shared" si="0"/>
        <v>5183.38</v>
      </c>
      <c r="E58" s="41">
        <f t="shared" si="1"/>
        <v>0</v>
      </c>
      <c r="F58" s="41">
        <v>300</v>
      </c>
      <c r="G58" s="114">
        <f t="shared" si="5"/>
        <v>4883.38</v>
      </c>
      <c r="H58" s="85">
        <f t="shared" ref="H58:H66" si="7">C58/F58*100</f>
        <v>1727.7933333333333</v>
      </c>
    </row>
    <row r="59" spans="1:8" ht="26.25" x14ac:dyDescent="0.25">
      <c r="A59" s="116" t="s">
        <v>92</v>
      </c>
      <c r="B59" s="41">
        <v>0</v>
      </c>
      <c r="C59" s="41">
        <v>5183.38</v>
      </c>
      <c r="D59" s="41">
        <f t="shared" si="0"/>
        <v>5183.38</v>
      </c>
      <c r="E59" s="41">
        <f t="shared" si="1"/>
        <v>0</v>
      </c>
      <c r="F59" s="41">
        <v>300</v>
      </c>
      <c r="G59" s="114">
        <f t="shared" si="5"/>
        <v>4883.38</v>
      </c>
      <c r="H59" s="85">
        <f t="shared" si="7"/>
        <v>1727.7933333333333</v>
      </c>
    </row>
    <row r="60" spans="1:8" ht="116.25" customHeight="1" x14ac:dyDescent="0.25">
      <c r="A60" s="116" t="s">
        <v>93</v>
      </c>
      <c r="B60" s="41">
        <v>0</v>
      </c>
      <c r="C60" s="41">
        <v>5183.38</v>
      </c>
      <c r="D60" s="41">
        <f t="shared" si="0"/>
        <v>5183.38</v>
      </c>
      <c r="E60" s="41">
        <f t="shared" si="1"/>
        <v>0</v>
      </c>
      <c r="F60" s="41">
        <v>300</v>
      </c>
      <c r="G60" s="114">
        <f t="shared" si="5"/>
        <v>4883.38</v>
      </c>
      <c r="H60" s="85">
        <f t="shared" si="7"/>
        <v>1727.7933333333333</v>
      </c>
    </row>
    <row r="61" spans="1:8" ht="114.75" customHeight="1" x14ac:dyDescent="0.25">
      <c r="A61" s="116" t="s">
        <v>94</v>
      </c>
      <c r="B61" s="41">
        <v>0</v>
      </c>
      <c r="C61" s="41">
        <v>5183.38</v>
      </c>
      <c r="D61" s="41">
        <f t="shared" si="0"/>
        <v>5183.38</v>
      </c>
      <c r="E61" s="41">
        <f t="shared" si="1"/>
        <v>0</v>
      </c>
      <c r="F61" s="41">
        <v>300</v>
      </c>
      <c r="G61" s="114">
        <f t="shared" si="5"/>
        <v>4883.38</v>
      </c>
      <c r="H61" s="85">
        <f t="shared" si="7"/>
        <v>1727.7933333333333</v>
      </c>
    </row>
    <row r="62" spans="1:8" ht="26.25" x14ac:dyDescent="0.25">
      <c r="A62" s="37" t="s">
        <v>95</v>
      </c>
      <c r="B62" s="41">
        <v>32340213</v>
      </c>
      <c r="C62" s="41">
        <v>32286275.009999998</v>
      </c>
      <c r="D62" s="41">
        <f t="shared" si="0"/>
        <v>-53937.990000002086</v>
      </c>
      <c r="E62" s="41">
        <f t="shared" si="1"/>
        <v>99.833216961186992</v>
      </c>
      <c r="F62" s="41">
        <v>36521855.609999999</v>
      </c>
      <c r="G62" s="114">
        <f t="shared" si="5"/>
        <v>-4235580.6000000015</v>
      </c>
      <c r="H62" s="85">
        <f t="shared" si="7"/>
        <v>88.402613916363379</v>
      </c>
    </row>
    <row r="63" spans="1:8" x14ac:dyDescent="0.25">
      <c r="A63" s="37" t="s">
        <v>96</v>
      </c>
      <c r="B63" s="41">
        <v>7253300</v>
      </c>
      <c r="C63" s="41">
        <v>7253300</v>
      </c>
      <c r="D63" s="41">
        <f t="shared" si="0"/>
        <v>0</v>
      </c>
      <c r="E63" s="41">
        <f t="shared" si="1"/>
        <v>100</v>
      </c>
      <c r="F63" s="41">
        <v>7433100</v>
      </c>
      <c r="G63" s="114">
        <f t="shared" si="5"/>
        <v>-179800</v>
      </c>
      <c r="H63" s="85">
        <f t="shared" si="7"/>
        <v>97.581089989371861</v>
      </c>
    </row>
    <row r="64" spans="1:8" x14ac:dyDescent="0.25">
      <c r="A64" s="37" t="s">
        <v>97</v>
      </c>
      <c r="B64" s="41">
        <v>25086913</v>
      </c>
      <c r="C64" s="41">
        <v>25032975.010000002</v>
      </c>
      <c r="D64" s="41">
        <f t="shared" si="0"/>
        <v>-53937.989999998361</v>
      </c>
      <c r="E64" s="41">
        <f t="shared" si="1"/>
        <v>99.784995507418557</v>
      </c>
      <c r="F64" s="41">
        <v>29088755.609999999</v>
      </c>
      <c r="G64" s="114">
        <f t="shared" si="5"/>
        <v>-4055780.5999999978</v>
      </c>
      <c r="H64" s="85">
        <f t="shared" si="7"/>
        <v>86.057222060727412</v>
      </c>
    </row>
    <row r="65" spans="1:8" x14ac:dyDescent="0.25">
      <c r="A65" s="39" t="s">
        <v>98</v>
      </c>
      <c r="B65" s="110">
        <v>27007500</v>
      </c>
      <c r="C65" s="110">
        <v>26589942.609999996</v>
      </c>
      <c r="D65" s="110">
        <f>C65-B65</f>
        <v>-417557.39000000432</v>
      </c>
      <c r="E65" s="110">
        <f t="shared" si="1"/>
        <v>98.453920614644062</v>
      </c>
      <c r="F65" s="110">
        <v>26133582.02</v>
      </c>
      <c r="G65" s="114">
        <f t="shared" si="5"/>
        <v>456360.58999999613</v>
      </c>
      <c r="H65" s="85">
        <f t="shared" si="7"/>
        <v>101.74626115031128</v>
      </c>
    </row>
    <row r="66" spans="1:8" ht="26.25" x14ac:dyDescent="0.25">
      <c r="A66" s="37" t="s">
        <v>99</v>
      </c>
      <c r="B66" s="111">
        <v>59347713</v>
      </c>
      <c r="C66" s="111">
        <v>58876217.620000005</v>
      </c>
      <c r="D66" s="111">
        <f>C66-B66</f>
        <v>-471495.37999999523</v>
      </c>
      <c r="E66" s="111">
        <f t="shared" si="1"/>
        <v>99.205537406302426</v>
      </c>
      <c r="F66" s="111">
        <v>62655437.630000003</v>
      </c>
      <c r="G66" s="115">
        <f t="shared" si="5"/>
        <v>-3779220.0099999979</v>
      </c>
      <c r="H66" s="109">
        <f t="shared" si="7"/>
        <v>93.968248961379103</v>
      </c>
    </row>
    <row r="67" spans="1:8" x14ac:dyDescent="0.25">
      <c r="A67" s="39" t="s">
        <v>100</v>
      </c>
      <c r="B67" s="110"/>
      <c r="C67" s="110"/>
      <c r="D67" s="110"/>
      <c r="E67" s="110"/>
      <c r="F67" s="110"/>
      <c r="G67" s="114">
        <f t="shared" si="5"/>
        <v>0</v>
      </c>
      <c r="H67" s="85">
        <v>0</v>
      </c>
    </row>
    <row r="68" spans="1:8" x14ac:dyDescent="0.25">
      <c r="A68" s="117" t="s">
        <v>101</v>
      </c>
      <c r="B68" s="105">
        <v>1350</v>
      </c>
      <c r="C68" s="105">
        <v>-947.73</v>
      </c>
      <c r="D68" s="105">
        <f>C68-B68</f>
        <v>-2297.73</v>
      </c>
      <c r="E68" s="105">
        <f>IF(B68=0,0,C68/B68*100)</f>
        <v>-70.202222222222218</v>
      </c>
      <c r="F68" s="110">
        <v>1457.23</v>
      </c>
      <c r="G68" s="114">
        <f t="shared" si="5"/>
        <v>-2404.96</v>
      </c>
      <c r="H68" s="85">
        <f>C68/F68*100</f>
        <v>-65.036404685602136</v>
      </c>
    </row>
    <row r="69" spans="1:8" ht="90" x14ac:dyDescent="0.25">
      <c r="A69" s="116" t="s">
        <v>102</v>
      </c>
      <c r="B69" s="105"/>
      <c r="C69" s="105">
        <v>43.25</v>
      </c>
      <c r="D69" s="105">
        <v>43.25</v>
      </c>
      <c r="E69" s="105"/>
      <c r="F69" s="110">
        <v>83.07</v>
      </c>
      <c r="G69" s="114">
        <f t="shared" si="5"/>
        <v>-39.819999999999993</v>
      </c>
      <c r="H69" s="85">
        <f>C69/F69*100</f>
        <v>52.064523895509815</v>
      </c>
    </row>
    <row r="70" spans="1:8" ht="39" x14ac:dyDescent="0.25">
      <c r="A70" s="116" t="s">
        <v>103</v>
      </c>
      <c r="B70" s="105">
        <v>3443999.15</v>
      </c>
      <c r="C70" s="105">
        <v>2869552.44</v>
      </c>
      <c r="D70" s="105">
        <v>-574446.71</v>
      </c>
      <c r="E70" s="105">
        <f>IF(B70=0,0,C70/B70*100)</f>
        <v>83.320358543061772</v>
      </c>
      <c r="F70" s="110">
        <v>1635823.41</v>
      </c>
      <c r="G70" s="114">
        <v>1233729.03</v>
      </c>
      <c r="H70" s="85">
        <v>175.42</v>
      </c>
    </row>
    <row r="71" spans="1:8" ht="51" x14ac:dyDescent="0.25">
      <c r="A71" s="83" t="s">
        <v>104</v>
      </c>
      <c r="B71" s="112">
        <v>947380</v>
      </c>
      <c r="C71" s="106">
        <v>372933.29</v>
      </c>
      <c r="D71" s="106">
        <v>-574446.71</v>
      </c>
      <c r="E71" s="106">
        <v>39.36</v>
      </c>
      <c r="F71" s="107">
        <v>623275.68000000005</v>
      </c>
      <c r="G71" s="123">
        <f t="shared" si="5"/>
        <v>-250342.39000000007</v>
      </c>
      <c r="H71" s="42">
        <f>C71/F71*100</f>
        <v>59.834404255914485</v>
      </c>
    </row>
    <row r="72" spans="1:8" ht="29.25" customHeight="1" x14ac:dyDescent="0.25">
      <c r="A72" s="83" t="s">
        <v>105</v>
      </c>
      <c r="B72" s="113">
        <v>2496619.15</v>
      </c>
      <c r="C72" s="106">
        <v>2496619.15</v>
      </c>
      <c r="D72" s="106">
        <v>0</v>
      </c>
      <c r="E72" s="106">
        <v>100</v>
      </c>
      <c r="F72" s="107">
        <v>1012547.73</v>
      </c>
      <c r="G72" s="123">
        <f t="shared" si="5"/>
        <v>1484071.42</v>
      </c>
      <c r="H72" s="42">
        <f>C72/F72*100</f>
        <v>246.56804573548348</v>
      </c>
    </row>
    <row r="73" spans="1:8" ht="27" customHeight="1" x14ac:dyDescent="0.25">
      <c r="A73" s="116" t="s">
        <v>91</v>
      </c>
      <c r="B73" s="108"/>
      <c r="C73" s="105">
        <v>14990</v>
      </c>
      <c r="D73" s="105">
        <v>14990</v>
      </c>
      <c r="E73" s="110"/>
      <c r="F73" s="110"/>
      <c r="G73" s="114">
        <f t="shared" si="5"/>
        <v>14990</v>
      </c>
      <c r="H73" s="85">
        <v>0</v>
      </c>
    </row>
    <row r="74" spans="1:8" ht="27.75" customHeight="1" x14ac:dyDescent="0.25">
      <c r="A74" s="118" t="s">
        <v>95</v>
      </c>
      <c r="B74" s="108"/>
      <c r="C74" s="105"/>
      <c r="D74" s="105"/>
      <c r="E74" s="110"/>
      <c r="F74" s="110">
        <v>199000</v>
      </c>
      <c r="G74" s="114">
        <f t="shared" si="5"/>
        <v>-199000</v>
      </c>
      <c r="H74" s="85">
        <f>C74/F74*100</f>
        <v>0</v>
      </c>
    </row>
    <row r="75" spans="1:8" x14ac:dyDescent="0.25">
      <c r="A75" s="38" t="s">
        <v>98</v>
      </c>
      <c r="B75" s="108"/>
      <c r="C75" s="105"/>
      <c r="D75" s="105"/>
      <c r="E75" s="110"/>
      <c r="F75" s="110">
        <v>1637363.71</v>
      </c>
      <c r="G75" s="114">
        <f t="shared" si="5"/>
        <v>-1637363.71</v>
      </c>
      <c r="H75" s="85">
        <f>C75/F75*100</f>
        <v>0</v>
      </c>
    </row>
    <row r="76" spans="1:8" ht="26.25" x14ac:dyDescent="0.25">
      <c r="A76" s="43" t="s">
        <v>158</v>
      </c>
      <c r="B76" s="110">
        <v>3445349.15</v>
      </c>
      <c r="C76" s="110">
        <v>2883637.96</v>
      </c>
      <c r="D76" s="110">
        <v>-561711.18999999994</v>
      </c>
      <c r="E76" s="110">
        <v>83.7</v>
      </c>
      <c r="F76" s="110">
        <v>1836363.71</v>
      </c>
      <c r="G76" s="114">
        <f t="shared" ref="G76:G77" si="8">C76-F76</f>
        <v>1047274.25</v>
      </c>
      <c r="H76" s="85">
        <f>C76/F76*100</f>
        <v>157.02978360425126</v>
      </c>
    </row>
    <row r="77" spans="1:8" ht="26.25" x14ac:dyDescent="0.25">
      <c r="A77" s="37" t="s">
        <v>106</v>
      </c>
      <c r="B77" s="111">
        <v>62793062.149999999</v>
      </c>
      <c r="C77" s="111">
        <v>61759855.579999998</v>
      </c>
      <c r="D77" s="111">
        <v>-1033206.57</v>
      </c>
      <c r="E77" s="111">
        <v>98.35</v>
      </c>
      <c r="F77" s="111">
        <v>64491801.340000004</v>
      </c>
      <c r="G77" s="115">
        <f t="shared" si="8"/>
        <v>-2731945.7600000054</v>
      </c>
      <c r="H77" s="109">
        <f>C77/F77*100</f>
        <v>95.763886721666807</v>
      </c>
    </row>
    <row r="80" spans="1:8" x14ac:dyDescent="0.25">
      <c r="F80" s="84" t="s">
        <v>28</v>
      </c>
    </row>
    <row r="82" spans="2:6" x14ac:dyDescent="0.25">
      <c r="B82" t="s">
        <v>157</v>
      </c>
      <c r="F82" t="s">
        <v>150</v>
      </c>
    </row>
  </sheetData>
  <mergeCells count="7">
    <mergeCell ref="E1:F1"/>
    <mergeCell ref="E2:G2"/>
    <mergeCell ref="E3:G3"/>
    <mergeCell ref="E4:G4"/>
    <mergeCell ref="A9:A10"/>
    <mergeCell ref="A5:G7"/>
    <mergeCell ref="B8:F8"/>
  </mergeCells>
  <pageMargins left="0.7" right="0.7" top="0.75" bottom="0.75" header="0.3" footer="0.3"/>
  <pageSetup paperSize="9" scale="8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2021-03-04T07:04:07Z</dcterms:modified>
</cp:coreProperties>
</file>