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490" windowHeight="8835"/>
  </bookViews>
  <sheets>
    <sheet name="Лист1" sheetId="1" r:id="rId1"/>
  </sheets>
  <definedNames>
    <definedName name="_xlnm.Print_Area" localSheetId="0">Лист1!$A$1:$F$47</definedName>
  </definedNames>
  <calcPr calcId="144525"/>
</workbook>
</file>

<file path=xl/calcChain.xml><?xml version="1.0" encoding="utf-8"?>
<calcChain xmlns="http://schemas.openxmlformats.org/spreadsheetml/2006/main">
  <c r="C32" i="1" l="1"/>
  <c r="C43" i="1"/>
  <c r="C31" i="1"/>
  <c r="C42" i="1"/>
  <c r="C41" i="1"/>
  <c r="C29" i="1"/>
  <c r="C33" i="1" s="1"/>
  <c r="C27" i="1"/>
  <c r="C26" i="1"/>
  <c r="C45" i="1"/>
  <c r="C11" i="1"/>
  <c r="E33" i="1" l="1"/>
  <c r="F33" i="1"/>
  <c r="D33" i="1"/>
  <c r="E40" i="1"/>
  <c r="F12" i="1" l="1"/>
  <c r="F19" i="1"/>
  <c r="F17" i="1"/>
  <c r="E15" i="1"/>
  <c r="F13" i="1"/>
  <c r="F20" i="1"/>
  <c r="F28" i="1"/>
  <c r="F30" i="1"/>
  <c r="D12" i="1"/>
  <c r="D13" i="1"/>
  <c r="D14" i="1"/>
  <c r="D15" i="1"/>
  <c r="D16" i="1"/>
  <c r="D17" i="1"/>
  <c r="D18" i="1"/>
  <c r="D19" i="1"/>
  <c r="D20" i="1"/>
  <c r="C12" i="1"/>
  <c r="C13" i="1"/>
  <c r="C14" i="1"/>
  <c r="C15" i="1"/>
  <c r="C16" i="1"/>
  <c r="C17" i="1"/>
  <c r="C18" i="1"/>
  <c r="C19" i="1"/>
  <c r="C20" i="1"/>
  <c r="D11" i="1"/>
  <c r="D45" i="1"/>
  <c r="E16" i="1"/>
  <c r="D21" i="1" l="1"/>
  <c r="F16" i="1"/>
  <c r="F18" i="1"/>
  <c r="E11" i="1"/>
  <c r="E19" i="1"/>
  <c r="C21" i="1"/>
  <c r="E13" i="1"/>
  <c r="F15" i="1"/>
  <c r="E45" i="1"/>
  <c r="E14" i="1"/>
  <c r="F11" i="1"/>
  <c r="F45" i="1"/>
  <c r="F14" i="1"/>
  <c r="E18" i="1"/>
  <c r="E17" i="1"/>
  <c r="E12" i="1"/>
  <c r="E20" i="1"/>
  <c r="F21" i="1" l="1"/>
  <c r="E21" i="1"/>
</calcChain>
</file>

<file path=xl/sharedStrings.xml><?xml version="1.0" encoding="utf-8"?>
<sst xmlns="http://schemas.openxmlformats.org/spreadsheetml/2006/main" count="81" uniqueCount="39">
  <si>
    <t>Додаток 3</t>
  </si>
  <si>
    <t>за функціональною ознакою на 2019–2022 роки</t>
  </si>
  <si>
    <t>(грн)</t>
  </si>
  <si>
    <t xml:space="preserve">Код </t>
  </si>
  <si>
    <t>ТПКВК  МБ</t>
  </si>
  <si>
    <t xml:space="preserve">Найменування </t>
  </si>
  <si>
    <r>
      <t>2019 рік</t>
    </r>
    <r>
      <rPr>
        <vertAlign val="superscript"/>
        <sz val="14"/>
        <rFont val="Times New Roman"/>
        <family val="1"/>
        <charset val="204"/>
      </rPr>
      <t>1</t>
    </r>
  </si>
  <si>
    <r>
      <t>2020 рік</t>
    </r>
    <r>
      <rPr>
        <vertAlign val="superscript"/>
        <sz val="14"/>
        <rFont val="Times New Roman"/>
        <family val="1"/>
        <charset val="204"/>
      </rPr>
      <t>2</t>
    </r>
  </si>
  <si>
    <r>
      <t>2021 рік</t>
    </r>
    <r>
      <rPr>
        <vertAlign val="superscript"/>
        <sz val="14"/>
        <rFont val="Times New Roman"/>
        <family val="1"/>
        <charset val="204"/>
      </rPr>
      <t>3</t>
    </r>
  </si>
  <si>
    <r>
      <t>2022 рік</t>
    </r>
    <r>
      <rPr>
        <vertAlign val="superscript"/>
        <sz val="14"/>
        <rFont val="Times New Roman"/>
        <family val="1"/>
        <charset val="204"/>
      </rPr>
      <t>3</t>
    </r>
  </si>
  <si>
    <t>Усього</t>
  </si>
  <si>
    <t>Державне управління</t>
  </si>
  <si>
    <t>1000</t>
  </si>
  <si>
    <t>0100</t>
  </si>
  <si>
    <t>Освіта</t>
  </si>
  <si>
    <t>2000</t>
  </si>
  <si>
    <t>Охорона здоров"я</t>
  </si>
  <si>
    <t>3000</t>
  </si>
  <si>
    <t>Соціальний захист, соціальне забезпечення</t>
  </si>
  <si>
    <t>4000</t>
  </si>
  <si>
    <t>Культура і мистецтво</t>
  </si>
  <si>
    <t>5000</t>
  </si>
  <si>
    <t>Фізична культура і спорт</t>
  </si>
  <si>
    <t>6000</t>
  </si>
  <si>
    <t>Житлово-комунальне господарство</t>
  </si>
  <si>
    <t>7000</t>
  </si>
  <si>
    <t>Економічна діяльність</t>
  </si>
  <si>
    <t>8000</t>
  </si>
  <si>
    <t>Інша діяльність</t>
  </si>
  <si>
    <t>9000</t>
  </si>
  <si>
    <t>Міжбюджетні трансферти</t>
  </si>
  <si>
    <t>Загальний фонд</t>
  </si>
  <si>
    <t>Разом</t>
  </si>
  <si>
    <t>Спеціальний фонд</t>
  </si>
  <si>
    <t>до рішення ХХХV сесії</t>
  </si>
  <si>
    <r>
      <t>від 24._12.2019 року №_</t>
    </r>
    <r>
      <rPr>
        <u/>
        <sz val="10"/>
        <rFont val="Times New Roman"/>
        <family val="1"/>
        <charset val="204"/>
      </rPr>
      <t>8</t>
    </r>
    <r>
      <rPr>
        <sz val="10"/>
        <rFont val="Times New Roman"/>
        <family val="1"/>
        <charset val="204"/>
      </rPr>
      <t>_</t>
    </r>
  </si>
  <si>
    <t xml:space="preserve">Видатки та надання кредитів  бюджету  Прибужанівської сільської ради Вознесенського району </t>
  </si>
  <si>
    <t>Сільський голова</t>
  </si>
  <si>
    <t>О.Тараненко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</si>
</sst>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 indent="4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5" fillId="0" borderId="0" xfId="0" applyFont="1"/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3" fontId="1" fillId="0" borderId="1" xfId="0" applyNumberFormat="1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3" fontId="2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0" fillId="0" borderId="1" xfId="0" applyBorder="1"/>
    <xf numFmtId="0" fontId="4" fillId="0" borderId="1" xfId="0" applyFont="1" applyFill="1" applyBorder="1" applyAlignment="1">
      <alignment wrapText="1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tabSelected="1" view="pageBreakPreview" topLeftCell="A40" zoomScaleNormal="100" zoomScaleSheetLayoutView="100" workbookViewId="0">
      <selection activeCell="B48" sqref="B48"/>
    </sheetView>
  </sheetViews>
  <sheetFormatPr defaultRowHeight="12.75" x14ac:dyDescent="0.2"/>
  <cols>
    <col min="1" max="1" width="10.140625" customWidth="1"/>
    <col min="2" max="2" width="45.7109375" customWidth="1"/>
    <col min="3" max="3" width="17" customWidth="1"/>
    <col min="4" max="4" width="15.85546875" customWidth="1"/>
    <col min="5" max="5" width="15.5703125" customWidth="1"/>
    <col min="6" max="6" width="16.42578125" customWidth="1"/>
  </cols>
  <sheetData>
    <row r="1" spans="1:6" ht="18.75" x14ac:dyDescent="0.3">
      <c r="A1" s="4" t="s">
        <v>0</v>
      </c>
      <c r="B1" s="4"/>
      <c r="C1" s="4"/>
      <c r="D1" s="4"/>
      <c r="E1" s="4"/>
      <c r="F1" s="4"/>
    </row>
    <row r="2" spans="1:6" ht="18.75" x14ac:dyDescent="0.3">
      <c r="A2" s="3"/>
      <c r="B2" s="3"/>
      <c r="C2" s="3"/>
      <c r="D2" s="3"/>
      <c r="E2" s="6" t="s">
        <v>34</v>
      </c>
    </row>
    <row r="3" spans="1:6" ht="18.75" x14ac:dyDescent="0.3">
      <c r="A3" s="3"/>
      <c r="B3" s="3"/>
      <c r="C3" s="3"/>
      <c r="D3" s="3"/>
      <c r="E3" s="6" t="s">
        <v>35</v>
      </c>
    </row>
    <row r="4" spans="1:6" ht="12.75" customHeight="1" x14ac:dyDescent="0.3">
      <c r="A4" s="1"/>
    </row>
    <row r="5" spans="1:6" ht="18.75" x14ac:dyDescent="0.3">
      <c r="A5" s="5" t="s">
        <v>36</v>
      </c>
      <c r="B5" s="5"/>
      <c r="C5" s="5"/>
      <c r="D5" s="5"/>
      <c r="E5" s="5"/>
      <c r="F5" s="5"/>
    </row>
    <row r="6" spans="1:6" ht="18.75" x14ac:dyDescent="0.3">
      <c r="A6" s="5" t="s">
        <v>1</v>
      </c>
      <c r="B6" s="5"/>
      <c r="C6" s="5"/>
      <c r="D6" s="5"/>
      <c r="E6" s="5"/>
      <c r="F6" s="5"/>
    </row>
    <row r="7" spans="1:6" ht="18.75" x14ac:dyDescent="0.3">
      <c r="F7" s="2" t="s">
        <v>2</v>
      </c>
    </row>
    <row r="8" spans="1:6" ht="18.75" x14ac:dyDescent="0.3">
      <c r="A8" s="7" t="s">
        <v>3</v>
      </c>
      <c r="B8" s="9" t="s">
        <v>5</v>
      </c>
      <c r="C8" s="9" t="s">
        <v>6</v>
      </c>
      <c r="D8" s="9" t="s">
        <v>7</v>
      </c>
      <c r="E8" s="9" t="s">
        <v>8</v>
      </c>
      <c r="F8" s="9" t="s">
        <v>9</v>
      </c>
    </row>
    <row r="9" spans="1:6" ht="37.5" x14ac:dyDescent="0.3">
      <c r="A9" s="8" t="s">
        <v>4</v>
      </c>
      <c r="B9" s="9"/>
      <c r="C9" s="9"/>
      <c r="D9" s="9"/>
      <c r="E9" s="9"/>
      <c r="F9" s="9"/>
    </row>
    <row r="10" spans="1:6" ht="19.5" x14ac:dyDescent="0.35">
      <c r="A10" s="13"/>
      <c r="B10" s="14" t="s">
        <v>32</v>
      </c>
      <c r="C10" s="15"/>
      <c r="D10" s="15"/>
      <c r="E10" s="15"/>
      <c r="F10" s="15"/>
    </row>
    <row r="11" spans="1:6" ht="23.25" customHeight="1" x14ac:dyDescent="0.3">
      <c r="A11" s="16" t="s">
        <v>13</v>
      </c>
      <c r="B11" s="11" t="s">
        <v>11</v>
      </c>
      <c r="C11" s="12">
        <f>C23+C35</f>
        <v>5247881</v>
      </c>
      <c r="D11" s="12">
        <f t="shared" ref="C11:F20" si="0">D23+D35</f>
        <v>6013121</v>
      </c>
      <c r="E11" s="12">
        <f t="shared" si="0"/>
        <v>6293404</v>
      </c>
      <c r="F11" s="12">
        <f t="shared" si="0"/>
        <v>6352306</v>
      </c>
    </row>
    <row r="12" spans="1:6" ht="27" customHeight="1" x14ac:dyDescent="0.3">
      <c r="A12" s="16" t="s">
        <v>12</v>
      </c>
      <c r="B12" s="11" t="s">
        <v>14</v>
      </c>
      <c r="C12" s="12">
        <f t="shared" si="0"/>
        <v>39046059</v>
      </c>
      <c r="D12" s="12">
        <f t="shared" si="0"/>
        <v>39738964</v>
      </c>
      <c r="E12" s="12">
        <f t="shared" si="0"/>
        <v>42036952</v>
      </c>
      <c r="F12" s="12">
        <f t="shared" si="0"/>
        <v>44402170</v>
      </c>
    </row>
    <row r="13" spans="1:6" ht="24" customHeight="1" x14ac:dyDescent="0.3">
      <c r="A13" s="16" t="s">
        <v>15</v>
      </c>
      <c r="B13" s="11" t="s">
        <v>16</v>
      </c>
      <c r="C13" s="12">
        <f t="shared" si="0"/>
        <v>0</v>
      </c>
      <c r="D13" s="12">
        <f t="shared" si="0"/>
        <v>0</v>
      </c>
      <c r="E13" s="12">
        <f t="shared" si="0"/>
        <v>0</v>
      </c>
      <c r="F13" s="12">
        <f t="shared" si="0"/>
        <v>0</v>
      </c>
    </row>
    <row r="14" spans="1:6" ht="36.75" customHeight="1" x14ac:dyDescent="0.3">
      <c r="A14" s="16" t="s">
        <v>17</v>
      </c>
      <c r="B14" s="11" t="s">
        <v>18</v>
      </c>
      <c r="C14" s="12">
        <f t="shared" si="0"/>
        <v>165357</v>
      </c>
      <c r="D14" s="12">
        <f t="shared" si="0"/>
        <v>174816</v>
      </c>
      <c r="E14" s="12">
        <f t="shared" si="0"/>
        <v>183655</v>
      </c>
      <c r="F14" s="12">
        <f t="shared" si="0"/>
        <v>192699</v>
      </c>
    </row>
    <row r="15" spans="1:6" ht="24" customHeight="1" x14ac:dyDescent="0.3">
      <c r="A15" s="16" t="s">
        <v>19</v>
      </c>
      <c r="B15" s="11" t="s">
        <v>20</v>
      </c>
      <c r="C15" s="12">
        <f t="shared" si="0"/>
        <v>1225893</v>
      </c>
      <c r="D15" s="12">
        <f t="shared" si="0"/>
        <v>1363492</v>
      </c>
      <c r="E15" s="12">
        <f t="shared" si="0"/>
        <v>1404054</v>
      </c>
      <c r="F15" s="12">
        <f t="shared" si="0"/>
        <v>1483643</v>
      </c>
    </row>
    <row r="16" spans="1:6" ht="23.25" customHeight="1" x14ac:dyDescent="0.3">
      <c r="A16" s="16" t="s">
        <v>21</v>
      </c>
      <c r="B16" s="11" t="s">
        <v>22</v>
      </c>
      <c r="C16" s="12">
        <f t="shared" si="0"/>
        <v>0</v>
      </c>
      <c r="D16" s="12">
        <f t="shared" si="0"/>
        <v>0</v>
      </c>
      <c r="E16" s="12">
        <f t="shared" si="0"/>
        <v>0</v>
      </c>
      <c r="F16" s="12">
        <f t="shared" si="0"/>
        <v>0</v>
      </c>
    </row>
    <row r="17" spans="1:6" ht="23.25" customHeight="1" x14ac:dyDescent="0.3">
      <c r="A17" s="16" t="s">
        <v>23</v>
      </c>
      <c r="B17" s="11" t="s">
        <v>24</v>
      </c>
      <c r="C17" s="12">
        <f t="shared" si="0"/>
        <v>2629261</v>
      </c>
      <c r="D17" s="12">
        <f t="shared" si="0"/>
        <v>1275949</v>
      </c>
      <c r="E17" s="12">
        <f t="shared" si="0"/>
        <v>1116086</v>
      </c>
      <c r="F17" s="12">
        <f t="shared" si="0"/>
        <v>1182037</v>
      </c>
    </row>
    <row r="18" spans="1:6" ht="21.75" customHeight="1" x14ac:dyDescent="0.3">
      <c r="A18" s="16" t="s">
        <v>25</v>
      </c>
      <c r="B18" s="11" t="s">
        <v>26</v>
      </c>
      <c r="C18" s="12">
        <f t="shared" si="0"/>
        <v>2820642</v>
      </c>
      <c r="D18" s="12">
        <f t="shared" si="0"/>
        <v>2001367</v>
      </c>
      <c r="E18" s="12">
        <f t="shared" si="0"/>
        <v>0</v>
      </c>
      <c r="F18" s="12">
        <f t="shared" si="0"/>
        <v>0</v>
      </c>
    </row>
    <row r="19" spans="1:6" ht="21.75" customHeight="1" x14ac:dyDescent="0.3">
      <c r="A19" s="16" t="s">
        <v>27</v>
      </c>
      <c r="B19" s="11" t="s">
        <v>28</v>
      </c>
      <c r="C19" s="12">
        <f t="shared" si="0"/>
        <v>222511</v>
      </c>
      <c r="D19" s="12">
        <f t="shared" si="0"/>
        <v>31350</v>
      </c>
      <c r="E19" s="12">
        <f t="shared" si="0"/>
        <v>61350</v>
      </c>
      <c r="F19" s="12">
        <f t="shared" si="0"/>
        <v>61350</v>
      </c>
    </row>
    <row r="20" spans="1:6" ht="26.25" customHeight="1" x14ac:dyDescent="0.3">
      <c r="A20" s="16" t="s">
        <v>29</v>
      </c>
      <c r="B20" s="11" t="s">
        <v>30</v>
      </c>
      <c r="C20" s="12">
        <f t="shared" si="0"/>
        <v>11922624</v>
      </c>
      <c r="D20" s="12">
        <f t="shared" si="0"/>
        <v>6423443</v>
      </c>
      <c r="E20" s="12">
        <f t="shared" si="0"/>
        <v>8718346</v>
      </c>
      <c r="F20" s="12">
        <f t="shared" si="0"/>
        <v>9728247</v>
      </c>
    </row>
    <row r="21" spans="1:6" ht="29.25" customHeight="1" x14ac:dyDescent="0.3">
      <c r="A21" s="17"/>
      <c r="B21" s="18" t="s">
        <v>10</v>
      </c>
      <c r="C21" s="19">
        <f>SUM(C11:C20)</f>
        <v>63280228</v>
      </c>
      <c r="D21" s="19">
        <f>SUM(D11:D20)</f>
        <v>57022502</v>
      </c>
      <c r="E21" s="19">
        <f t="shared" ref="E21:F21" si="1">SUM(E11:E20)</f>
        <v>59813847</v>
      </c>
      <c r="F21" s="19">
        <f t="shared" si="1"/>
        <v>63402452</v>
      </c>
    </row>
    <row r="22" spans="1:6" ht="21" customHeight="1" x14ac:dyDescent="0.35">
      <c r="A22" s="16"/>
      <c r="B22" s="20" t="s">
        <v>31</v>
      </c>
      <c r="C22" s="10"/>
      <c r="D22" s="10"/>
      <c r="E22" s="10"/>
      <c r="F22" s="10"/>
    </row>
    <row r="23" spans="1:6" ht="29.25" customHeight="1" x14ac:dyDescent="0.3">
      <c r="A23" s="16" t="s">
        <v>13</v>
      </c>
      <c r="B23" s="11" t="s">
        <v>11</v>
      </c>
      <c r="C23" s="12">
        <v>5241881</v>
      </c>
      <c r="D23" s="12">
        <v>6007121</v>
      </c>
      <c r="E23" s="12">
        <v>6287404</v>
      </c>
      <c r="F23" s="12">
        <v>6346306</v>
      </c>
    </row>
    <row r="24" spans="1:6" ht="29.25" customHeight="1" x14ac:dyDescent="0.3">
      <c r="A24" s="16" t="s">
        <v>12</v>
      </c>
      <c r="B24" s="11" t="s">
        <v>14</v>
      </c>
      <c r="C24" s="12">
        <v>35640322</v>
      </c>
      <c r="D24" s="12">
        <v>38734544</v>
      </c>
      <c r="E24" s="12">
        <v>41042855</v>
      </c>
      <c r="F24" s="12">
        <v>43358368</v>
      </c>
    </row>
    <row r="25" spans="1:6" ht="18.75" x14ac:dyDescent="0.3">
      <c r="A25" s="16" t="s">
        <v>15</v>
      </c>
      <c r="B25" s="11" t="s">
        <v>16</v>
      </c>
      <c r="C25" s="12">
        <v>0</v>
      </c>
      <c r="D25" s="12">
        <v>0</v>
      </c>
      <c r="E25" s="12">
        <v>0</v>
      </c>
      <c r="F25" s="12">
        <v>0</v>
      </c>
    </row>
    <row r="26" spans="1:6" ht="39.75" customHeight="1" x14ac:dyDescent="0.3">
      <c r="A26" s="16" t="s">
        <v>17</v>
      </c>
      <c r="B26" s="11" t="s">
        <v>18</v>
      </c>
      <c r="C26" s="12">
        <f>1000+139357+25000</f>
        <v>165357</v>
      </c>
      <c r="D26" s="12">
        <v>174816</v>
      </c>
      <c r="E26" s="12">
        <v>183655</v>
      </c>
      <c r="F26" s="12">
        <v>192699</v>
      </c>
    </row>
    <row r="27" spans="1:6" ht="20.25" customHeight="1" x14ac:dyDescent="0.3">
      <c r="A27" s="16" t="s">
        <v>19</v>
      </c>
      <c r="B27" s="11" t="s">
        <v>20</v>
      </c>
      <c r="C27" s="12">
        <f>232920+992973</f>
        <v>1225893</v>
      </c>
      <c r="D27" s="12">
        <v>1324502</v>
      </c>
      <c r="E27" s="12">
        <v>1404054</v>
      </c>
      <c r="F27" s="12">
        <v>1483643</v>
      </c>
    </row>
    <row r="28" spans="1:6" ht="21.75" customHeight="1" x14ac:dyDescent="0.3">
      <c r="A28" s="16" t="s">
        <v>21</v>
      </c>
      <c r="B28" s="11" t="s">
        <v>22</v>
      </c>
      <c r="C28" s="12">
        <v>0</v>
      </c>
      <c r="D28" s="12">
        <v>0</v>
      </c>
      <c r="E28" s="12">
        <v>0</v>
      </c>
      <c r="F28" s="12">
        <f t="shared" ref="F28:F30" si="2">E28*1.079</f>
        <v>0</v>
      </c>
    </row>
    <row r="29" spans="1:6" ht="18.75" x14ac:dyDescent="0.3">
      <c r="A29" s="16" t="s">
        <v>23</v>
      </c>
      <c r="B29" s="11" t="s">
        <v>24</v>
      </c>
      <c r="C29" s="12">
        <f>1080571+660813</f>
        <v>1741384</v>
      </c>
      <c r="D29" s="12">
        <v>1095949</v>
      </c>
      <c r="E29" s="12">
        <v>1116086</v>
      </c>
      <c r="F29" s="12">
        <v>1182037</v>
      </c>
    </row>
    <row r="30" spans="1:6" ht="18.75" x14ac:dyDescent="0.3">
      <c r="A30" s="16" t="s">
        <v>25</v>
      </c>
      <c r="B30" s="11" t="s">
        <v>26</v>
      </c>
      <c r="C30" s="12">
        <v>0</v>
      </c>
      <c r="D30" s="12">
        <v>0</v>
      </c>
      <c r="E30" s="12">
        <v>0</v>
      </c>
      <c r="F30" s="12">
        <f t="shared" si="2"/>
        <v>0</v>
      </c>
    </row>
    <row r="31" spans="1:6" ht="18.75" x14ac:dyDescent="0.3">
      <c r="A31" s="16" t="s">
        <v>27</v>
      </c>
      <c r="B31" s="11" t="s">
        <v>28</v>
      </c>
      <c r="C31" s="12">
        <f>42891+115470+10000</f>
        <v>168361</v>
      </c>
      <c r="D31" s="12">
        <v>30000</v>
      </c>
      <c r="E31" s="12">
        <v>60000</v>
      </c>
      <c r="F31" s="12">
        <v>60000</v>
      </c>
    </row>
    <row r="32" spans="1:6" ht="18.75" x14ac:dyDescent="0.3">
      <c r="A32" s="16" t="s">
        <v>29</v>
      </c>
      <c r="B32" s="11" t="s">
        <v>30</v>
      </c>
      <c r="C32" s="12">
        <f>733584+5427700+207872+5538468+15000</f>
        <v>11922624</v>
      </c>
      <c r="D32" s="12">
        <v>6423443</v>
      </c>
      <c r="E32" s="12">
        <v>8718346</v>
      </c>
      <c r="F32" s="12">
        <v>9728247</v>
      </c>
    </row>
    <row r="33" spans="1:6" ht="18.75" x14ac:dyDescent="0.3">
      <c r="A33" s="17"/>
      <c r="B33" s="18" t="s">
        <v>10</v>
      </c>
      <c r="C33" s="19">
        <f>SUM(C23:C32)</f>
        <v>56105822</v>
      </c>
      <c r="D33" s="19">
        <f>SUM(D23:D32)</f>
        <v>53790375</v>
      </c>
      <c r="E33" s="19">
        <f t="shared" ref="E33:F33" si="3">SUM(E23:E32)</f>
        <v>58812400</v>
      </c>
      <c r="F33" s="19">
        <f t="shared" si="3"/>
        <v>62351300</v>
      </c>
    </row>
    <row r="34" spans="1:6" ht="19.5" x14ac:dyDescent="0.35">
      <c r="A34" s="21"/>
      <c r="B34" s="22" t="s">
        <v>33</v>
      </c>
      <c r="C34" s="21"/>
      <c r="D34" s="21"/>
      <c r="E34" s="21"/>
      <c r="F34" s="21"/>
    </row>
    <row r="35" spans="1:6" ht="18.75" x14ac:dyDescent="0.3">
      <c r="A35" s="16" t="s">
        <v>13</v>
      </c>
      <c r="B35" s="11" t="s">
        <v>11</v>
      </c>
      <c r="C35" s="12">
        <v>6000</v>
      </c>
      <c r="D35" s="12">
        <v>6000</v>
      </c>
      <c r="E35" s="12">
        <v>6000</v>
      </c>
      <c r="F35" s="12">
        <v>6000</v>
      </c>
    </row>
    <row r="36" spans="1:6" ht="18.75" x14ac:dyDescent="0.3">
      <c r="A36" s="16" t="s">
        <v>12</v>
      </c>
      <c r="B36" s="11" t="s">
        <v>14</v>
      </c>
      <c r="C36" s="12">
        <v>3405737</v>
      </c>
      <c r="D36" s="12">
        <v>1004420</v>
      </c>
      <c r="E36" s="12">
        <v>994097</v>
      </c>
      <c r="F36" s="12">
        <v>1043802</v>
      </c>
    </row>
    <row r="37" spans="1:6" ht="18.75" x14ac:dyDescent="0.3">
      <c r="A37" s="16" t="s">
        <v>15</v>
      </c>
      <c r="B37" s="11" t="s">
        <v>16</v>
      </c>
      <c r="C37" s="12">
        <v>0</v>
      </c>
      <c r="D37" s="12">
        <v>0</v>
      </c>
      <c r="E37" s="12">
        <v>0</v>
      </c>
      <c r="F37" s="12">
        <v>0</v>
      </c>
    </row>
    <row r="38" spans="1:6" ht="37.5" x14ac:dyDescent="0.3">
      <c r="A38" s="16" t="s">
        <v>17</v>
      </c>
      <c r="B38" s="11" t="s">
        <v>18</v>
      </c>
      <c r="C38" s="12">
        <v>0</v>
      </c>
      <c r="D38" s="12">
        <v>0</v>
      </c>
      <c r="E38" s="12">
        <v>0</v>
      </c>
      <c r="F38" s="12">
        <v>0</v>
      </c>
    </row>
    <row r="39" spans="1:6" ht="18.75" x14ac:dyDescent="0.3">
      <c r="A39" s="16" t="s">
        <v>19</v>
      </c>
      <c r="B39" s="11" t="s">
        <v>20</v>
      </c>
      <c r="C39" s="12">
        <v>0</v>
      </c>
      <c r="D39" s="12">
        <v>38990</v>
      </c>
      <c r="E39" s="12">
        <v>0</v>
      </c>
      <c r="F39" s="12">
        <v>0</v>
      </c>
    </row>
    <row r="40" spans="1:6" ht="18.75" x14ac:dyDescent="0.3">
      <c r="A40" s="16" t="s">
        <v>21</v>
      </c>
      <c r="B40" s="11" t="s">
        <v>22</v>
      </c>
      <c r="C40" s="12">
        <v>0</v>
      </c>
      <c r="D40" s="12">
        <v>0</v>
      </c>
      <c r="E40" s="12">
        <f>D40*1.22</f>
        <v>0</v>
      </c>
      <c r="F40" s="12">
        <v>0</v>
      </c>
    </row>
    <row r="41" spans="1:6" ht="18.75" x14ac:dyDescent="0.3">
      <c r="A41" s="16" t="s">
        <v>23</v>
      </c>
      <c r="B41" s="11" t="s">
        <v>24</v>
      </c>
      <c r="C41" s="12">
        <f>117300+770577</f>
        <v>887877</v>
      </c>
      <c r="D41" s="12">
        <v>180000</v>
      </c>
      <c r="E41" s="12">
        <v>0</v>
      </c>
      <c r="F41" s="12">
        <v>0</v>
      </c>
    </row>
    <row r="42" spans="1:6" ht="18.75" x14ac:dyDescent="0.3">
      <c r="A42" s="16" t="s">
        <v>25</v>
      </c>
      <c r="B42" s="11" t="s">
        <v>26</v>
      </c>
      <c r="C42" s="12">
        <f>16240+2605402+199000</f>
        <v>2820642</v>
      </c>
      <c r="D42" s="12">
        <v>2001367</v>
      </c>
      <c r="E42" s="12">
        <v>0</v>
      </c>
      <c r="F42" s="12">
        <v>0</v>
      </c>
    </row>
    <row r="43" spans="1:6" ht="18.75" x14ac:dyDescent="0.3">
      <c r="A43" s="16" t="s">
        <v>27</v>
      </c>
      <c r="B43" s="11" t="s">
        <v>28</v>
      </c>
      <c r="C43" s="12">
        <f>52800+1350</f>
        <v>54150</v>
      </c>
      <c r="D43" s="12">
        <v>1350</v>
      </c>
      <c r="E43" s="12">
        <v>1350</v>
      </c>
      <c r="F43" s="12">
        <v>1350</v>
      </c>
    </row>
    <row r="44" spans="1:6" ht="18.75" x14ac:dyDescent="0.3">
      <c r="A44" s="16" t="s">
        <v>29</v>
      </c>
      <c r="B44" s="11" t="s">
        <v>30</v>
      </c>
      <c r="C44" s="12">
        <v>0</v>
      </c>
      <c r="D44" s="12">
        <v>0</v>
      </c>
      <c r="E44" s="12">
        <v>0</v>
      </c>
      <c r="F44" s="12">
        <v>0</v>
      </c>
    </row>
    <row r="45" spans="1:6" ht="18.75" x14ac:dyDescent="0.3">
      <c r="A45" s="17"/>
      <c r="B45" s="18" t="s">
        <v>10</v>
      </c>
      <c r="C45" s="19">
        <f>SUM(C35:C44)</f>
        <v>7174406</v>
      </c>
      <c r="D45" s="19">
        <f>SUM(D35:D44)</f>
        <v>3232127</v>
      </c>
      <c r="E45" s="19">
        <f>SUM(E35:E44)</f>
        <v>1001447</v>
      </c>
      <c r="F45" s="19">
        <f>SUM(F35:F44)</f>
        <v>1051152</v>
      </c>
    </row>
    <row r="47" spans="1:6" ht="60" customHeight="1" x14ac:dyDescent="0.3">
      <c r="B47" s="23" t="s">
        <v>37</v>
      </c>
      <c r="C47" s="23"/>
      <c r="D47" s="23"/>
      <c r="E47" s="23"/>
      <c r="F47" s="23" t="s">
        <v>38</v>
      </c>
    </row>
  </sheetData>
  <mergeCells count="8">
    <mergeCell ref="A1:F1"/>
    <mergeCell ref="B8:B9"/>
    <mergeCell ref="C8:C9"/>
    <mergeCell ref="D8:D9"/>
    <mergeCell ref="E8:E9"/>
    <mergeCell ref="A5:F5"/>
    <mergeCell ref="A6:F6"/>
    <mergeCell ref="F8:F9"/>
  </mergeCells>
  <phoneticPr fontId="0" type="noConversion"/>
  <pageMargins left="1.1417322834645669" right="0.15748031496062992" top="0" bottom="0" header="0.51181102362204722" footer="0.51181102362204722"/>
  <pageSetup paperSize="9" scale="68" orientation="portrait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RePack by SPecialiST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XTreme.ws</cp:lastModifiedBy>
  <cp:lastPrinted>2020-01-20T09:40:59Z</cp:lastPrinted>
  <dcterms:created xsi:type="dcterms:W3CDTF">2019-04-11T13:40:56Z</dcterms:created>
  <dcterms:modified xsi:type="dcterms:W3CDTF">2020-01-20T09:41:28Z</dcterms:modified>
</cp:coreProperties>
</file>