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285" windowWidth="22995" windowHeight="77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54" i="1" l="1"/>
  <c r="P54" i="1"/>
  <c r="O54" i="1"/>
  <c r="N54" i="1"/>
  <c r="M54" i="1"/>
  <c r="L54" i="1"/>
  <c r="K54" i="1"/>
  <c r="J54" i="1"/>
  <c r="I54" i="1"/>
  <c r="H54" i="1"/>
  <c r="G54" i="1"/>
  <c r="F54" i="1"/>
  <c r="P55" i="1"/>
  <c r="P50" i="1" l="1"/>
  <c r="F50" i="1"/>
  <c r="G50" i="1"/>
  <c r="H50" i="1"/>
  <c r="I50" i="1"/>
  <c r="J50" i="1"/>
  <c r="K50" i="1"/>
  <c r="L50" i="1"/>
  <c r="M50" i="1"/>
  <c r="N50" i="1"/>
  <c r="O50" i="1"/>
  <c r="E50" i="1"/>
  <c r="F52" i="1"/>
  <c r="G52" i="1"/>
  <c r="H52" i="1"/>
  <c r="I52" i="1"/>
  <c r="J52" i="1"/>
  <c r="K52" i="1"/>
  <c r="L52" i="1"/>
  <c r="M52" i="1"/>
  <c r="N52" i="1"/>
  <c r="O52" i="1"/>
  <c r="E52" i="1"/>
  <c r="P52" i="1" s="1"/>
  <c r="O46" i="1" l="1"/>
  <c r="N46" i="1"/>
  <c r="M46" i="1"/>
  <c r="L46" i="1"/>
  <c r="K46" i="1"/>
  <c r="J46" i="1"/>
  <c r="I46" i="1"/>
  <c r="H46" i="1"/>
  <c r="G46" i="1"/>
  <c r="F46" i="1"/>
  <c r="E46" i="1"/>
  <c r="P46" i="1" s="1"/>
  <c r="F44" i="1"/>
  <c r="G44" i="1"/>
  <c r="H44" i="1"/>
  <c r="I44" i="1"/>
  <c r="J44" i="1"/>
  <c r="P44" i="1" s="1"/>
  <c r="K44" i="1"/>
  <c r="L44" i="1"/>
  <c r="M44" i="1"/>
  <c r="N44" i="1"/>
  <c r="O44" i="1"/>
  <c r="E44" i="1"/>
  <c r="J24" i="1" l="1"/>
  <c r="E24" i="1"/>
  <c r="P24" i="1" s="1"/>
  <c r="E22" i="1"/>
  <c r="E16" i="1"/>
  <c r="J19" i="1"/>
  <c r="E19" i="1"/>
  <c r="P19" i="1" s="1"/>
  <c r="J20" i="1"/>
  <c r="E20" i="1"/>
  <c r="P20" i="1" s="1"/>
  <c r="J21" i="1"/>
  <c r="E21" i="1"/>
  <c r="P21" i="1" s="1"/>
  <c r="O80" i="1"/>
  <c r="N80" i="1"/>
  <c r="M80" i="1"/>
  <c r="L80" i="1"/>
  <c r="K80" i="1"/>
  <c r="G80" i="1"/>
  <c r="G79" i="1" s="1"/>
  <c r="H80" i="1"/>
  <c r="I80" i="1"/>
  <c r="F80" i="1"/>
  <c r="J82" i="1"/>
  <c r="J77" i="1"/>
  <c r="J78" i="1"/>
  <c r="J80" i="1"/>
  <c r="J81" i="1"/>
  <c r="J76" i="1"/>
  <c r="J65" i="1"/>
  <c r="L79" i="1"/>
  <c r="M79" i="1"/>
  <c r="N79" i="1"/>
  <c r="O79" i="1"/>
  <c r="K79" i="1"/>
  <c r="H79" i="1"/>
  <c r="I79" i="1"/>
  <c r="F79" i="1"/>
  <c r="F76" i="1"/>
  <c r="E78" i="1"/>
  <c r="E80" i="1"/>
  <c r="E81" i="1"/>
  <c r="O76" i="1"/>
  <c r="L76" i="1"/>
  <c r="M76" i="1"/>
  <c r="N76" i="1"/>
  <c r="K76" i="1"/>
  <c r="G76" i="1"/>
  <c r="E82" i="1"/>
  <c r="G77" i="1"/>
  <c r="F77" i="1"/>
  <c r="E77" i="1" s="1"/>
  <c r="I77" i="1"/>
  <c r="I76" i="1" s="1"/>
  <c r="H77" i="1"/>
  <c r="H76" i="1" s="1"/>
  <c r="P77" i="1" l="1"/>
  <c r="E79" i="1"/>
  <c r="J79" i="1"/>
  <c r="P81" i="1"/>
  <c r="P80" i="1"/>
  <c r="P78" i="1"/>
  <c r="E76" i="1"/>
  <c r="P82" i="1"/>
  <c r="P79" i="1" l="1"/>
  <c r="F72" i="1" l="1"/>
  <c r="F69" i="1"/>
  <c r="E69" i="1" s="1"/>
  <c r="F67" i="1"/>
  <c r="E67" i="1" s="1"/>
  <c r="F58" i="1"/>
  <c r="E58" i="1" s="1"/>
  <c r="P58" i="1" s="1"/>
  <c r="P57" i="1"/>
  <c r="J59" i="1"/>
  <c r="J60" i="1"/>
  <c r="J61" i="1"/>
  <c r="J62" i="1"/>
  <c r="J63" i="1"/>
  <c r="J64" i="1"/>
  <c r="J66" i="1"/>
  <c r="J67" i="1"/>
  <c r="J68" i="1"/>
  <c r="J69" i="1"/>
  <c r="J70" i="1"/>
  <c r="J71" i="1"/>
  <c r="J72" i="1"/>
  <c r="J73" i="1"/>
  <c r="J74" i="1"/>
  <c r="J58" i="1"/>
  <c r="E59" i="1"/>
  <c r="E60" i="1"/>
  <c r="E61" i="1"/>
  <c r="E62" i="1"/>
  <c r="E63" i="1"/>
  <c r="E64" i="1"/>
  <c r="E65" i="1"/>
  <c r="E66" i="1"/>
  <c r="E68" i="1"/>
  <c r="P68" i="1" s="1"/>
  <c r="E70" i="1"/>
  <c r="E71" i="1"/>
  <c r="E72" i="1"/>
  <c r="E73" i="1"/>
  <c r="E74" i="1"/>
  <c r="E56" i="1"/>
  <c r="P56" i="1" s="1"/>
  <c r="F56" i="1"/>
  <c r="P73" i="1" l="1"/>
  <c r="P71" i="1"/>
  <c r="P65" i="1"/>
  <c r="P63" i="1"/>
  <c r="P61" i="1"/>
  <c r="P59" i="1"/>
  <c r="P67" i="1"/>
  <c r="P72" i="1"/>
  <c r="P70" i="1"/>
  <c r="P66" i="1"/>
  <c r="P64" i="1"/>
  <c r="P62" i="1"/>
  <c r="P60" i="1"/>
  <c r="P69" i="1"/>
  <c r="P36" i="1"/>
  <c r="F32" i="1"/>
  <c r="G32" i="1"/>
  <c r="H32" i="1"/>
  <c r="I32" i="1"/>
  <c r="J32" i="1"/>
  <c r="K32" i="1"/>
  <c r="L32" i="1"/>
  <c r="M32" i="1"/>
  <c r="N32" i="1"/>
  <c r="O32" i="1"/>
  <c r="E32" i="1"/>
  <c r="P32" i="1" s="1"/>
  <c r="F29" i="1"/>
  <c r="G29" i="1"/>
  <c r="H29" i="1"/>
  <c r="I29" i="1"/>
  <c r="J29" i="1"/>
  <c r="K29" i="1"/>
  <c r="L29" i="1"/>
  <c r="M29" i="1"/>
  <c r="N29" i="1"/>
  <c r="O29" i="1"/>
  <c r="E29" i="1"/>
  <c r="P29" i="1" s="1"/>
  <c r="E26" i="1"/>
  <c r="P26" i="1" s="1"/>
  <c r="O26" i="1"/>
  <c r="N26" i="1"/>
  <c r="M26" i="1"/>
  <c r="L26" i="1"/>
  <c r="K26" i="1"/>
  <c r="J26" i="1"/>
  <c r="I26" i="1"/>
  <c r="H26" i="1"/>
  <c r="G26" i="1"/>
  <c r="F26" i="1"/>
  <c r="O22" i="1"/>
  <c r="N22" i="1"/>
  <c r="M22" i="1"/>
  <c r="L22" i="1"/>
  <c r="K22" i="1"/>
  <c r="J22" i="1"/>
  <c r="P22" i="1" s="1"/>
  <c r="I22" i="1"/>
  <c r="H22" i="1"/>
  <c r="G22" i="1"/>
  <c r="F22" i="1"/>
  <c r="O16" i="1"/>
  <c r="N16" i="1"/>
  <c r="M16" i="1"/>
  <c r="L16" i="1"/>
  <c r="K16" i="1"/>
  <c r="J16" i="1"/>
  <c r="P16" i="1" s="1"/>
  <c r="I16" i="1"/>
  <c r="H16" i="1"/>
  <c r="G16" i="1"/>
  <c r="F16" i="1"/>
  <c r="P75" i="1" l="1"/>
  <c r="P53" i="1"/>
  <c r="P51" i="1"/>
  <c r="P49" i="1"/>
  <c r="P48" i="1"/>
  <c r="P47" i="1"/>
  <c r="P45" i="1"/>
  <c r="P43" i="1"/>
  <c r="P42" i="1"/>
  <c r="P41" i="1"/>
  <c r="P40" i="1"/>
  <c r="P39" i="1"/>
  <c r="P38" i="1"/>
  <c r="P37" i="1"/>
  <c r="P35" i="1"/>
  <c r="P34" i="1"/>
  <c r="P33" i="1"/>
  <c r="P31" i="1"/>
  <c r="P30" i="1"/>
  <c r="P28" i="1"/>
  <c r="P27" i="1"/>
  <c r="P25" i="1"/>
  <c r="P23" i="1"/>
  <c r="P18" i="1"/>
  <c r="P17" i="1"/>
  <c r="P15" i="1"/>
  <c r="P14" i="1"/>
  <c r="P76" i="1"/>
</calcChain>
</file>

<file path=xl/sharedStrings.xml><?xml version="1.0" encoding="utf-8"?>
<sst xmlns="http://schemas.openxmlformats.org/spreadsheetml/2006/main" count="192" uniqueCount="162">
  <si>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</si>
  <si>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</si>
  <si>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</si>
  <si>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</si>
  <si>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</si>
  <si>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</si>
  <si>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</si>
  <si>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</si>
  <si>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</si>
  <si>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</si>
  <si>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</si>
  <si>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</si>
  <si>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</si>
  <si>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</si>
  <si>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</si>
  <si>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</si>
  <si>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</si>
  <si>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</si>
  <si>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</si>
  <si>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</si>
  <si>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</si>
  <si>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</si>
  <si>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</si>
  <si>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</si>
  <si>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</si>
  <si>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</si>
  <si>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</si>
  <si>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</si>
  <si>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</si>
  <si>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</si>
  <si>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</si>
  <si>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</si>
  <si>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</si>
  <si>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</si>
  <si>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</si>
  <si>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</si>
  <si>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</si>
  <si>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</si>
  <si>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</si>
  <si>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</si>
  <si>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</si>
  <si>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</si>
  <si>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</si>
  <si>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</si>
  <si>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</si>
  <si>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</si>
  <si>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</si>
  <si>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</si>
  <si>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</si>
  <si>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</si>
  <si>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</si>
  <si>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</si>
  <si>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</si>
  <si>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</si>
  <si>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</si>
  <si>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</si>
  <si>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</si>
  <si>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</si>
  <si>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</si>
  <si>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</si>
  <si>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0600000</t>
  </si>
  <si>
    <t>0610000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</si>
  <si>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</si>
  <si>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</si>
  <si>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</si>
  <si>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</si>
  <si>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</si>
  <si>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</si>
  <si>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</si>
  <si>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</si>
  <si>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</si>
  <si>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</si>
  <si>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</si>
  <si>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</si>
  <si>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</si>
  <si>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</si>
  <si>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</si>
  <si>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</si>
  <si>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</si>
  <si>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</si>
  <si>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</si>
  <si>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</si>
  <si>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0613133</t>
  </si>
  <si>
    <t>1040</t>
  </si>
  <si>
    <t>3133</t>
  </si>
  <si>
    <t>Інші заходи та заклади молодіжної політики</t>
  </si>
  <si>
    <t>0615061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</si>
  <si>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</si>
  <si>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</si>
  <si>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</si>
  <si>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3700000</t>
  </si>
  <si>
    <t>Фінансовий відділ Прибужанівської сільської ради</t>
  </si>
  <si>
    <t>3710000</t>
  </si>
  <si>
    <t>Фінансовий відділ Пибужанівської сільської ради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</si>
  <si>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</si>
  <si>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</si>
  <si>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</si>
  <si>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</si>
  <si>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</si>
  <si>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</si>
  <si>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3719430</t>
  </si>
  <si>
    <t>9430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</si>
  <si>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</si>
  <si>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</si>
  <si>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</si>
  <si>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</si>
  <si>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X</t>
  </si>
  <si>
    <t>УСЬОГО</t>
  </si>
  <si>
    <t>Секретар</t>
  </si>
  <si>
    <t>Алексєєва З.А.</t>
  </si>
  <si>
    <t>1451700000</t>
  </si>
  <si>
    <t>(код бюджету)</t>
  </si>
  <si>
    <t>до рішення Прибужанівської сільської ради</t>
  </si>
  <si>
    <t>від 24.12.2020 №19</t>
  </si>
  <si>
    <t>0110100</t>
  </si>
  <si>
    <t>0100</t>
  </si>
  <si>
    <t>Державне управління</t>
  </si>
  <si>
    <t>Соціальний захист та соціальне забезпечення</t>
  </si>
  <si>
    <t>0114000</t>
  </si>
  <si>
    <t>Культура і мистецтво</t>
  </si>
  <si>
    <t>0116000</t>
  </si>
  <si>
    <t>Житлово -комунальне господарство</t>
  </si>
  <si>
    <t>0118000</t>
  </si>
  <si>
    <t>Інша діяльність</t>
  </si>
  <si>
    <t>Відділ освіти, молоді та спорту Прибужанівської сільської ради</t>
  </si>
  <si>
    <t>0611000</t>
  </si>
  <si>
    <t>Освіта</t>
  </si>
  <si>
    <t>у т.ч.</t>
  </si>
  <si>
    <t xml:space="preserve">до бюджету Вознесенської міської територіальної громади </t>
  </si>
  <si>
    <t xml:space="preserve">до районного бюджету Вознесенського району 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</si>
  <si>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для надання щомісячної матеріальної допомоги  учасникам бойових дій у роки Другої світової війни)</t>
  </si>
  <si>
    <t>Інші субвенції з місцевого бюджету (субвенція з бюджету  Прибужанівської сільської територіальної громади до районного бюджету Вознесенського району 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</si>
  <si>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Інші субвенції з місцевого бюджету (субвенція з бюджету  Прибужанівської сільської територіальної громади до районного бюджету Вознесенського району  для надання  матеріальної допомоги  сім'ям  загиблих та померлих учасників АТО/ООС на сході України, сім"ям осіб, які загинули або померли внаслідок поранень, каліцтва, контузії чи інших ушкоджень здоров"я, одержаних під час участі у Революції Гідності)</t>
  </si>
  <si>
    <t>Інші субвенції з місцевого бюджету (субвенція з бюджету  Прибужанівської сільської територіальної громади до районного бюджету Вознесенського району  на пільгове медичне обслуговування громадян, які постраждали внаслідок Чорнобильської катастрофи)</t>
  </si>
  <si>
    <t>Інші субвенції з місцевого бюджету (субвенція з бюджету  Прибужанівської сільської територіальної громади до районного бюджету Вознесенського району  на  відшкодування витрат на поховання учасників бойових дій та осіб з інвалідністю внаслідок війни)</t>
  </si>
  <si>
    <t>Інші субвенції з місцевого бюджету (субвенція з бюджету  Прибужанівської сільської територіальної громади до районного бюджету Вознесенського району  на окремі заходи щодо соціального захисту осіб з інвалідністю (грошова компенсація на бензин, ремонт і технічне 
обслуговування автомобілів та на транспортне обслуговування, встановлення телефонів особам з інвалідністю І та ІІ групи))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</si>
  <si>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видатків: утримання КП "Райводпостач")</t>
  </si>
  <si>
    <t>Бюджету Олександрівської селищної територіальної громади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</si>
  <si>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 відповідно до програми "Турбота")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</si>
  <si>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на утримання місцевої пожежної охорони)</t>
  </si>
  <si>
    <t>зних:</t>
  </si>
  <si>
    <t>Бюджету Бузької сільської територіальної громади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</si>
  <si>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утримання КНП «Бузький центр первинної медико – санітарної допомоги»)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</si>
  <si>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надання позашкільної освіти)</t>
  </si>
  <si>
    <t xml:space="preserve">Бюджету Вознесенської міської територіальної громади 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</si>
  <si>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</si>
  <si>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для надання послуг дітям – інвалідам Прибужанівської сільської ради  в  Комунальній установі 
«Центр соціальної реабілітації дітей – інвалідів міста Вознесенська»)</t>
  </si>
  <si>
    <t>у тому числі видатки за рахунок  цільової 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</si>
  <si>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 xml:space="preserve">видатки за рахунок  освітньої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</si>
  <si>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 тому числі видатки за рахунок  субвенцій з місцевого бюджету інших рівнів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</si>
  <si>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>у тому числі видатки за рахунок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</si>
  <si>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видатки за рахунок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</si>
  <si>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видатки за рахунок Інших субвенцій з місцевого бюджету</t>
  </si>
  <si>
    <t>видатки за рахунок субвенції 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</si>
  <si>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у т.ч. за рахунок Іншої субвенції з місцевого бюджету (субвенція  з бюджету  Олександрівської селищної територіальної громади на утримання Об'єднаного трудового архіву Прибужанівської сільської ради)</t>
  </si>
  <si>
    <t>у т.ч. за рахунок Іншої субвенції з місцевого бюджету (субвенція  з бюджету  Бузької сільської територіальної громади на утримання Об'єднаного трудового архіву Прибужанівської сільської ради)</t>
  </si>
  <si>
    <t>у т.ч. за рахунок Іншої субвенції з місцевого бюджету (субвенція  з бюджету  Дорошівської сільської територіальної громади на утримання Об'єднаного трудового архіву Прибужанівської сільської ради)</t>
  </si>
  <si>
    <t>у т.ч. за рахунок Іншої субвенції з місцевого бюджету (субвенція  з бюджету  Дорошівської сільської територіальної громади на утримання КУ "Центр надання соціальних послуг Прибужанівської сільської ради")</t>
  </si>
  <si>
    <t>0613000</t>
  </si>
  <si>
    <t>0615000</t>
  </si>
  <si>
    <t>Фізична культура і спорт</t>
  </si>
  <si>
    <t>Міжбюджетні трансферти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</si>
</sst>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4" fontId="3" fillId="2" borderId="2" xfId="0" applyNumberFormat="1" applyFont="1" applyFill="1" applyBorder="1" applyAlignment="1">
      <alignment vertical="center" wrapText="1"/>
    </xf>
    <xf numFmtId="0" fontId="5" fillId="0" borderId="2" xfId="0" quotePrefix="1" applyFont="1" applyFill="1" applyBorder="1" applyAlignment="1">
      <alignment horizontal="center" vertical="center" wrapText="1"/>
    </xf>
    <xf numFmtId="2" fontId="5" fillId="0" borderId="2" xfId="0" quotePrefix="1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vertical="center" wrapText="1"/>
    </xf>
    <xf numFmtId="0" fontId="4" fillId="0" borderId="0" xfId="0" applyFont="1" applyFill="1"/>
    <xf numFmtId="0" fontId="6" fillId="0" borderId="2" xfId="0" quotePrefix="1" applyFont="1" applyBorder="1" applyAlignment="1">
      <alignment horizontal="center" vertical="center" wrapText="1"/>
    </xf>
    <xf numFmtId="4" fontId="6" fillId="0" borderId="2" xfId="0" quotePrefix="1" applyNumberFormat="1" applyFont="1" applyBorder="1" applyAlignment="1">
      <alignment horizontal="center" vertical="center" wrapText="1"/>
    </xf>
    <xf numFmtId="4" fontId="6" fillId="0" borderId="2" xfId="0" quotePrefix="1" applyNumberFormat="1" applyFont="1" applyBorder="1" applyAlignment="1">
      <alignment vertical="center" wrapText="1"/>
    </xf>
    <xf numFmtId="4" fontId="6" fillId="2" borderId="2" xfId="0" applyNumberFormat="1" applyFont="1" applyFill="1" applyBorder="1" applyAlignment="1">
      <alignment vertical="center" wrapText="1"/>
    </xf>
    <xf numFmtId="4" fontId="6" fillId="0" borderId="2" xfId="0" applyNumberFormat="1" applyFont="1" applyBorder="1" applyAlignment="1">
      <alignment vertical="center" wrapText="1"/>
    </xf>
    <xf numFmtId="0" fontId="6" fillId="0" borderId="0" xfId="0" applyFont="1"/>
    <xf numFmtId="4" fontId="6" fillId="4" borderId="2" xfId="0" quotePrefix="1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vertical="center" wrapText="1"/>
    </xf>
    <xf numFmtId="4" fontId="6" fillId="0" borderId="2" xfId="0" quotePrefix="1" applyNumberFormat="1" applyFont="1" applyBorder="1" applyAlignment="1">
      <alignment horizontal="center" vertical="top" wrapText="1"/>
    </xf>
    <xf numFmtId="4" fontId="6" fillId="4" borderId="2" xfId="0" quotePrefix="1" applyNumberFormat="1" applyFont="1" applyFill="1" applyBorder="1" applyAlignment="1">
      <alignment vertical="center" wrapText="1"/>
    </xf>
    <xf numFmtId="0" fontId="7" fillId="0" borderId="2" xfId="0" quotePrefix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4" fontId="7" fillId="0" borderId="0" xfId="0" applyNumberFormat="1" applyFont="1"/>
    <xf numFmtId="0" fontId="7" fillId="0" borderId="0" xfId="0" applyFont="1"/>
    <xf numFmtId="2" fontId="8" fillId="0" borderId="2" xfId="0" quotePrefix="1" applyNumberFormat="1" applyFont="1" applyBorder="1" applyAlignment="1">
      <alignment vertical="center" wrapText="1"/>
    </xf>
    <xf numFmtId="4" fontId="8" fillId="0" borderId="2" xfId="0" applyNumberFormat="1" applyFont="1" applyBorder="1" applyAlignment="1">
      <alignment vertical="center" wrapText="1"/>
    </xf>
    <xf numFmtId="4" fontId="8" fillId="0" borderId="0" xfId="0" applyNumberFormat="1" applyFont="1"/>
    <xf numFmtId="0" fontId="8" fillId="0" borderId="0" xfId="0" applyFont="1"/>
    <xf numFmtId="0" fontId="0" fillId="0" borderId="2" xfId="0" applyBorder="1"/>
    <xf numFmtId="0" fontId="1" fillId="0" borderId="2" xfId="0" applyFont="1" applyBorder="1" applyAlignment="1">
      <alignment wrapText="1"/>
    </xf>
    <xf numFmtId="0" fontId="0" fillId="0" borderId="2" xfId="0" applyBorder="1" applyAlignment="1">
      <alignment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4" fontId="0" fillId="0" borderId="2" xfId="0" applyNumberFormat="1" applyBorder="1" applyAlignment="1">
      <alignment horizontal="right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/>
    <xf numFmtId="4" fontId="1" fillId="0" borderId="2" xfId="0" applyNumberFormat="1" applyFont="1" applyBorder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0" borderId="2" xfId="0" quotePrefix="1" applyFont="1" applyFill="1" applyBorder="1" applyAlignment="1">
      <alignment horizontal="center" vertical="center" wrapText="1"/>
    </xf>
    <xf numFmtId="2" fontId="7" fillId="0" borderId="2" xfId="0" quotePrefix="1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vertical="center" wrapText="1"/>
    </xf>
    <xf numFmtId="4" fontId="9" fillId="2" borderId="2" xfId="0" applyNumberFormat="1" applyFont="1" applyFill="1" applyBorder="1" applyAlignment="1">
      <alignment vertical="center" wrapText="1"/>
    </xf>
    <xf numFmtId="0" fontId="10" fillId="0" borderId="0" xfId="0" applyFont="1" applyFill="1"/>
    <xf numFmtId="49" fontId="7" fillId="0" borderId="2" xfId="0" quotePrefix="1" applyNumberFormat="1" applyFont="1" applyFill="1" applyBorder="1" applyAlignment="1">
      <alignment horizontal="center" vertical="center" wrapText="1"/>
    </xf>
    <xf numFmtId="0" fontId="9" fillId="0" borderId="2" xfId="0" quotePrefix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/>
    <xf numFmtId="2" fontId="9" fillId="0" borderId="2" xfId="0" applyNumberFormat="1" applyFont="1" applyBorder="1" applyAlignment="1">
      <alignment horizontal="center" vertical="center" wrapText="1"/>
    </xf>
    <xf numFmtId="0" fontId="10" fillId="0" borderId="0" xfId="0" applyFont="1"/>
    <xf numFmtId="0" fontId="9" fillId="0" borderId="2" xfId="0" applyFont="1" applyBorder="1"/>
    <xf numFmtId="2" fontId="9" fillId="0" borderId="3" xfId="0" quotePrefix="1" applyNumberFormat="1" applyFont="1" applyBorder="1" applyAlignment="1">
      <alignment horizontal="center" vertical="center" wrapText="1"/>
    </xf>
    <xf numFmtId="0" fontId="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4"/>
  <sheetViews>
    <sheetView tabSelected="1" topLeftCell="A49" workbookViewId="0">
      <selection activeCell="E55" sqref="E5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112</v>
      </c>
    </row>
    <row r="3" spans="1:16" x14ac:dyDescent="0.2">
      <c r="M3" t="s">
        <v>113</v>
      </c>
    </row>
    <row r="5" spans="1:16" x14ac:dyDescent="0.2">
      <c r="A5" s="58" t="s">
        <v>1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</row>
    <row r="6" spans="1:16" x14ac:dyDescent="0.2">
      <c r="A6" s="58" t="s">
        <v>2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</row>
    <row r="7" spans="1:16" x14ac:dyDescent="0.2">
      <c r="A7" s="22" t="s">
        <v>110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111</v>
      </c>
      <c r="P8" s="1" t="s">
        <v>3</v>
      </c>
    </row>
    <row r="9" spans="1:16" x14ac:dyDescent="0.2">
      <c r="A9" s="60" t="s">
        <v>4</v>
      </c>
      <c r="B9" s="60" t="s">
        <v>5</v>
      </c>
      <c r="C9" s="60" t="s">
        <v>6</v>
      </c>
      <c r="D9" s="61" t="s">
        <v>7</v>
      </c>
      <c r="E9" s="61" t="s">
        <v>8</v>
      </c>
      <c r="F9" s="61"/>
      <c r="G9" s="61"/>
      <c r="H9" s="61"/>
      <c r="I9" s="61"/>
      <c r="J9" s="61" t="s">
        <v>15</v>
      </c>
      <c r="K9" s="61"/>
      <c r="L9" s="61"/>
      <c r="M9" s="61"/>
      <c r="N9" s="61"/>
      <c r="O9" s="61"/>
      <c r="P9" s="62" t="s">
        <v>17</v>
      </c>
    </row>
    <row r="10" spans="1:16" x14ac:dyDescent="0.2">
      <c r="A10" s="61"/>
      <c r="B10" s="61"/>
      <c r="C10" s="61"/>
      <c r="D10" s="61"/>
      <c r="E10" s="62" t="s">
        <v>9</v>
      </c>
      <c r="F10" s="61" t="s">
        <v>10</v>
      </c>
      <c r="G10" s="61" t="s">
        <v>11</v>
      </c>
      <c r="H10" s="61"/>
      <c r="I10" s="61" t="s">
        <v>14</v>
      </c>
      <c r="J10" s="62" t="s">
        <v>9</v>
      </c>
      <c r="K10" s="61" t="s">
        <v>16</v>
      </c>
      <c r="L10" s="61" t="s">
        <v>10</v>
      </c>
      <c r="M10" s="61" t="s">
        <v>11</v>
      </c>
      <c r="N10" s="61"/>
      <c r="O10" s="61" t="s">
        <v>14</v>
      </c>
      <c r="P10" s="61"/>
    </row>
    <row r="11" spans="1:16" x14ac:dyDescent="0.2">
      <c r="A11" s="61"/>
      <c r="B11" s="61"/>
      <c r="C11" s="61"/>
      <c r="D11" s="61"/>
      <c r="E11" s="61"/>
      <c r="F11" s="61"/>
      <c r="G11" s="61" t="s">
        <v>12</v>
      </c>
      <c r="H11" s="61" t="s">
        <v>13</v>
      </c>
      <c r="I11" s="61"/>
      <c r="J11" s="61"/>
      <c r="K11" s="61"/>
      <c r="L11" s="61"/>
      <c r="M11" s="61" t="s">
        <v>12</v>
      </c>
      <c r="N11" s="61" t="s">
        <v>13</v>
      </c>
      <c r="O11" s="61"/>
      <c r="P11" s="61"/>
    </row>
    <row r="12" spans="1:16" ht="44.25" customHeight="1" x14ac:dyDescent="0.2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11344133</v>
      </c>
      <c r="F14" s="11">
        <v>11344133</v>
      </c>
      <c r="G14" s="11">
        <v>8006223</v>
      </c>
      <c r="H14" s="11">
        <v>667378</v>
      </c>
      <c r="I14" s="11">
        <v>0</v>
      </c>
      <c r="J14" s="10">
        <v>4350</v>
      </c>
      <c r="K14" s="11">
        <v>0</v>
      </c>
      <c r="L14" s="11">
        <v>4350</v>
      </c>
      <c r="M14" s="11">
        <v>0</v>
      </c>
      <c r="N14" s="11">
        <v>0</v>
      </c>
      <c r="O14" s="11">
        <v>0</v>
      </c>
      <c r="P14" s="10">
        <f>E14+J14</f>
        <v>11348483</v>
      </c>
    </row>
    <row r="15" spans="1:16" x14ac:dyDescent="0.2">
      <c r="A15" s="6" t="s">
        <v>20</v>
      </c>
      <c r="B15" s="7"/>
      <c r="C15" s="8"/>
      <c r="D15" s="9" t="s">
        <v>19</v>
      </c>
      <c r="E15" s="10">
        <v>11344133</v>
      </c>
      <c r="F15" s="11">
        <v>11344133</v>
      </c>
      <c r="G15" s="11">
        <v>8006223</v>
      </c>
      <c r="H15" s="11">
        <v>667378</v>
      </c>
      <c r="I15" s="11">
        <v>0</v>
      </c>
      <c r="J15" s="10">
        <v>4350</v>
      </c>
      <c r="K15" s="11">
        <v>0</v>
      </c>
      <c r="L15" s="11">
        <v>4350</v>
      </c>
      <c r="M15" s="11">
        <v>0</v>
      </c>
      <c r="N15" s="11">
        <v>0</v>
      </c>
      <c r="O15" s="11">
        <v>0</v>
      </c>
      <c r="P15" s="10">
        <f>E15+J15</f>
        <v>11348483</v>
      </c>
    </row>
    <row r="16" spans="1:16" s="73" customFormat="1" x14ac:dyDescent="0.2">
      <c r="A16" s="69" t="s">
        <v>114</v>
      </c>
      <c r="B16" s="70" t="s">
        <v>115</v>
      </c>
      <c r="C16" s="71"/>
      <c r="D16" s="72" t="s">
        <v>116</v>
      </c>
      <c r="E16" s="66">
        <f>E17+E18</f>
        <v>7030056</v>
      </c>
      <c r="F16" s="66">
        <f t="shared" ref="F16:O16" si="0">F17+F18</f>
        <v>7030056</v>
      </c>
      <c r="G16" s="66">
        <f t="shared" si="0"/>
        <v>5330407</v>
      </c>
      <c r="H16" s="66">
        <f t="shared" si="0"/>
        <v>311443</v>
      </c>
      <c r="I16" s="66">
        <f t="shared" si="0"/>
        <v>0</v>
      </c>
      <c r="J16" s="66">
        <f t="shared" si="0"/>
        <v>3000</v>
      </c>
      <c r="K16" s="66">
        <f t="shared" si="0"/>
        <v>0</v>
      </c>
      <c r="L16" s="66">
        <f t="shared" si="0"/>
        <v>3000</v>
      </c>
      <c r="M16" s="66">
        <f t="shared" si="0"/>
        <v>0</v>
      </c>
      <c r="N16" s="66">
        <f t="shared" si="0"/>
        <v>0</v>
      </c>
      <c r="O16" s="66">
        <f t="shared" si="0"/>
        <v>0</v>
      </c>
      <c r="P16" s="66">
        <f t="shared" ref="P16" si="1">E16+J16</f>
        <v>7033056</v>
      </c>
    </row>
    <row r="17" spans="1:16" ht="63.75" x14ac:dyDescent="0.2">
      <c r="A17" s="12" t="s">
        <v>21</v>
      </c>
      <c r="B17" s="12" t="s">
        <v>23</v>
      </c>
      <c r="C17" s="13" t="s">
        <v>22</v>
      </c>
      <c r="D17" s="14" t="s">
        <v>24</v>
      </c>
      <c r="E17" s="15">
        <v>6668038</v>
      </c>
      <c r="F17" s="16">
        <v>6668038</v>
      </c>
      <c r="G17" s="16">
        <v>5059975</v>
      </c>
      <c r="H17" s="16">
        <v>295924</v>
      </c>
      <c r="I17" s="16">
        <v>0</v>
      </c>
      <c r="J17" s="15">
        <v>3000</v>
      </c>
      <c r="K17" s="16">
        <v>0</v>
      </c>
      <c r="L17" s="16">
        <v>3000</v>
      </c>
      <c r="M17" s="16">
        <v>0</v>
      </c>
      <c r="N17" s="16">
        <v>0</v>
      </c>
      <c r="O17" s="16">
        <v>0</v>
      </c>
      <c r="P17" s="15">
        <f>E17+J17</f>
        <v>6671038</v>
      </c>
    </row>
    <row r="18" spans="1:16" x14ac:dyDescent="0.2">
      <c r="A18" s="12" t="s">
        <v>25</v>
      </c>
      <c r="B18" s="12" t="s">
        <v>27</v>
      </c>
      <c r="C18" s="13" t="s">
        <v>26</v>
      </c>
      <c r="D18" s="14" t="s">
        <v>28</v>
      </c>
      <c r="E18" s="15">
        <v>362018</v>
      </c>
      <c r="F18" s="16">
        <v>362018</v>
      </c>
      <c r="G18" s="16">
        <v>270432</v>
      </c>
      <c r="H18" s="16">
        <v>15519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>E18+J18</f>
        <v>362018</v>
      </c>
    </row>
    <row r="19" spans="1:16" s="33" customFormat="1" ht="76.5" x14ac:dyDescent="0.2">
      <c r="A19" s="28"/>
      <c r="B19" s="29"/>
      <c r="C19" s="29"/>
      <c r="D19" s="30" t="s">
        <v>154</v>
      </c>
      <c r="E19" s="31">
        <f>F19+I19</f>
        <v>112945</v>
      </c>
      <c r="F19" s="32">
        <v>112945</v>
      </c>
      <c r="G19" s="32">
        <v>96215</v>
      </c>
      <c r="H19" s="32"/>
      <c r="I19" s="32"/>
      <c r="J19" s="31">
        <f>L19+O19</f>
        <v>0</v>
      </c>
      <c r="K19" s="32"/>
      <c r="L19" s="32"/>
      <c r="M19" s="32"/>
      <c r="N19" s="32"/>
      <c r="O19" s="32"/>
      <c r="P19" s="31">
        <f>E19+J19</f>
        <v>112945</v>
      </c>
    </row>
    <row r="20" spans="1:16" s="33" customFormat="1" ht="63.75" x14ac:dyDescent="0.2">
      <c r="A20" s="28"/>
      <c r="B20" s="28"/>
      <c r="C20" s="29"/>
      <c r="D20" s="30" t="s">
        <v>155</v>
      </c>
      <c r="E20" s="31">
        <f>F20+I20</f>
        <v>84217</v>
      </c>
      <c r="F20" s="32">
        <v>84217</v>
      </c>
      <c r="G20" s="32">
        <v>84217</v>
      </c>
      <c r="H20" s="32"/>
      <c r="I20" s="32"/>
      <c r="J20" s="31">
        <f>L20+O20</f>
        <v>0</v>
      </c>
      <c r="K20" s="32"/>
      <c r="L20" s="32"/>
      <c r="M20" s="32"/>
      <c r="N20" s="32"/>
      <c r="O20" s="32"/>
      <c r="P20" s="31">
        <f>E20+J20</f>
        <v>84217</v>
      </c>
    </row>
    <row r="21" spans="1:16" s="33" customFormat="1" ht="68.25" customHeight="1" x14ac:dyDescent="0.2">
      <c r="A21" s="28"/>
      <c r="B21" s="28"/>
      <c r="C21" s="29"/>
      <c r="D21" s="30" t="s">
        <v>156</v>
      </c>
      <c r="E21" s="31">
        <f>F21+I21</f>
        <v>90000</v>
      </c>
      <c r="F21" s="32">
        <v>90000</v>
      </c>
      <c r="G21" s="32">
        <v>90000</v>
      </c>
      <c r="H21" s="32"/>
      <c r="I21" s="32"/>
      <c r="J21" s="31">
        <f>L21+O21</f>
        <v>0</v>
      </c>
      <c r="K21" s="32"/>
      <c r="L21" s="32"/>
      <c r="M21" s="32"/>
      <c r="N21" s="32"/>
      <c r="O21" s="32"/>
      <c r="P21" s="31">
        <f>E21+J21</f>
        <v>90000</v>
      </c>
    </row>
    <row r="22" spans="1:16" s="27" customFormat="1" ht="36.75" customHeight="1" x14ac:dyDescent="0.25">
      <c r="A22" s="24">
        <v>113000</v>
      </c>
      <c r="B22" s="24">
        <v>3000</v>
      </c>
      <c r="C22" s="25"/>
      <c r="D22" s="25" t="s">
        <v>117</v>
      </c>
      <c r="E22" s="26">
        <f>E23+E25</f>
        <v>2162804</v>
      </c>
      <c r="F22" s="26">
        <f>SUM(F23:F25)</f>
        <v>2976988</v>
      </c>
      <c r="G22" s="26">
        <f>SUM(G23:G25)</f>
        <v>2472220</v>
      </c>
      <c r="H22" s="26">
        <f t="shared" ref="H22:I22" si="2">SUM(H23:H25)</f>
        <v>0</v>
      </c>
      <c r="I22" s="26">
        <f t="shared" si="2"/>
        <v>0</v>
      </c>
      <c r="J22" s="26">
        <f>SUM(J23:J25)</f>
        <v>0</v>
      </c>
      <c r="K22" s="26">
        <f t="shared" ref="K22:N22" si="3">SUM(K23:K25)</f>
        <v>0</v>
      </c>
      <c r="L22" s="26">
        <f t="shared" si="3"/>
        <v>0</v>
      </c>
      <c r="M22" s="26">
        <f t="shared" si="3"/>
        <v>0</v>
      </c>
      <c r="N22" s="26">
        <f t="shared" si="3"/>
        <v>0</v>
      </c>
      <c r="O22" s="26">
        <f>SUM(O23:O25)</f>
        <v>0</v>
      </c>
      <c r="P22" s="23">
        <f t="shared" ref="P22" si="4">E22+J22</f>
        <v>2162804</v>
      </c>
    </row>
    <row r="23" spans="1:16" ht="51" x14ac:dyDescent="0.2">
      <c r="A23" s="12" t="s">
        <v>29</v>
      </c>
      <c r="B23" s="12" t="s">
        <v>31</v>
      </c>
      <c r="C23" s="13" t="s">
        <v>30</v>
      </c>
      <c r="D23" s="14" t="s">
        <v>32</v>
      </c>
      <c r="E23" s="15">
        <v>2062804</v>
      </c>
      <c r="F23" s="16">
        <v>2062804</v>
      </c>
      <c r="G23" s="16">
        <v>1658036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>E23+J23</f>
        <v>2062804</v>
      </c>
    </row>
    <row r="24" spans="1:16" s="33" customFormat="1" ht="75.75" customHeight="1" x14ac:dyDescent="0.2">
      <c r="A24" s="28"/>
      <c r="B24" s="28"/>
      <c r="C24" s="29"/>
      <c r="D24" s="30" t="s">
        <v>157</v>
      </c>
      <c r="E24" s="31">
        <f>F24+I24</f>
        <v>814184</v>
      </c>
      <c r="F24" s="32">
        <v>814184</v>
      </c>
      <c r="G24" s="32">
        <v>814184</v>
      </c>
      <c r="H24" s="32"/>
      <c r="I24" s="32"/>
      <c r="J24" s="31">
        <f>L24+O24</f>
        <v>0</v>
      </c>
      <c r="K24" s="32"/>
      <c r="L24" s="32"/>
      <c r="M24" s="32"/>
      <c r="N24" s="32"/>
      <c r="O24" s="32"/>
      <c r="P24" s="31">
        <f>E24+J24</f>
        <v>814184</v>
      </c>
    </row>
    <row r="25" spans="1:16" ht="30.75" customHeight="1" x14ac:dyDescent="0.2">
      <c r="A25" s="12" t="s">
        <v>33</v>
      </c>
      <c r="B25" s="12" t="s">
        <v>35</v>
      </c>
      <c r="C25" s="13" t="s">
        <v>34</v>
      </c>
      <c r="D25" s="14" t="s">
        <v>36</v>
      </c>
      <c r="E25" s="15">
        <v>100000</v>
      </c>
      <c r="F25" s="16">
        <v>100000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>E25+J25</f>
        <v>100000</v>
      </c>
    </row>
    <row r="26" spans="1:16" s="67" customFormat="1" ht="27.75" customHeight="1" x14ac:dyDescent="0.2">
      <c r="A26" s="63" t="s">
        <v>118</v>
      </c>
      <c r="B26" s="63">
        <v>4000</v>
      </c>
      <c r="C26" s="64"/>
      <c r="D26" s="64" t="s">
        <v>119</v>
      </c>
      <c r="E26" s="65">
        <f>E27+E28</f>
        <v>1667107</v>
      </c>
      <c r="F26" s="65">
        <f>F27+F28</f>
        <v>1667107</v>
      </c>
      <c r="G26" s="65">
        <f>G27+G28</f>
        <v>1017780</v>
      </c>
      <c r="H26" s="65">
        <f>H27+H28</f>
        <v>91379</v>
      </c>
      <c r="I26" s="65">
        <f t="shared" ref="I26:O26" si="5">I27+I28</f>
        <v>0</v>
      </c>
      <c r="J26" s="65">
        <f>J27+J28</f>
        <v>0</v>
      </c>
      <c r="K26" s="65">
        <f>K27+K28</f>
        <v>0</v>
      </c>
      <c r="L26" s="65">
        <f t="shared" si="5"/>
        <v>0</v>
      </c>
      <c r="M26" s="65">
        <f t="shared" si="5"/>
        <v>0</v>
      </c>
      <c r="N26" s="65">
        <f t="shared" si="5"/>
        <v>0</v>
      </c>
      <c r="O26" s="65">
        <f t="shared" si="5"/>
        <v>0</v>
      </c>
      <c r="P26" s="66">
        <f t="shared" ref="P26" si="6">E26+J26</f>
        <v>1667107</v>
      </c>
    </row>
    <row r="27" spans="1:16" x14ac:dyDescent="0.2">
      <c r="A27" s="12" t="s">
        <v>37</v>
      </c>
      <c r="B27" s="12" t="s">
        <v>39</v>
      </c>
      <c r="C27" s="13" t="s">
        <v>38</v>
      </c>
      <c r="D27" s="14" t="s">
        <v>40</v>
      </c>
      <c r="E27" s="15">
        <v>313737</v>
      </c>
      <c r="F27" s="16">
        <v>313737</v>
      </c>
      <c r="G27" s="16">
        <v>217537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>E27+J27</f>
        <v>313737</v>
      </c>
    </row>
    <row r="28" spans="1:16" ht="38.25" x14ac:dyDescent="0.2">
      <c r="A28" s="12" t="s">
        <v>41</v>
      </c>
      <c r="B28" s="12" t="s">
        <v>43</v>
      </c>
      <c r="C28" s="13" t="s">
        <v>42</v>
      </c>
      <c r="D28" s="14" t="s">
        <v>44</v>
      </c>
      <c r="E28" s="15">
        <v>1353370</v>
      </c>
      <c r="F28" s="16">
        <v>1353370</v>
      </c>
      <c r="G28" s="16">
        <v>800243</v>
      </c>
      <c r="H28" s="16">
        <v>91379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>E28+J28</f>
        <v>1353370</v>
      </c>
    </row>
    <row r="29" spans="1:16" s="67" customFormat="1" ht="24.75" customHeight="1" x14ac:dyDescent="0.2">
      <c r="A29" s="63" t="s">
        <v>120</v>
      </c>
      <c r="B29" s="63">
        <v>6000</v>
      </c>
      <c r="C29" s="64"/>
      <c r="D29" s="64" t="s">
        <v>121</v>
      </c>
      <c r="E29" s="65">
        <f>E30+E31</f>
        <v>424166</v>
      </c>
      <c r="F29" s="65">
        <f t="shared" ref="F29:O29" si="7">F30+F31</f>
        <v>424166</v>
      </c>
      <c r="G29" s="65">
        <f t="shared" si="7"/>
        <v>0</v>
      </c>
      <c r="H29" s="65">
        <f t="shared" si="7"/>
        <v>264556</v>
      </c>
      <c r="I29" s="65">
        <f t="shared" si="7"/>
        <v>0</v>
      </c>
      <c r="J29" s="65">
        <f t="shared" si="7"/>
        <v>0</v>
      </c>
      <c r="K29" s="65">
        <f t="shared" si="7"/>
        <v>0</v>
      </c>
      <c r="L29" s="65">
        <f t="shared" si="7"/>
        <v>0</v>
      </c>
      <c r="M29" s="65">
        <f t="shared" si="7"/>
        <v>0</v>
      </c>
      <c r="N29" s="65">
        <f t="shared" si="7"/>
        <v>0</v>
      </c>
      <c r="O29" s="65">
        <f t="shared" si="7"/>
        <v>0</v>
      </c>
      <c r="P29" s="66">
        <f>E29+J29</f>
        <v>424166</v>
      </c>
    </row>
    <row r="30" spans="1:16" ht="25.5" x14ac:dyDescent="0.2">
      <c r="A30" s="12" t="s">
        <v>45</v>
      </c>
      <c r="B30" s="12" t="s">
        <v>47</v>
      </c>
      <c r="C30" s="13" t="s">
        <v>46</v>
      </c>
      <c r="D30" s="14" t="s">
        <v>48</v>
      </c>
      <c r="E30" s="15">
        <v>50000</v>
      </c>
      <c r="F30" s="16">
        <v>50000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>E30+J30</f>
        <v>50000</v>
      </c>
    </row>
    <row r="31" spans="1:16" x14ac:dyDescent="0.2">
      <c r="A31" s="12" t="s">
        <v>49</v>
      </c>
      <c r="B31" s="12" t="s">
        <v>50</v>
      </c>
      <c r="C31" s="13" t="s">
        <v>46</v>
      </c>
      <c r="D31" s="14" t="s">
        <v>51</v>
      </c>
      <c r="E31" s="15">
        <v>374166</v>
      </c>
      <c r="F31" s="16">
        <v>374166</v>
      </c>
      <c r="G31" s="16">
        <v>0</v>
      </c>
      <c r="H31" s="16">
        <v>264556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>E31+J31</f>
        <v>374166</v>
      </c>
    </row>
    <row r="32" spans="1:16" s="67" customFormat="1" ht="27" customHeight="1" x14ac:dyDescent="0.2">
      <c r="A32" s="63" t="s">
        <v>122</v>
      </c>
      <c r="B32" s="63">
        <v>8000</v>
      </c>
      <c r="C32" s="64"/>
      <c r="D32" s="64" t="s">
        <v>123</v>
      </c>
      <c r="E32" s="65">
        <f>E33+E34</f>
        <v>60000</v>
      </c>
      <c r="F32" s="65">
        <f t="shared" ref="F32:O32" si="8">F33+F34</f>
        <v>60000</v>
      </c>
      <c r="G32" s="65">
        <f t="shared" si="8"/>
        <v>0</v>
      </c>
      <c r="H32" s="65">
        <f t="shared" si="8"/>
        <v>0</v>
      </c>
      <c r="I32" s="65">
        <f t="shared" si="8"/>
        <v>0</v>
      </c>
      <c r="J32" s="65">
        <f t="shared" si="8"/>
        <v>1350</v>
      </c>
      <c r="K32" s="65">
        <f t="shared" si="8"/>
        <v>0</v>
      </c>
      <c r="L32" s="65">
        <f t="shared" si="8"/>
        <v>1350</v>
      </c>
      <c r="M32" s="65">
        <f t="shared" si="8"/>
        <v>0</v>
      </c>
      <c r="N32" s="65">
        <f t="shared" si="8"/>
        <v>0</v>
      </c>
      <c r="O32" s="65">
        <f t="shared" si="8"/>
        <v>0</v>
      </c>
      <c r="P32" s="66">
        <f t="shared" ref="P32" si="9">E32+J32</f>
        <v>61350</v>
      </c>
    </row>
    <row r="33" spans="1:16" ht="38.25" x14ac:dyDescent="0.2">
      <c r="A33" s="12" t="s">
        <v>52</v>
      </c>
      <c r="B33" s="12" t="s">
        <v>54</v>
      </c>
      <c r="C33" s="13" t="s">
        <v>53</v>
      </c>
      <c r="D33" s="14" t="s">
        <v>55</v>
      </c>
      <c r="E33" s="15">
        <v>60000</v>
      </c>
      <c r="F33" s="16">
        <v>60000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ref="P33:P55" si="10">E33+J33</f>
        <v>60000</v>
      </c>
    </row>
    <row r="34" spans="1:16" ht="25.5" x14ac:dyDescent="0.2">
      <c r="A34" s="12" t="s">
        <v>56</v>
      </c>
      <c r="B34" s="12" t="s">
        <v>58</v>
      </c>
      <c r="C34" s="13" t="s">
        <v>57</v>
      </c>
      <c r="D34" s="14" t="s">
        <v>59</v>
      </c>
      <c r="E34" s="15">
        <v>0</v>
      </c>
      <c r="F34" s="16">
        <v>0</v>
      </c>
      <c r="G34" s="16">
        <v>0</v>
      </c>
      <c r="H34" s="16">
        <v>0</v>
      </c>
      <c r="I34" s="16">
        <v>0</v>
      </c>
      <c r="J34" s="15">
        <v>1350</v>
      </c>
      <c r="K34" s="16">
        <v>0</v>
      </c>
      <c r="L34" s="16">
        <v>1350</v>
      </c>
      <c r="M34" s="16">
        <v>0</v>
      </c>
      <c r="N34" s="16">
        <v>0</v>
      </c>
      <c r="O34" s="16">
        <v>0</v>
      </c>
      <c r="P34" s="15">
        <f t="shared" si="10"/>
        <v>1350</v>
      </c>
    </row>
    <row r="35" spans="1:16" ht="25.5" x14ac:dyDescent="0.2">
      <c r="A35" s="6" t="s">
        <v>60</v>
      </c>
      <c r="B35" s="7"/>
      <c r="C35" s="8"/>
      <c r="D35" s="11" t="s">
        <v>124</v>
      </c>
      <c r="E35" s="10">
        <v>46693691</v>
      </c>
      <c r="F35" s="11">
        <v>46693691</v>
      </c>
      <c r="G35" s="11">
        <v>34301766</v>
      </c>
      <c r="H35" s="11">
        <v>2168235</v>
      </c>
      <c r="I35" s="11">
        <v>0</v>
      </c>
      <c r="J35" s="10">
        <v>851737</v>
      </c>
      <c r="K35" s="11">
        <v>8937</v>
      </c>
      <c r="L35" s="11">
        <v>842800</v>
      </c>
      <c r="M35" s="11">
        <v>0</v>
      </c>
      <c r="N35" s="11">
        <v>0</v>
      </c>
      <c r="O35" s="11">
        <v>8937</v>
      </c>
      <c r="P35" s="10">
        <f t="shared" si="10"/>
        <v>47545428</v>
      </c>
    </row>
    <row r="36" spans="1:16" ht="25.5" x14ac:dyDescent="0.2">
      <c r="A36" s="6" t="s">
        <v>61</v>
      </c>
      <c r="B36" s="7"/>
      <c r="C36" s="8"/>
      <c r="D36" s="11" t="s">
        <v>124</v>
      </c>
      <c r="E36" s="10">
        <v>46693691</v>
      </c>
      <c r="F36" s="11">
        <v>46693691</v>
      </c>
      <c r="G36" s="11">
        <v>34301766</v>
      </c>
      <c r="H36" s="11">
        <v>2168235</v>
      </c>
      <c r="I36" s="11">
        <v>0</v>
      </c>
      <c r="J36" s="10">
        <v>851737</v>
      </c>
      <c r="K36" s="11">
        <v>8937</v>
      </c>
      <c r="L36" s="11">
        <v>842800</v>
      </c>
      <c r="M36" s="11">
        <v>0</v>
      </c>
      <c r="N36" s="11">
        <v>0</v>
      </c>
      <c r="O36" s="11">
        <v>8937</v>
      </c>
      <c r="P36" s="10">
        <f t="shared" si="10"/>
        <v>47545428</v>
      </c>
    </row>
    <row r="37" spans="1:16" x14ac:dyDescent="0.2">
      <c r="A37" s="6" t="s">
        <v>125</v>
      </c>
      <c r="B37" s="7">
        <v>1000</v>
      </c>
      <c r="C37" s="8"/>
      <c r="D37" s="11" t="s">
        <v>126</v>
      </c>
      <c r="E37" s="10">
        <v>46693691</v>
      </c>
      <c r="F37" s="11">
        <v>46693691</v>
      </c>
      <c r="G37" s="11">
        <v>34301766</v>
      </c>
      <c r="H37" s="11">
        <v>2168235</v>
      </c>
      <c r="I37" s="11">
        <v>0</v>
      </c>
      <c r="J37" s="10">
        <v>851737</v>
      </c>
      <c r="K37" s="11">
        <v>8937</v>
      </c>
      <c r="L37" s="11">
        <v>842800</v>
      </c>
      <c r="M37" s="11">
        <v>0</v>
      </c>
      <c r="N37" s="11">
        <v>0</v>
      </c>
      <c r="O37" s="11">
        <v>8937</v>
      </c>
      <c r="P37" s="10">
        <f t="shared" si="10"/>
        <v>47545428</v>
      </c>
    </row>
    <row r="38" spans="1:16" x14ac:dyDescent="0.2">
      <c r="A38" s="12" t="s">
        <v>62</v>
      </c>
      <c r="B38" s="12" t="s">
        <v>64</v>
      </c>
      <c r="C38" s="13" t="s">
        <v>63</v>
      </c>
      <c r="D38" s="14" t="s">
        <v>65</v>
      </c>
      <c r="E38" s="15">
        <v>7825968</v>
      </c>
      <c r="F38" s="16">
        <v>7825968</v>
      </c>
      <c r="G38" s="16">
        <v>4980194</v>
      </c>
      <c r="H38" s="16">
        <v>600288</v>
      </c>
      <c r="I38" s="16">
        <v>0</v>
      </c>
      <c r="J38" s="15">
        <v>377700</v>
      </c>
      <c r="K38" s="16">
        <v>0</v>
      </c>
      <c r="L38" s="16">
        <v>377700</v>
      </c>
      <c r="M38" s="16">
        <v>0</v>
      </c>
      <c r="N38" s="16">
        <v>0</v>
      </c>
      <c r="O38" s="16">
        <v>0</v>
      </c>
      <c r="P38" s="15">
        <f t="shared" si="10"/>
        <v>8203668</v>
      </c>
    </row>
    <row r="39" spans="1:16" ht="25.5" x14ac:dyDescent="0.2">
      <c r="A39" s="12" t="s">
        <v>66</v>
      </c>
      <c r="B39" s="12" t="s">
        <v>68</v>
      </c>
      <c r="C39" s="13" t="s">
        <v>67</v>
      </c>
      <c r="D39" s="14" t="s">
        <v>69</v>
      </c>
      <c r="E39" s="15">
        <v>10831564</v>
      </c>
      <c r="F39" s="16">
        <v>10831564</v>
      </c>
      <c r="G39" s="16">
        <v>6574449</v>
      </c>
      <c r="H39" s="16">
        <v>1567947</v>
      </c>
      <c r="I39" s="16">
        <v>0</v>
      </c>
      <c r="J39" s="15">
        <v>465100</v>
      </c>
      <c r="K39" s="16">
        <v>0</v>
      </c>
      <c r="L39" s="16">
        <v>465100</v>
      </c>
      <c r="M39" s="16">
        <v>0</v>
      </c>
      <c r="N39" s="16">
        <v>0</v>
      </c>
      <c r="O39" s="16">
        <v>0</v>
      </c>
      <c r="P39" s="15">
        <f t="shared" si="10"/>
        <v>11296664</v>
      </c>
    </row>
    <row r="40" spans="1:16" ht="46.5" customHeight="1" x14ac:dyDescent="0.2">
      <c r="A40" s="12" t="s">
        <v>70</v>
      </c>
      <c r="B40" s="12" t="s">
        <v>71</v>
      </c>
      <c r="C40" s="13" t="s">
        <v>67</v>
      </c>
      <c r="D40" s="14" t="s">
        <v>69</v>
      </c>
      <c r="E40" s="15">
        <v>26523400</v>
      </c>
      <c r="F40" s="16">
        <v>26523400</v>
      </c>
      <c r="G40" s="16">
        <v>21740491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10"/>
        <v>26523400</v>
      </c>
    </row>
    <row r="41" spans="1:16" ht="25.5" x14ac:dyDescent="0.2">
      <c r="A41" s="12" t="s">
        <v>72</v>
      </c>
      <c r="B41" s="12" t="s">
        <v>74</v>
      </c>
      <c r="C41" s="13" t="s">
        <v>73</v>
      </c>
      <c r="D41" s="14" t="s">
        <v>75</v>
      </c>
      <c r="E41" s="15">
        <v>1262427</v>
      </c>
      <c r="F41" s="16">
        <v>1262427</v>
      </c>
      <c r="G41" s="16">
        <v>1006632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10"/>
        <v>1262427</v>
      </c>
    </row>
    <row r="42" spans="1:16" x14ac:dyDescent="0.2">
      <c r="A42" s="12" t="s">
        <v>76</v>
      </c>
      <c r="B42" s="12" t="s">
        <v>77</v>
      </c>
      <c r="C42" s="13" t="s">
        <v>73</v>
      </c>
      <c r="D42" s="14" t="s">
        <v>78</v>
      </c>
      <c r="E42" s="15">
        <v>212720</v>
      </c>
      <c r="F42" s="16">
        <v>212720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10"/>
        <v>212720</v>
      </c>
    </row>
    <row r="43" spans="1:16" ht="51" x14ac:dyDescent="0.2">
      <c r="A43" s="12" t="s">
        <v>79</v>
      </c>
      <c r="B43" s="12" t="s">
        <v>80</v>
      </c>
      <c r="C43" s="13" t="s">
        <v>73</v>
      </c>
      <c r="D43" s="14" t="s">
        <v>81</v>
      </c>
      <c r="E43" s="15">
        <v>17612</v>
      </c>
      <c r="F43" s="16">
        <v>17612</v>
      </c>
      <c r="G43" s="16">
        <v>0</v>
      </c>
      <c r="H43" s="16">
        <v>0</v>
      </c>
      <c r="I43" s="16">
        <v>0</v>
      </c>
      <c r="J43" s="15">
        <v>8937</v>
      </c>
      <c r="K43" s="16">
        <v>8937</v>
      </c>
      <c r="L43" s="16">
        <v>0</v>
      </c>
      <c r="M43" s="16">
        <v>0</v>
      </c>
      <c r="N43" s="16">
        <v>0</v>
      </c>
      <c r="O43" s="16">
        <v>8937</v>
      </c>
      <c r="P43" s="15">
        <f t="shared" si="10"/>
        <v>26549</v>
      </c>
    </row>
    <row r="44" spans="1:16" s="67" customFormat="1" ht="36.75" customHeight="1" x14ac:dyDescent="0.2">
      <c r="A44" s="68" t="s">
        <v>158</v>
      </c>
      <c r="B44" s="63">
        <v>3000</v>
      </c>
      <c r="C44" s="64"/>
      <c r="D44" s="64" t="s">
        <v>117</v>
      </c>
      <c r="E44" s="65">
        <f>E45</f>
        <v>10000</v>
      </c>
      <c r="F44" s="65">
        <f t="shared" ref="F44:O44" si="11">F45</f>
        <v>10000</v>
      </c>
      <c r="G44" s="65">
        <f t="shared" si="11"/>
        <v>0</v>
      </c>
      <c r="H44" s="65">
        <f t="shared" si="11"/>
        <v>0</v>
      </c>
      <c r="I44" s="65">
        <f t="shared" si="11"/>
        <v>0</v>
      </c>
      <c r="J44" s="65">
        <f t="shared" si="11"/>
        <v>0</v>
      </c>
      <c r="K44" s="65">
        <f t="shared" si="11"/>
        <v>0</v>
      </c>
      <c r="L44" s="65">
        <f t="shared" si="11"/>
        <v>0</v>
      </c>
      <c r="M44" s="65">
        <f t="shared" si="11"/>
        <v>0</v>
      </c>
      <c r="N44" s="65">
        <f t="shared" si="11"/>
        <v>0</v>
      </c>
      <c r="O44" s="65">
        <f t="shared" si="11"/>
        <v>0</v>
      </c>
      <c r="P44" s="66">
        <f t="shared" si="10"/>
        <v>10000</v>
      </c>
    </row>
    <row r="45" spans="1:16" x14ac:dyDescent="0.2">
      <c r="A45" s="12" t="s">
        <v>82</v>
      </c>
      <c r="B45" s="12" t="s">
        <v>84</v>
      </c>
      <c r="C45" s="13" t="s">
        <v>83</v>
      </c>
      <c r="D45" s="14" t="s">
        <v>85</v>
      </c>
      <c r="E45" s="15">
        <v>10000</v>
      </c>
      <c r="F45" s="16">
        <v>10000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10"/>
        <v>10000</v>
      </c>
    </row>
    <row r="46" spans="1:16" s="67" customFormat="1" ht="36.75" customHeight="1" x14ac:dyDescent="0.2">
      <c r="A46" s="68" t="s">
        <v>159</v>
      </c>
      <c r="B46" s="63">
        <v>5000</v>
      </c>
      <c r="C46" s="64"/>
      <c r="D46" s="64" t="s">
        <v>160</v>
      </c>
      <c r="E46" s="65">
        <f>E47</f>
        <v>10000</v>
      </c>
      <c r="F46" s="65">
        <f t="shared" ref="F46" si="12">F47</f>
        <v>10000</v>
      </c>
      <c r="G46" s="65">
        <f t="shared" ref="G46" si="13">G47</f>
        <v>0</v>
      </c>
      <c r="H46" s="65">
        <f t="shared" ref="H46" si="14">H47</f>
        <v>0</v>
      </c>
      <c r="I46" s="65">
        <f t="shared" ref="I46" si="15">I47</f>
        <v>0</v>
      </c>
      <c r="J46" s="65">
        <f t="shared" ref="J46" si="16">J47</f>
        <v>0</v>
      </c>
      <c r="K46" s="65">
        <f t="shared" ref="K46" si="17">K47</f>
        <v>0</v>
      </c>
      <c r="L46" s="65">
        <f t="shared" ref="L46" si="18">L47</f>
        <v>0</v>
      </c>
      <c r="M46" s="65">
        <f t="shared" ref="M46" si="19">M47</f>
        <v>0</v>
      </c>
      <c r="N46" s="65">
        <f t="shared" ref="N46" si="20">N47</f>
        <v>0</v>
      </c>
      <c r="O46" s="65">
        <f t="shared" ref="O46" si="21">O47</f>
        <v>0</v>
      </c>
      <c r="P46" s="66">
        <f t="shared" ref="P46" si="22">E46+J46</f>
        <v>10000</v>
      </c>
    </row>
    <row r="47" spans="1:16" ht="51" x14ac:dyDescent="0.2">
      <c r="A47" s="12" t="s">
        <v>86</v>
      </c>
      <c r="B47" s="12" t="s">
        <v>88</v>
      </c>
      <c r="C47" s="13" t="s">
        <v>87</v>
      </c>
      <c r="D47" s="14" t="s">
        <v>89</v>
      </c>
      <c r="E47" s="15">
        <v>10000</v>
      </c>
      <c r="F47" s="16">
        <v>10000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10"/>
        <v>10000</v>
      </c>
    </row>
    <row r="48" spans="1:16" ht="25.5" x14ac:dyDescent="0.2">
      <c r="A48" s="6" t="s">
        <v>90</v>
      </c>
      <c r="B48" s="7"/>
      <c r="C48" s="8"/>
      <c r="D48" s="9" t="s">
        <v>91</v>
      </c>
      <c r="E48" s="10">
        <v>4128634</v>
      </c>
      <c r="F48" s="11">
        <v>4118634</v>
      </c>
      <c r="G48" s="11">
        <v>490015</v>
      </c>
      <c r="H48" s="11">
        <v>0</v>
      </c>
      <c r="I48" s="11">
        <v>0</v>
      </c>
      <c r="J48" s="10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0">
        <f t="shared" si="10"/>
        <v>4128634</v>
      </c>
    </row>
    <row r="49" spans="1:16" ht="25.5" x14ac:dyDescent="0.2">
      <c r="A49" s="6" t="s">
        <v>92</v>
      </c>
      <c r="B49" s="7"/>
      <c r="C49" s="8"/>
      <c r="D49" s="9" t="s">
        <v>93</v>
      </c>
      <c r="E49" s="10">
        <v>4128634</v>
      </c>
      <c r="F49" s="11">
        <v>4118634</v>
      </c>
      <c r="G49" s="11">
        <v>490015</v>
      </c>
      <c r="H49" s="11">
        <v>0</v>
      </c>
      <c r="I49" s="11">
        <v>0</v>
      </c>
      <c r="J49" s="10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0">
        <f t="shared" si="10"/>
        <v>4128634</v>
      </c>
    </row>
    <row r="50" spans="1:16" s="73" customFormat="1" x14ac:dyDescent="0.2">
      <c r="A50" s="69">
        <v>3710100</v>
      </c>
      <c r="B50" s="70" t="s">
        <v>115</v>
      </c>
      <c r="C50" s="71"/>
      <c r="D50" s="72" t="s">
        <v>116</v>
      </c>
      <c r="E50" s="66">
        <f>E51</f>
        <v>676044</v>
      </c>
      <c r="F50" s="66">
        <f t="shared" ref="F50:O50" si="23">F51</f>
        <v>676044</v>
      </c>
      <c r="G50" s="66">
        <f t="shared" si="23"/>
        <v>490015</v>
      </c>
      <c r="H50" s="66">
        <f t="shared" si="23"/>
        <v>0</v>
      </c>
      <c r="I50" s="66">
        <f t="shared" si="23"/>
        <v>0</v>
      </c>
      <c r="J50" s="66">
        <f t="shared" si="23"/>
        <v>0</v>
      </c>
      <c r="K50" s="66">
        <f t="shared" si="23"/>
        <v>0</v>
      </c>
      <c r="L50" s="66">
        <f t="shared" si="23"/>
        <v>0</v>
      </c>
      <c r="M50" s="66">
        <f t="shared" si="23"/>
        <v>0</v>
      </c>
      <c r="N50" s="66">
        <f t="shared" si="23"/>
        <v>0</v>
      </c>
      <c r="O50" s="66">
        <f t="shared" si="23"/>
        <v>0</v>
      </c>
      <c r="P50" s="66">
        <f>E50+J50</f>
        <v>676044</v>
      </c>
    </row>
    <row r="51" spans="1:16" ht="38.25" x14ac:dyDescent="0.2">
      <c r="A51" s="12" t="s">
        <v>94</v>
      </c>
      <c r="B51" s="12" t="s">
        <v>95</v>
      </c>
      <c r="C51" s="13" t="s">
        <v>22</v>
      </c>
      <c r="D51" s="14" t="s">
        <v>96</v>
      </c>
      <c r="E51" s="15">
        <v>676044</v>
      </c>
      <c r="F51" s="16">
        <v>676044</v>
      </c>
      <c r="G51" s="16">
        <v>490015</v>
      </c>
      <c r="H51" s="16">
        <v>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10"/>
        <v>676044</v>
      </c>
    </row>
    <row r="52" spans="1:16" s="67" customFormat="1" ht="27" customHeight="1" x14ac:dyDescent="0.2">
      <c r="A52" s="63">
        <v>3718000</v>
      </c>
      <c r="B52" s="63">
        <v>8000</v>
      </c>
      <c r="C52" s="64"/>
      <c r="D52" s="64" t="s">
        <v>123</v>
      </c>
      <c r="E52" s="65">
        <f>E53</f>
        <v>10000</v>
      </c>
      <c r="F52" s="65">
        <f t="shared" ref="F52:O52" si="24">F53</f>
        <v>0</v>
      </c>
      <c r="G52" s="65">
        <f t="shared" si="24"/>
        <v>0</v>
      </c>
      <c r="H52" s="65">
        <f t="shared" si="24"/>
        <v>0</v>
      </c>
      <c r="I52" s="65">
        <f t="shared" si="24"/>
        <v>0</v>
      </c>
      <c r="J52" s="65">
        <f t="shared" si="24"/>
        <v>0</v>
      </c>
      <c r="K52" s="65">
        <f t="shared" si="24"/>
        <v>0</v>
      </c>
      <c r="L52" s="65">
        <f t="shared" si="24"/>
        <v>0</v>
      </c>
      <c r="M52" s="65">
        <f t="shared" si="24"/>
        <v>0</v>
      </c>
      <c r="N52" s="65">
        <f t="shared" si="24"/>
        <v>0</v>
      </c>
      <c r="O52" s="65">
        <f t="shared" si="24"/>
        <v>0</v>
      </c>
      <c r="P52" s="66">
        <f t="shared" si="10"/>
        <v>10000</v>
      </c>
    </row>
    <row r="53" spans="1:16" x14ac:dyDescent="0.2">
      <c r="A53" s="12" t="s">
        <v>97</v>
      </c>
      <c r="B53" s="12" t="s">
        <v>98</v>
      </c>
      <c r="C53" s="13" t="s">
        <v>26</v>
      </c>
      <c r="D53" s="14" t="s">
        <v>99</v>
      </c>
      <c r="E53" s="15">
        <v>10000</v>
      </c>
      <c r="F53" s="16">
        <v>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10"/>
        <v>10000</v>
      </c>
    </row>
    <row r="54" spans="1:16" s="76" customFormat="1" ht="22.5" customHeight="1" x14ac:dyDescent="0.2">
      <c r="A54" s="63">
        <v>3719000</v>
      </c>
      <c r="B54" s="69">
        <v>9000</v>
      </c>
      <c r="C54" s="74"/>
      <c r="D54" s="75" t="s">
        <v>161</v>
      </c>
      <c r="E54" s="66">
        <f>E55+E57</f>
        <v>3442590</v>
      </c>
      <c r="F54" s="66">
        <f>F55+F57</f>
        <v>3442590</v>
      </c>
      <c r="G54" s="66">
        <f t="shared" ref="G54:O54" si="25">G55+G57</f>
        <v>0</v>
      </c>
      <c r="H54" s="66">
        <f t="shared" si="25"/>
        <v>0</v>
      </c>
      <c r="I54" s="66">
        <f t="shared" si="25"/>
        <v>0</v>
      </c>
      <c r="J54" s="66">
        <f t="shared" si="25"/>
        <v>0</v>
      </c>
      <c r="K54" s="66">
        <f t="shared" si="25"/>
        <v>0</v>
      </c>
      <c r="L54" s="66">
        <f t="shared" si="25"/>
        <v>0</v>
      </c>
      <c r="M54" s="66">
        <f t="shared" si="25"/>
        <v>0</v>
      </c>
      <c r="N54" s="66">
        <f t="shared" si="25"/>
        <v>0</v>
      </c>
      <c r="O54" s="66">
        <f t="shared" si="25"/>
        <v>0</v>
      </c>
      <c r="P54" s="66">
        <f t="shared" si="10"/>
        <v>3442590</v>
      </c>
    </row>
    <row r="55" spans="1:16" ht="51" x14ac:dyDescent="0.2">
      <c r="A55" s="12" t="s">
        <v>100</v>
      </c>
      <c r="B55" s="12" t="s">
        <v>101</v>
      </c>
      <c r="C55" s="13" t="s">
        <v>27</v>
      </c>
      <c r="D55" s="14" t="s">
        <v>102</v>
      </c>
      <c r="E55" s="15">
        <v>115600</v>
      </c>
      <c r="F55" s="16">
        <v>115600</v>
      </c>
      <c r="G55" s="16">
        <v>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0"/>
        <v>115600</v>
      </c>
    </row>
    <row r="56" spans="1:16" s="33" customFormat="1" ht="30.75" customHeight="1" x14ac:dyDescent="0.2">
      <c r="A56" s="28"/>
      <c r="B56" s="28"/>
      <c r="C56" s="29" t="s">
        <v>127</v>
      </c>
      <c r="D56" s="30" t="s">
        <v>128</v>
      </c>
      <c r="E56" s="31">
        <f>F56</f>
        <v>115600</v>
      </c>
      <c r="F56" s="32">
        <f>F55</f>
        <v>115600</v>
      </c>
      <c r="G56" s="32"/>
      <c r="H56" s="32"/>
      <c r="I56" s="32"/>
      <c r="J56" s="31"/>
      <c r="K56" s="32"/>
      <c r="L56" s="32"/>
      <c r="M56" s="32"/>
      <c r="N56" s="32"/>
      <c r="O56" s="32"/>
      <c r="P56" s="31">
        <f t="shared" ref="P56:P73" si="26">E56+J56</f>
        <v>115600</v>
      </c>
    </row>
    <row r="57" spans="1:16" ht="24" customHeight="1" x14ac:dyDescent="0.2">
      <c r="A57" s="12" t="s">
        <v>103</v>
      </c>
      <c r="B57" s="12" t="s">
        <v>104</v>
      </c>
      <c r="C57" s="13" t="s">
        <v>27</v>
      </c>
      <c r="D57" s="14" t="s">
        <v>105</v>
      </c>
      <c r="E57" s="15">
        <v>3326990</v>
      </c>
      <c r="F57" s="16">
        <v>3326990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26"/>
        <v>3326990</v>
      </c>
    </row>
    <row r="58" spans="1:16" s="33" customFormat="1" ht="25.5" x14ac:dyDescent="0.2">
      <c r="A58" s="28"/>
      <c r="B58" s="28"/>
      <c r="C58" s="34" t="s">
        <v>127</v>
      </c>
      <c r="D58" s="37" t="s">
        <v>129</v>
      </c>
      <c r="E58" s="31">
        <f>F58</f>
        <v>1108915</v>
      </c>
      <c r="F58" s="35">
        <f>SUM(F59:F66)</f>
        <v>1108915</v>
      </c>
      <c r="G58" s="32"/>
      <c r="H58" s="32"/>
      <c r="I58" s="32"/>
      <c r="J58" s="31">
        <f>L58+O58</f>
        <v>0</v>
      </c>
      <c r="K58" s="32"/>
      <c r="L58" s="32"/>
      <c r="M58" s="32"/>
      <c r="N58" s="32"/>
      <c r="O58" s="32"/>
      <c r="P58" s="31">
        <f t="shared" si="26"/>
        <v>1108915</v>
      </c>
    </row>
    <row r="59" spans="1:16" s="33" customFormat="1" ht="76.5" customHeight="1" x14ac:dyDescent="0.2">
      <c r="A59" s="28"/>
      <c r="B59" s="28"/>
      <c r="C59" s="36" t="s">
        <v>140</v>
      </c>
      <c r="D59" s="30" t="s">
        <v>138</v>
      </c>
      <c r="E59" s="31">
        <f t="shared" ref="E59:E74" si="27">F59</f>
        <v>610115</v>
      </c>
      <c r="F59" s="32">
        <v>610115</v>
      </c>
      <c r="G59" s="32"/>
      <c r="H59" s="32"/>
      <c r="I59" s="32"/>
      <c r="J59" s="31">
        <f t="shared" ref="J59:J81" si="28">L59+O59</f>
        <v>0</v>
      </c>
      <c r="K59" s="32"/>
      <c r="L59" s="32"/>
      <c r="M59" s="32"/>
      <c r="N59" s="32"/>
      <c r="O59" s="32"/>
      <c r="P59" s="31">
        <f t="shared" si="26"/>
        <v>610115</v>
      </c>
    </row>
    <row r="60" spans="1:16" s="33" customFormat="1" ht="89.25" x14ac:dyDescent="0.2">
      <c r="A60" s="28"/>
      <c r="B60" s="28"/>
      <c r="C60" s="29"/>
      <c r="D60" s="30" t="s">
        <v>130</v>
      </c>
      <c r="E60" s="31">
        <f t="shared" si="27"/>
        <v>60000</v>
      </c>
      <c r="F60" s="32">
        <v>60000</v>
      </c>
      <c r="G60" s="32"/>
      <c r="H60" s="32"/>
      <c r="I60" s="32"/>
      <c r="J60" s="31">
        <f t="shared" si="28"/>
        <v>0</v>
      </c>
      <c r="K60" s="32"/>
      <c r="L60" s="32"/>
      <c r="M60" s="32"/>
      <c r="N60" s="32"/>
      <c r="O60" s="32"/>
      <c r="P60" s="31">
        <f t="shared" si="26"/>
        <v>60000</v>
      </c>
    </row>
    <row r="61" spans="1:16" s="33" customFormat="1" ht="102" x14ac:dyDescent="0.2">
      <c r="A61" s="28"/>
      <c r="B61" s="28"/>
      <c r="C61" s="29"/>
      <c r="D61" s="30" t="s">
        <v>131</v>
      </c>
      <c r="E61" s="31">
        <f t="shared" si="27"/>
        <v>20300</v>
      </c>
      <c r="F61" s="32">
        <v>20300</v>
      </c>
      <c r="G61" s="32"/>
      <c r="H61" s="32"/>
      <c r="I61" s="32"/>
      <c r="J61" s="31">
        <f t="shared" si="28"/>
        <v>0</v>
      </c>
      <c r="K61" s="32"/>
      <c r="L61" s="32"/>
      <c r="M61" s="32"/>
      <c r="N61" s="32"/>
      <c r="O61" s="32"/>
      <c r="P61" s="31">
        <f t="shared" si="26"/>
        <v>20300</v>
      </c>
    </row>
    <row r="62" spans="1:16" s="33" customFormat="1" ht="127.5" x14ac:dyDescent="0.2">
      <c r="A62" s="28"/>
      <c r="B62" s="28"/>
      <c r="C62" s="29"/>
      <c r="D62" s="30" t="s">
        <v>132</v>
      </c>
      <c r="E62" s="31">
        <f t="shared" si="27"/>
        <v>10000</v>
      </c>
      <c r="F62" s="32">
        <v>10000</v>
      </c>
      <c r="G62" s="32"/>
      <c r="H62" s="32"/>
      <c r="I62" s="32"/>
      <c r="J62" s="31">
        <f t="shared" si="28"/>
        <v>0</v>
      </c>
      <c r="K62" s="32"/>
      <c r="L62" s="32"/>
      <c r="M62" s="32"/>
      <c r="N62" s="32"/>
      <c r="O62" s="32"/>
      <c r="P62" s="31">
        <f t="shared" si="26"/>
        <v>10000</v>
      </c>
    </row>
    <row r="63" spans="1:16" s="33" customFormat="1" ht="89.25" x14ac:dyDescent="0.2">
      <c r="A63" s="28"/>
      <c r="B63" s="28"/>
      <c r="C63" s="29"/>
      <c r="D63" s="30" t="s">
        <v>133</v>
      </c>
      <c r="E63" s="31">
        <f t="shared" si="27"/>
        <v>3700</v>
      </c>
      <c r="F63" s="32">
        <v>3700</v>
      </c>
      <c r="G63" s="32"/>
      <c r="H63" s="32"/>
      <c r="I63" s="32"/>
      <c r="J63" s="31">
        <f t="shared" si="28"/>
        <v>0</v>
      </c>
      <c r="K63" s="32"/>
      <c r="L63" s="32"/>
      <c r="M63" s="32"/>
      <c r="N63" s="32"/>
      <c r="O63" s="32"/>
      <c r="P63" s="31">
        <f t="shared" si="26"/>
        <v>3700</v>
      </c>
    </row>
    <row r="64" spans="1:16" s="33" customFormat="1" ht="89.25" x14ac:dyDescent="0.2">
      <c r="A64" s="28"/>
      <c r="B64" s="28"/>
      <c r="C64" s="29"/>
      <c r="D64" s="30" t="s">
        <v>134</v>
      </c>
      <c r="E64" s="31">
        <f t="shared" si="27"/>
        <v>7100</v>
      </c>
      <c r="F64" s="32">
        <v>7100</v>
      </c>
      <c r="G64" s="32"/>
      <c r="H64" s="32"/>
      <c r="I64" s="32"/>
      <c r="J64" s="31">
        <f t="shared" si="28"/>
        <v>0</v>
      </c>
      <c r="K64" s="32"/>
      <c r="L64" s="32"/>
      <c r="M64" s="32"/>
      <c r="N64" s="32"/>
      <c r="O64" s="32"/>
      <c r="P64" s="31">
        <f t="shared" si="26"/>
        <v>7100</v>
      </c>
    </row>
    <row r="65" spans="1:18" s="33" customFormat="1" ht="140.25" x14ac:dyDescent="0.2">
      <c r="A65" s="28"/>
      <c r="B65" s="28"/>
      <c r="C65" s="29"/>
      <c r="D65" s="30" t="s">
        <v>135</v>
      </c>
      <c r="E65" s="31">
        <f t="shared" si="27"/>
        <v>3700</v>
      </c>
      <c r="F65" s="32">
        <v>3700</v>
      </c>
      <c r="G65" s="32"/>
      <c r="H65" s="32"/>
      <c r="I65" s="32"/>
      <c r="J65" s="31">
        <f>L65+O65</f>
        <v>0</v>
      </c>
      <c r="K65" s="32"/>
      <c r="L65" s="32"/>
      <c r="M65" s="32"/>
      <c r="N65" s="32"/>
      <c r="O65" s="32"/>
      <c r="P65" s="31">
        <f t="shared" si="26"/>
        <v>3700</v>
      </c>
    </row>
    <row r="66" spans="1:18" s="33" customFormat="1" ht="76.5" x14ac:dyDescent="0.2">
      <c r="A66" s="28"/>
      <c r="B66" s="28"/>
      <c r="C66" s="29"/>
      <c r="D66" s="30" t="s">
        <v>136</v>
      </c>
      <c r="E66" s="31">
        <f t="shared" si="27"/>
        <v>394000</v>
      </c>
      <c r="F66" s="32">
        <v>394000</v>
      </c>
      <c r="G66" s="32"/>
      <c r="H66" s="32"/>
      <c r="I66" s="32"/>
      <c r="J66" s="31">
        <f t="shared" si="28"/>
        <v>0</v>
      </c>
      <c r="K66" s="32"/>
      <c r="L66" s="32"/>
      <c r="M66" s="32"/>
      <c r="N66" s="32"/>
      <c r="O66" s="32"/>
      <c r="P66" s="31">
        <f t="shared" si="26"/>
        <v>394000</v>
      </c>
    </row>
    <row r="67" spans="1:18" s="33" customFormat="1" ht="25.5" x14ac:dyDescent="0.2">
      <c r="A67" s="28"/>
      <c r="B67" s="28"/>
      <c r="C67" s="34" t="s">
        <v>127</v>
      </c>
      <c r="D67" s="37" t="s">
        <v>137</v>
      </c>
      <c r="E67" s="31">
        <f t="shared" si="27"/>
        <v>1073181</v>
      </c>
      <c r="F67" s="35">
        <f>SUM(F68)</f>
        <v>1073181</v>
      </c>
      <c r="G67" s="32"/>
      <c r="H67" s="32"/>
      <c r="I67" s="32"/>
      <c r="J67" s="31">
        <f t="shared" si="28"/>
        <v>0</v>
      </c>
      <c r="K67" s="32"/>
      <c r="L67" s="32"/>
      <c r="M67" s="32"/>
      <c r="N67" s="32"/>
      <c r="O67" s="32"/>
      <c r="P67" s="31">
        <f t="shared" si="26"/>
        <v>1073181</v>
      </c>
    </row>
    <row r="68" spans="1:18" s="33" customFormat="1" ht="76.5" x14ac:dyDescent="0.2">
      <c r="A68" s="28"/>
      <c r="B68" s="28"/>
      <c r="C68" s="36" t="s">
        <v>140</v>
      </c>
      <c r="D68" s="30" t="s">
        <v>139</v>
      </c>
      <c r="E68" s="31">
        <f t="shared" si="27"/>
        <v>1073181</v>
      </c>
      <c r="F68" s="32">
        <v>1073181</v>
      </c>
      <c r="G68" s="32"/>
      <c r="H68" s="32"/>
      <c r="I68" s="32"/>
      <c r="J68" s="31">
        <f t="shared" si="28"/>
        <v>0</v>
      </c>
      <c r="K68" s="32"/>
      <c r="L68" s="32"/>
      <c r="M68" s="32"/>
      <c r="N68" s="32"/>
      <c r="O68" s="32"/>
      <c r="P68" s="31">
        <f t="shared" si="26"/>
        <v>1073181</v>
      </c>
    </row>
    <row r="69" spans="1:18" s="33" customFormat="1" ht="25.5" x14ac:dyDescent="0.2">
      <c r="A69" s="28"/>
      <c r="B69" s="28"/>
      <c r="C69" s="34" t="s">
        <v>127</v>
      </c>
      <c r="D69" s="37" t="s">
        <v>141</v>
      </c>
      <c r="E69" s="31">
        <f t="shared" si="27"/>
        <v>783062</v>
      </c>
      <c r="F69" s="35">
        <f>SUM(F70:F71)</f>
        <v>783062</v>
      </c>
      <c r="G69" s="32"/>
      <c r="H69" s="32"/>
      <c r="I69" s="32"/>
      <c r="J69" s="31">
        <f t="shared" si="28"/>
        <v>0</v>
      </c>
      <c r="K69" s="32"/>
      <c r="L69" s="32"/>
      <c r="M69" s="32"/>
      <c r="N69" s="32"/>
      <c r="O69" s="32"/>
      <c r="P69" s="31">
        <f t="shared" si="26"/>
        <v>783062</v>
      </c>
    </row>
    <row r="70" spans="1:18" s="33" customFormat="1" ht="76.5" x14ac:dyDescent="0.2">
      <c r="A70" s="28"/>
      <c r="B70" s="28"/>
      <c r="C70" s="36" t="s">
        <v>140</v>
      </c>
      <c r="D70" s="30" t="s">
        <v>142</v>
      </c>
      <c r="E70" s="31">
        <f t="shared" si="27"/>
        <v>588277</v>
      </c>
      <c r="F70" s="32">
        <v>588277</v>
      </c>
      <c r="G70" s="32"/>
      <c r="H70" s="32"/>
      <c r="I70" s="32"/>
      <c r="J70" s="31">
        <f t="shared" si="28"/>
        <v>0</v>
      </c>
      <c r="K70" s="32"/>
      <c r="L70" s="32"/>
      <c r="M70" s="32"/>
      <c r="N70" s="32"/>
      <c r="O70" s="32"/>
      <c r="P70" s="31">
        <f t="shared" si="26"/>
        <v>588277</v>
      </c>
    </row>
    <row r="71" spans="1:18" s="33" customFormat="1" ht="63.75" x14ac:dyDescent="0.2">
      <c r="A71" s="28"/>
      <c r="B71" s="28"/>
      <c r="C71" s="29"/>
      <c r="D71" s="30" t="s">
        <v>143</v>
      </c>
      <c r="E71" s="31">
        <f t="shared" si="27"/>
        <v>194785</v>
      </c>
      <c r="F71" s="32">
        <v>194785</v>
      </c>
      <c r="G71" s="32"/>
      <c r="H71" s="32"/>
      <c r="I71" s="32"/>
      <c r="J71" s="31">
        <f t="shared" si="28"/>
        <v>0</v>
      </c>
      <c r="K71" s="32"/>
      <c r="L71" s="32"/>
      <c r="M71" s="32"/>
      <c r="N71" s="32"/>
      <c r="O71" s="32"/>
      <c r="P71" s="31">
        <f t="shared" si="26"/>
        <v>194785</v>
      </c>
    </row>
    <row r="72" spans="1:18" s="33" customFormat="1" ht="25.5" x14ac:dyDescent="0.2">
      <c r="A72" s="28"/>
      <c r="B72" s="28"/>
      <c r="C72" s="34" t="s">
        <v>127</v>
      </c>
      <c r="D72" s="37" t="s">
        <v>144</v>
      </c>
      <c r="E72" s="31">
        <f t="shared" si="27"/>
        <v>361832</v>
      </c>
      <c r="F72" s="35">
        <f>SUM(F73:F74)</f>
        <v>361832</v>
      </c>
      <c r="G72" s="32"/>
      <c r="H72" s="32"/>
      <c r="I72" s="32"/>
      <c r="J72" s="31">
        <f t="shared" si="28"/>
        <v>0</v>
      </c>
      <c r="K72" s="32"/>
      <c r="L72" s="32"/>
      <c r="M72" s="32"/>
      <c r="N72" s="32"/>
      <c r="O72" s="32"/>
      <c r="P72" s="31">
        <f t="shared" si="26"/>
        <v>361832</v>
      </c>
    </row>
    <row r="73" spans="1:18" s="33" customFormat="1" ht="114.75" x14ac:dyDescent="0.2">
      <c r="A73" s="28"/>
      <c r="B73" s="28"/>
      <c r="C73" s="36" t="s">
        <v>140</v>
      </c>
      <c r="D73" s="30" t="s">
        <v>145</v>
      </c>
      <c r="E73" s="31">
        <f t="shared" si="27"/>
        <v>232582</v>
      </c>
      <c r="F73" s="32">
        <v>232582</v>
      </c>
      <c r="G73" s="32"/>
      <c r="H73" s="32"/>
      <c r="I73" s="32"/>
      <c r="J73" s="31">
        <f t="shared" si="28"/>
        <v>0</v>
      </c>
      <c r="K73" s="32"/>
      <c r="L73" s="32"/>
      <c r="M73" s="32"/>
      <c r="N73" s="32"/>
      <c r="O73" s="32"/>
      <c r="P73" s="31">
        <f t="shared" si="26"/>
        <v>232582</v>
      </c>
    </row>
    <row r="74" spans="1:18" s="33" customFormat="1" ht="114.75" x14ac:dyDescent="0.2">
      <c r="A74" s="28"/>
      <c r="B74" s="28"/>
      <c r="C74" s="29"/>
      <c r="D74" s="30" t="s">
        <v>146</v>
      </c>
      <c r="E74" s="31">
        <f t="shared" si="27"/>
        <v>129250</v>
      </c>
      <c r="F74" s="32">
        <v>129250</v>
      </c>
      <c r="G74" s="32"/>
      <c r="H74" s="32"/>
      <c r="I74" s="32"/>
      <c r="J74" s="31">
        <f t="shared" si="28"/>
        <v>0</v>
      </c>
      <c r="K74" s="32"/>
      <c r="L74" s="32"/>
      <c r="M74" s="32"/>
      <c r="N74" s="32"/>
      <c r="O74" s="32"/>
      <c r="P74" s="31"/>
    </row>
    <row r="75" spans="1:18" x14ac:dyDescent="0.2">
      <c r="A75" s="17" t="s">
        <v>106</v>
      </c>
      <c r="B75" s="18" t="s">
        <v>106</v>
      </c>
      <c r="C75" s="19" t="s">
        <v>106</v>
      </c>
      <c r="D75" s="20" t="s">
        <v>107</v>
      </c>
      <c r="E75" s="10">
        <v>62166458</v>
      </c>
      <c r="F75" s="10">
        <v>62156458</v>
      </c>
      <c r="G75" s="10">
        <v>42798004</v>
      </c>
      <c r="H75" s="10">
        <v>2835613</v>
      </c>
      <c r="I75" s="10">
        <v>0</v>
      </c>
      <c r="J75" s="10">
        <v>856087</v>
      </c>
      <c r="K75" s="10">
        <v>8937</v>
      </c>
      <c r="L75" s="10">
        <v>847150</v>
      </c>
      <c r="M75" s="10">
        <v>0</v>
      </c>
      <c r="N75" s="10">
        <v>0</v>
      </c>
      <c r="O75" s="10">
        <v>8937</v>
      </c>
      <c r="P75" s="10">
        <f>E75+J75</f>
        <v>63022545</v>
      </c>
    </row>
    <row r="76" spans="1:18" s="44" customFormat="1" ht="51" x14ac:dyDescent="0.2">
      <c r="A76" s="38"/>
      <c r="B76" s="38"/>
      <c r="C76" s="39"/>
      <c r="D76" s="40" t="s">
        <v>147</v>
      </c>
      <c r="E76" s="41">
        <f>SUM(E77)</f>
        <v>26523400</v>
      </c>
      <c r="F76" s="42">
        <f>SUM(F77)</f>
        <v>26523400</v>
      </c>
      <c r="G76" s="42">
        <f t="shared" ref="G76:K76" si="29">SUM(G77)</f>
        <v>21740491</v>
      </c>
      <c r="H76" s="42">
        <f t="shared" si="29"/>
        <v>0</v>
      </c>
      <c r="I76" s="42">
        <f t="shared" si="29"/>
        <v>0</v>
      </c>
      <c r="J76" s="10">
        <f t="shared" si="28"/>
        <v>0</v>
      </c>
      <c r="K76" s="42">
        <f t="shared" si="29"/>
        <v>0</v>
      </c>
      <c r="L76" s="42">
        <f t="shared" ref="L76" si="30">SUM(L77)</f>
        <v>0</v>
      </c>
      <c r="M76" s="42">
        <f t="shared" ref="M76" si="31">SUM(M77)</f>
        <v>0</v>
      </c>
      <c r="N76" s="42">
        <f t="shared" ref="N76" si="32">SUM(N77)</f>
        <v>0</v>
      </c>
      <c r="O76" s="42">
        <f>SUM(O77)</f>
        <v>0</v>
      </c>
      <c r="P76" s="41">
        <f>E76+J76</f>
        <v>26523400</v>
      </c>
      <c r="Q76" s="43"/>
    </row>
    <row r="77" spans="1:18" s="48" customFormat="1" ht="45" customHeight="1" x14ac:dyDescent="0.2">
      <c r="A77" s="38"/>
      <c r="B77" s="38"/>
      <c r="C77" s="39"/>
      <c r="D77" s="45" t="s">
        <v>148</v>
      </c>
      <c r="E77" s="41">
        <f>SUM(F77)</f>
        <v>26523400</v>
      </c>
      <c r="F77" s="46">
        <f>F40</f>
        <v>26523400</v>
      </c>
      <c r="G77" s="46">
        <f>G40</f>
        <v>21740491</v>
      </c>
      <c r="H77" s="46">
        <f>H67</f>
        <v>0</v>
      </c>
      <c r="I77" s="46">
        <f>I67</f>
        <v>0</v>
      </c>
      <c r="J77" s="10">
        <f t="shared" si="28"/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1">
        <f t="shared" ref="P77:P82" si="33">E77+J77</f>
        <v>26523400</v>
      </c>
      <c r="Q77" s="47"/>
      <c r="R77" s="47"/>
    </row>
    <row r="78" spans="1:18" s="57" customFormat="1" ht="76.5" x14ac:dyDescent="0.2">
      <c r="A78" s="55"/>
      <c r="B78" s="55"/>
      <c r="C78" s="55"/>
      <c r="D78" s="54" t="s">
        <v>150</v>
      </c>
      <c r="E78" s="52">
        <f t="shared" ref="E78:E82" si="34">SUM(F78)</f>
        <v>1323100</v>
      </c>
      <c r="F78" s="56">
        <v>1323100</v>
      </c>
      <c r="G78" s="56">
        <v>1323100</v>
      </c>
      <c r="H78" s="56"/>
      <c r="I78" s="56"/>
      <c r="J78" s="10">
        <f t="shared" si="28"/>
        <v>0</v>
      </c>
      <c r="K78" s="56"/>
      <c r="L78" s="56"/>
      <c r="M78" s="56"/>
      <c r="N78" s="56"/>
      <c r="O78" s="56"/>
      <c r="P78" s="52">
        <f t="shared" ref="P78:P79" si="35">E78+J78</f>
        <v>1323100</v>
      </c>
    </row>
    <row r="79" spans="1:18" s="57" customFormat="1" ht="45" customHeight="1" x14ac:dyDescent="0.2">
      <c r="A79" s="55"/>
      <c r="B79" s="55"/>
      <c r="C79" s="55"/>
      <c r="D79" s="50" t="s">
        <v>149</v>
      </c>
      <c r="E79" s="52">
        <f>SUM(E80:E82)</f>
        <v>1339358</v>
      </c>
      <c r="F79" s="56">
        <f>SUM(F80:F82)</f>
        <v>1339358</v>
      </c>
      <c r="G79" s="56">
        <f t="shared" ref="G79:K79" si="36">SUM(G80:G82)</f>
        <v>0</v>
      </c>
      <c r="H79" s="56">
        <f t="shared" si="36"/>
        <v>0</v>
      </c>
      <c r="I79" s="56">
        <f t="shared" si="36"/>
        <v>0</v>
      </c>
      <c r="J79" s="10">
        <f t="shared" si="28"/>
        <v>8937</v>
      </c>
      <c r="K79" s="56">
        <f t="shared" si="36"/>
        <v>8937</v>
      </c>
      <c r="L79" s="56">
        <f t="shared" ref="L79" si="37">SUM(L80:L82)</f>
        <v>0</v>
      </c>
      <c r="M79" s="56">
        <f t="shared" ref="M79" si="38">SUM(M80:M82)</f>
        <v>0</v>
      </c>
      <c r="N79" s="56">
        <f t="shared" ref="N79" si="39">SUM(N80:N82)</f>
        <v>0</v>
      </c>
      <c r="O79" s="56">
        <f t="shared" ref="O79" si="40">SUM(O80:O82)</f>
        <v>8937</v>
      </c>
      <c r="P79" s="52">
        <f t="shared" si="35"/>
        <v>1348295</v>
      </c>
    </row>
    <row r="80" spans="1:18" ht="63.75" x14ac:dyDescent="0.2">
      <c r="A80" s="49"/>
      <c r="B80" s="49"/>
      <c r="C80" s="49"/>
      <c r="D80" s="51" t="s">
        <v>151</v>
      </c>
      <c r="E80" s="52">
        <f t="shared" si="34"/>
        <v>17612</v>
      </c>
      <c r="F80" s="53">
        <f>F43</f>
        <v>17612</v>
      </c>
      <c r="G80" s="53">
        <f t="shared" ref="G80:I80" si="41">G43</f>
        <v>0</v>
      </c>
      <c r="H80" s="53">
        <f t="shared" si="41"/>
        <v>0</v>
      </c>
      <c r="I80" s="53">
        <f t="shared" si="41"/>
        <v>0</v>
      </c>
      <c r="J80" s="10">
        <f t="shared" si="28"/>
        <v>8937</v>
      </c>
      <c r="K80" s="53">
        <f>K43</f>
        <v>8937</v>
      </c>
      <c r="L80" s="53">
        <f t="shared" ref="L80:N80" si="42">L43</f>
        <v>0</v>
      </c>
      <c r="M80" s="53">
        <f t="shared" si="42"/>
        <v>0</v>
      </c>
      <c r="N80" s="53">
        <f t="shared" si="42"/>
        <v>0</v>
      </c>
      <c r="O80" s="53">
        <f>O43</f>
        <v>8937</v>
      </c>
      <c r="P80" s="52">
        <f t="shared" si="33"/>
        <v>26549</v>
      </c>
    </row>
    <row r="81" spans="1:16" ht="25.5" x14ac:dyDescent="0.2">
      <c r="A81" s="49"/>
      <c r="B81" s="49"/>
      <c r="C81" s="49"/>
      <c r="D81" s="51" t="s">
        <v>152</v>
      </c>
      <c r="E81" s="52">
        <f t="shared" si="34"/>
        <v>1206146</v>
      </c>
      <c r="F81" s="53">
        <v>1206146</v>
      </c>
      <c r="G81" s="53"/>
      <c r="H81" s="53"/>
      <c r="I81" s="53"/>
      <c r="J81" s="10">
        <f t="shared" si="28"/>
        <v>0</v>
      </c>
      <c r="K81" s="53"/>
      <c r="L81" s="53"/>
      <c r="M81" s="53"/>
      <c r="N81" s="53"/>
      <c r="O81" s="53"/>
      <c r="P81" s="52">
        <f t="shared" ref="P81" si="43">E81+J81</f>
        <v>1206146</v>
      </c>
    </row>
    <row r="82" spans="1:16" ht="63.75" x14ac:dyDescent="0.2">
      <c r="A82" s="49"/>
      <c r="B82" s="49"/>
      <c r="C82" s="49"/>
      <c r="D82" s="51" t="s">
        <v>153</v>
      </c>
      <c r="E82" s="52">
        <f t="shared" si="34"/>
        <v>115600</v>
      </c>
      <c r="F82" s="53">
        <v>115600</v>
      </c>
      <c r="G82" s="53"/>
      <c r="H82" s="53"/>
      <c r="I82" s="53"/>
      <c r="J82" s="10">
        <f>L82+O82</f>
        <v>0</v>
      </c>
      <c r="K82" s="53"/>
      <c r="L82" s="53"/>
      <c r="M82" s="53"/>
      <c r="N82" s="53"/>
      <c r="O82" s="53"/>
      <c r="P82" s="52">
        <f t="shared" si="33"/>
        <v>115600</v>
      </c>
    </row>
    <row r="84" spans="1:16" x14ac:dyDescent="0.2">
      <c r="B84" s="3" t="s">
        <v>108</v>
      </c>
      <c r="I84" s="3" t="s">
        <v>109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fitToHeight="500" orientation="landscape" horizontalDpi="200" verticalDpi="2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2021-01-08T14:00:08Z</dcterms:created>
  <dcterms:modified xsi:type="dcterms:W3CDTF">2021-01-10T14:05:31Z</dcterms:modified>
</cp:coreProperties>
</file>