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24240" windowHeight="13545"/>
  </bookViews>
  <sheets>
    <sheet name="Лист1" sheetId="1" r:id="rId1"/>
  </sheets>
  <definedNames>
    <definedName name="_xlnm.Print_Area" localSheetId="0">Лист1!$A$1:$P$89</definedName>
  </definedNames>
  <calcPr calcId="144525"/>
</workbook>
</file>

<file path=xl/calcChain.xml><?xml version="1.0" encoding="utf-8"?>
<calcChain xmlns="http://schemas.openxmlformats.org/spreadsheetml/2006/main">
  <c r="G76" i="1" l="1"/>
  <c r="J76" i="1"/>
  <c r="E76" i="1"/>
  <c r="F76" i="1"/>
  <c r="J79" i="1" l="1"/>
  <c r="E79" i="1"/>
  <c r="P79" i="1" s="1"/>
  <c r="E77" i="1"/>
  <c r="E78" i="1"/>
  <c r="G80" i="1"/>
  <c r="F80" i="1"/>
  <c r="E80" i="1"/>
  <c r="P80" i="1" s="1"/>
  <c r="F78" i="1"/>
  <c r="J80" i="1"/>
  <c r="J78" i="1"/>
  <c r="G78" i="1"/>
  <c r="P78" i="1"/>
  <c r="J77" i="1"/>
  <c r="P77" i="1"/>
  <c r="J74" i="1"/>
  <c r="E74" i="1"/>
  <c r="P74" i="1" s="1"/>
  <c r="P76" i="1" l="1"/>
  <c r="J65" i="1" l="1"/>
  <c r="E65" i="1"/>
  <c r="P65" i="1" s="1"/>
  <c r="E64" i="1"/>
  <c r="P64" i="1" s="1"/>
  <c r="J66" i="1"/>
  <c r="E66" i="1"/>
  <c r="J64" i="1"/>
  <c r="F51" i="1"/>
  <c r="E51" i="1" s="1"/>
  <c r="F50" i="1"/>
  <c r="E50" i="1" s="1"/>
  <c r="P66" i="1" l="1"/>
  <c r="E58" i="1"/>
  <c r="P58" i="1" s="1"/>
  <c r="E57" i="1"/>
  <c r="P57" i="1" s="1"/>
  <c r="E56" i="1"/>
  <c r="P56" i="1" s="1"/>
  <c r="E55" i="1"/>
  <c r="P55" i="1" s="1"/>
  <c r="E54" i="1"/>
  <c r="P54" i="1" s="1"/>
  <c r="E53" i="1"/>
  <c r="P53" i="1" s="1"/>
  <c r="E52" i="1"/>
  <c r="P52" i="1" s="1"/>
  <c r="P51" i="1"/>
  <c r="P50" i="1"/>
  <c r="E48" i="1"/>
  <c r="P48" i="1" s="1"/>
  <c r="E47" i="1"/>
  <c r="P47" i="1" s="1"/>
  <c r="F45" i="1"/>
  <c r="E45" i="1"/>
  <c r="P45" i="1" s="1"/>
  <c r="F43" i="1"/>
  <c r="E43" i="1" s="1"/>
  <c r="P43" i="1" s="1"/>
  <c r="F37" i="1"/>
  <c r="F41" i="1" s="1"/>
  <c r="G37" i="1"/>
  <c r="G41" i="1" s="1"/>
  <c r="H37" i="1"/>
  <c r="H41" i="1" s="1"/>
  <c r="I37" i="1"/>
  <c r="I41" i="1" s="1"/>
  <c r="J37" i="1"/>
  <c r="J41" i="1" s="1"/>
  <c r="K37" i="1"/>
  <c r="K41" i="1" s="1"/>
  <c r="L37" i="1"/>
  <c r="L41" i="1" s="1"/>
  <c r="M37" i="1"/>
  <c r="M41" i="1" s="1"/>
  <c r="N37" i="1"/>
  <c r="N41" i="1" s="1"/>
  <c r="O37" i="1"/>
  <c r="O41" i="1" s="1"/>
  <c r="E37" i="1"/>
  <c r="E41" i="1" s="1"/>
  <c r="F33" i="1"/>
  <c r="F36" i="1" s="1"/>
  <c r="G33" i="1"/>
  <c r="G32" i="1" s="1"/>
  <c r="H33" i="1"/>
  <c r="H36" i="1" s="1"/>
  <c r="I33" i="1"/>
  <c r="I32" i="1" s="1"/>
  <c r="J33" i="1"/>
  <c r="J36" i="1" s="1"/>
  <c r="K33" i="1"/>
  <c r="K32" i="1" s="1"/>
  <c r="L33" i="1"/>
  <c r="L36" i="1" s="1"/>
  <c r="M33" i="1"/>
  <c r="M32" i="1" s="1"/>
  <c r="N33" i="1"/>
  <c r="N36" i="1" s="1"/>
  <c r="O33" i="1"/>
  <c r="O32" i="1" s="1"/>
  <c r="E33" i="1"/>
  <c r="E36" i="1" s="1"/>
  <c r="P34" i="1"/>
  <c r="P35" i="1"/>
  <c r="P38" i="1"/>
  <c r="E26" i="1"/>
  <c r="E31" i="1" s="1"/>
  <c r="F26" i="1"/>
  <c r="F31" i="1" s="1"/>
  <c r="G26" i="1"/>
  <c r="G31" i="1" s="1"/>
  <c r="H26" i="1"/>
  <c r="H31" i="1" s="1"/>
  <c r="I26" i="1"/>
  <c r="I31" i="1" s="1"/>
  <c r="J26" i="1"/>
  <c r="J31" i="1" s="1"/>
  <c r="K26" i="1"/>
  <c r="K31" i="1" s="1"/>
  <c r="L26" i="1"/>
  <c r="L31" i="1" s="1"/>
  <c r="M26" i="1"/>
  <c r="M31" i="1" s="1"/>
  <c r="N26" i="1"/>
  <c r="N31" i="1" s="1"/>
  <c r="O26" i="1"/>
  <c r="O31" i="1" s="1"/>
  <c r="E22" i="1"/>
  <c r="E25" i="1" s="1"/>
  <c r="O22" i="1"/>
  <c r="O25" i="1" s="1"/>
  <c r="N22" i="1"/>
  <c r="N25" i="1" s="1"/>
  <c r="M22" i="1"/>
  <c r="M25" i="1" s="1"/>
  <c r="L22" i="1"/>
  <c r="L25" i="1" s="1"/>
  <c r="K22" i="1"/>
  <c r="K25" i="1" s="1"/>
  <c r="J22" i="1"/>
  <c r="J25" i="1" s="1"/>
  <c r="I22" i="1"/>
  <c r="I25" i="1" s="1"/>
  <c r="H22" i="1"/>
  <c r="H25" i="1" s="1"/>
  <c r="G22" i="1"/>
  <c r="G25" i="1" s="1"/>
  <c r="F22" i="1"/>
  <c r="F25" i="1" s="1"/>
  <c r="P23" i="1"/>
  <c r="P24" i="1"/>
  <c r="F16" i="1"/>
  <c r="F21" i="1" s="1"/>
  <c r="O16" i="1"/>
  <c r="O21" i="1" s="1"/>
  <c r="N16" i="1"/>
  <c r="N21" i="1" s="1"/>
  <c r="M16" i="1"/>
  <c r="M21" i="1" s="1"/>
  <c r="L16" i="1"/>
  <c r="L21" i="1" s="1"/>
  <c r="K16" i="1"/>
  <c r="K21" i="1" s="1"/>
  <c r="J16" i="1"/>
  <c r="J21" i="1" s="1"/>
  <c r="I16" i="1"/>
  <c r="I21" i="1" s="1"/>
  <c r="H16" i="1"/>
  <c r="H21" i="1" s="1"/>
  <c r="G16" i="1"/>
  <c r="G21" i="1" s="1"/>
  <c r="E16" i="1"/>
  <c r="E21" i="1" s="1"/>
  <c r="P33" i="1" l="1"/>
  <c r="P32" i="1" s="1"/>
  <c r="G36" i="1"/>
  <c r="K36" i="1"/>
  <c r="O36" i="1"/>
  <c r="I36" i="1"/>
  <c r="M36" i="1"/>
  <c r="P36" i="1"/>
  <c r="N32" i="1"/>
  <c r="L32" i="1"/>
  <c r="J32" i="1"/>
  <c r="H32" i="1"/>
  <c r="F32" i="1"/>
  <c r="P22" i="1"/>
  <c r="P25" i="1" s="1"/>
  <c r="E32" i="1"/>
  <c r="P75" i="1" l="1"/>
  <c r="P73" i="1"/>
  <c r="P72" i="1"/>
  <c r="P71" i="1"/>
  <c r="P70" i="1"/>
  <c r="P69" i="1"/>
  <c r="P68" i="1"/>
  <c r="P67" i="1"/>
  <c r="P63" i="1"/>
  <c r="P62" i="1"/>
  <c r="P61" i="1"/>
  <c r="P60" i="1"/>
  <c r="P59" i="1"/>
  <c r="P49" i="1"/>
  <c r="P46" i="1"/>
  <c r="P44" i="1"/>
  <c r="P42" i="1"/>
  <c r="P40" i="1"/>
  <c r="P39" i="1"/>
  <c r="P30" i="1"/>
  <c r="P29" i="1"/>
  <c r="P28" i="1"/>
  <c r="P27" i="1"/>
  <c r="P26" i="1" s="1"/>
  <c r="P31" i="1" s="1"/>
  <c r="P20" i="1"/>
  <c r="P19" i="1"/>
  <c r="P18" i="1"/>
  <c r="P17" i="1"/>
  <c r="P16" i="1" s="1"/>
  <c r="P21" i="1" s="1"/>
  <c r="P15" i="1"/>
  <c r="P14" i="1"/>
  <c r="P13" i="1"/>
  <c r="P37" i="1" l="1"/>
  <c r="P41" i="1" s="1"/>
</calcChain>
</file>

<file path=xl/sharedStrings.xml><?xml version="1.0" encoding="utf-8"?>
<sst xmlns="http://schemas.openxmlformats.org/spreadsheetml/2006/main" count="227" uniqueCount="193">
  <si>
    <t>видатків бюджет Прибужанівської сільської ради на 2018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</si>
  <si>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</si>
  <si>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</si>
  <si>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</si>
  <si>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</si>
  <si>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</si>
  <si>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</si>
  <si>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</si>
  <si>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</si>
  <si>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</si>
  <si>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</si>
  <si>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</si>
  <si>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</si>
  <si>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</si>
  <si>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</si>
  <si>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</si>
  <si>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</si>
  <si>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</si>
  <si>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</si>
  <si>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</si>
  <si>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</si>
  <si>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</si>
  <si>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</si>
  <si>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0113190</t>
  </si>
  <si>
    <t>3190</t>
  </si>
  <si>
    <t>Соціальний захист ветеранів війни та праці</t>
  </si>
  <si>
    <t>0113191</t>
  </si>
  <si>
    <t>1030</t>
  </si>
  <si>
    <t>3191</t>
  </si>
  <si>
    <t>Інші видатки на соціальний захист ветеранів війни та праці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</si>
  <si>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</si>
  <si>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</si>
  <si>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</si>
  <si>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</si>
  <si>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</si>
  <si>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</si>
  <si>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</si>
  <si>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</si>
  <si>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</si>
  <si>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</si>
  <si>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</si>
  <si>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</si>
  <si>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</si>
  <si>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</si>
  <si>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</si>
  <si>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0116010</t>
  </si>
  <si>
    <t>6010</t>
  </si>
  <si>
    <t>Утримання та ефективна експлуатація об`єктів житлово-комунального господарства</t>
  </si>
  <si>
    <t>0116011</t>
  </si>
  <si>
    <t>0620</t>
  </si>
  <si>
    <t>6011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</si>
  <si>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</si>
  <si>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</si>
  <si>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</si>
  <si>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</si>
  <si>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</si>
  <si>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</si>
  <si>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</si>
  <si>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0117330</t>
  </si>
  <si>
    <t>0443</t>
  </si>
  <si>
    <t>7330</t>
  </si>
  <si>
    <t>Будівництво інших об`єктів соціальної та виробничої інфраструктури комунальної власності</t>
  </si>
  <si>
    <t>0117350</t>
  </si>
  <si>
    <t>7350</t>
  </si>
  <si>
    <t>Розроблення схем планування та забудови територій (містобудівної документації)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</si>
  <si>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</si>
  <si>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</si>
  <si>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</si>
  <si>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</si>
  <si>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</si>
  <si>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</si>
  <si>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</si>
  <si>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</si>
  <si>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</si>
  <si>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</si>
  <si>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</si>
  <si>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</si>
  <si>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0119130</t>
  </si>
  <si>
    <t>0180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</si>
  <si>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</si>
  <si>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</si>
  <si>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</si>
  <si>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</si>
  <si>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</si>
  <si>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</si>
  <si>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</si>
  <si>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</si>
  <si>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</si>
  <si>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</si>
  <si>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</si>
  <si>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</si>
  <si>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</si>
  <si>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</si>
  <si>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</si>
  <si>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0610000</t>
  </si>
  <si>
    <t>Орган з питань освіти і науки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</si>
  <si>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</si>
  <si>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</si>
  <si>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</si>
  <si>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</si>
  <si>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</si>
  <si>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</si>
  <si>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</si>
  <si>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</si>
  <si>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0611160</t>
  </si>
  <si>
    <t>1160</t>
  </si>
  <si>
    <t>Інші програми, заклади та заходи у сфері освіти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</si>
  <si>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</si>
  <si>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</si>
  <si>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</si>
  <si>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</si>
  <si>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</si>
  <si>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</si>
  <si>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</si>
  <si>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0617320</t>
  </si>
  <si>
    <t>7320</t>
  </si>
  <si>
    <t>Будівництво об`єктів соціально-культурного призначення</t>
  </si>
  <si>
    <t>0617321</t>
  </si>
  <si>
    <t>7321</t>
  </si>
  <si>
    <t>Будівництво освітніх установ та закладів</t>
  </si>
  <si>
    <t>0617360</t>
  </si>
  <si>
    <t>7360</t>
  </si>
  <si>
    <t>Виконання інвестиційних проектів</t>
  </si>
  <si>
    <t>0617363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</si>
  <si>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</si>
  <si>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</si>
  <si>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</si>
  <si>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 </t>
  </si>
  <si>
    <t>Секретар</t>
  </si>
  <si>
    <t>Алексєєва З.А.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</si>
  <si>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</si>
  <si>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</si>
  <si>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</si>
  <si>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</si>
  <si>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 рішення   Прибужанівської сільської  ради</t>
  </si>
  <si>
    <t>УТОЧНЕНИЙ РОЗПОДІЛ</t>
  </si>
  <si>
    <t>Додаток 3</t>
  </si>
  <si>
    <t>від  20.04.2018р. №2</t>
  </si>
  <si>
    <t>Соціальний захист та соціальне забезпечення</t>
  </si>
  <si>
    <t>разом:</t>
  </si>
  <si>
    <t>0114000</t>
  </si>
  <si>
    <t>Культура і мистецтво</t>
  </si>
  <si>
    <t>0116000</t>
  </si>
  <si>
    <t>Житлово -комунальне господарство</t>
  </si>
  <si>
    <t>0117000</t>
  </si>
  <si>
    <t>Економічна діяльність</t>
  </si>
  <si>
    <t>0117300</t>
  </si>
  <si>
    <t>Будівництво та регіональний розвиток</t>
  </si>
  <si>
    <t>0118000</t>
  </si>
  <si>
    <t>Інша діяльність</t>
  </si>
  <si>
    <t>у тому числі видатки за рахунок  цільової  додаткової дотації з державного бюджету місцевим бюджетам</t>
  </si>
  <si>
    <t>з них  видатки за рахунок  цільової медичноїї  субвенції з державного бюджету місцевим бюджетам</t>
  </si>
  <si>
    <t>0119421</t>
  </si>
  <si>
    <t>9421</t>
  </si>
  <si>
    <t xml:space="preserve">субвенція з місцевого бюджету до районного бюджету  за рахунок залишку коштів медичної субвенції, що утворився на початок бюджетного періоду </t>
  </si>
  <si>
    <t>0119422</t>
  </si>
  <si>
    <t>9422</t>
  </si>
  <si>
    <t xml:space="preserve">субвенція з місцевого бюджету до бюджету м.Вознесенськ  за рахунок залишку коштів медичної субвенції, що утворився на початок бюджетного періоду </t>
  </si>
  <si>
    <t>0119771</t>
  </si>
  <si>
    <t>9771</t>
  </si>
  <si>
    <t>субвенція з сільського бюджету до районного бюджету  на здійснення окремих видатків місцевих бюджетів</t>
  </si>
  <si>
    <t>0119772</t>
  </si>
  <si>
    <t>9772</t>
  </si>
  <si>
    <t>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</si>
  <si>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>0119773</t>
  </si>
  <si>
    <t>9773</t>
  </si>
  <si>
    <t>субвенція з сільського бюджету до  бюджету м. Вознесенськ для надання послуг дітям - інвалідам Прибужанівської сільської ради  в Комунальній установі "Центр соціальної реабілітації дітей - інвалідів міста Вознесенська"</t>
  </si>
  <si>
    <t>0119774</t>
  </si>
  <si>
    <t>9774</t>
  </si>
  <si>
    <t>субвенція з сільського бюджету до  бюджету м. Вознесенськ на придбання інсуліну для населення Прибужанівської сільської ради:  Комунальній установі «Центральна районна лікарня»</t>
  </si>
  <si>
    <t>0119775</t>
  </si>
  <si>
    <t>9775</t>
  </si>
  <si>
    <t>субвенція з сільського бюджету до  бюджету Олександрівської селищної ради на оплату праці педагогу (клас-баян) філії Прибужани трикратської дитячої школи мистецтв</t>
  </si>
  <si>
    <t>0119776</t>
  </si>
  <si>
    <t>9776</t>
  </si>
  <si>
    <t>субвенція з сільського бюджету до  бюджету м.Вознесенськ на утримання КУ "Вознесенська центральна районна лікарня"</t>
  </si>
  <si>
    <t>0119777</t>
  </si>
  <si>
    <t>9777</t>
  </si>
  <si>
    <t>субвенція з сільського бюджету до  бюджету м.Вознесенськ на надання безкоштовної стоматологічної допомоги дитячому населенню. КУ "Вознесенська центральна районна лікарня"</t>
  </si>
  <si>
    <t>0119778</t>
  </si>
  <si>
    <t>9778</t>
  </si>
  <si>
    <t>субвенція з сільського бюджету до  бюджету м.Вознесенськ на придбання рентгенологічної плівки . КУ "Вознесенська центральна районна лікарня"</t>
  </si>
  <si>
    <t>0119779</t>
  </si>
  <si>
    <t>9779</t>
  </si>
  <si>
    <t xml:space="preserve">субвенція з сільського бюджету до  бюджету м.Вознесенськ на на оплату праці лікаря – стоматолога та лаборанта в Мартинівській амбулаторії КУ "Вознесенська центральна районна лікарня" </t>
  </si>
  <si>
    <t>в т.ч. видатки за рахунок  освітньої субвенції з державного бюджету місцевим бюджетам</t>
  </si>
  <si>
    <t>в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</si>
  <si>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в т.ч. видатки за рахунок субвенції з місцевого бюджету за рахунок залишку коштів освітньої субвенції, що утворився на початок бюджетного періоду</t>
  </si>
  <si>
    <t xml:space="preserve">в т.ч. видатки 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</si>
  <si>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у тому числі видатки за рахунок  цільової   субвенції з державного бюджету місцевим бюджетам</t>
  </si>
  <si>
    <t>з них видатки за рахунок  цільової освітньої  субвенції з державного бюджету місцевим бюджетам</t>
  </si>
  <si>
    <t>у тому числі  видатки за рахунок  цільової  додаткової дотації з державного бюджету місцевим бюджетам</t>
  </si>
  <si>
    <t>у тому числі видатки за рахунок  субвенції з місцевого бюджету за рахунок залишку коштів освітньої субвенції, що утворився на початок бюджетного періоду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</si>
</sst>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0"/>
      <color indexed="8"/>
      <name val="Calibri"/>
      <family val="2"/>
      <charset val="204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5" fillId="0" borderId="1" xfId="0" quotePrefix="1" applyFont="1" applyBorder="1" applyAlignment="1">
      <alignment horizontal="center" vertical="center" wrapText="1"/>
    </xf>
    <xf numFmtId="2" fontId="5" fillId="0" borderId="1" xfId="0" quotePrefix="1" applyNumberFormat="1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2" fontId="0" fillId="0" borderId="1" xfId="0" quotePrefix="1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0" fillId="0" borderId="0" xfId="0" applyNumberFormat="1"/>
    <xf numFmtId="2" fontId="6" fillId="5" borderId="1" xfId="0" quotePrefix="1" applyNumberFormat="1" applyFont="1" applyFill="1" applyBorder="1" applyAlignment="1">
      <alignment horizontal="center" vertical="center" wrapText="1"/>
    </xf>
    <xf numFmtId="2" fontId="7" fillId="5" borderId="1" xfId="0" quotePrefix="1" applyNumberFormat="1" applyFont="1" applyFill="1" applyBorder="1" applyAlignment="1">
      <alignment vertical="center" wrapText="1"/>
    </xf>
    <xf numFmtId="4" fontId="6" fillId="3" borderId="1" xfId="0" applyNumberFormat="1" applyFont="1" applyFill="1" applyBorder="1" applyAlignment="1">
      <alignment vertical="center" wrapText="1"/>
    </xf>
    <xf numFmtId="4" fontId="6" fillId="5" borderId="1" xfId="0" applyNumberFormat="1" applyFont="1" applyFill="1" applyBorder="1" applyAlignment="1">
      <alignment vertical="center" wrapText="1"/>
    </xf>
    <xf numFmtId="0" fontId="7" fillId="0" borderId="0" xfId="0" applyFont="1"/>
    <xf numFmtId="4" fontId="7" fillId="0" borderId="0" xfId="0" applyNumberFormat="1" applyFont="1"/>
    <xf numFmtId="4" fontId="6" fillId="5" borderId="0" xfId="0" applyNumberFormat="1" applyFont="1" applyFill="1" applyBorder="1" applyAlignment="1">
      <alignment vertical="center" wrapText="1"/>
    </xf>
    <xf numFmtId="2" fontId="7" fillId="0" borderId="0" xfId="0" applyNumberFormat="1" applyFont="1"/>
    <xf numFmtId="0" fontId="9" fillId="0" borderId="1" xfId="0" quotePrefix="1" applyFont="1" applyBorder="1" applyAlignment="1">
      <alignment horizontal="center" vertical="center" wrapText="1"/>
    </xf>
    <xf numFmtId="2" fontId="6" fillId="0" borderId="1" xfId="0" quotePrefix="1" applyNumberFormat="1" applyFont="1" applyFill="1" applyBorder="1" applyAlignment="1">
      <alignment horizontal="center" vertical="center" wrapText="1"/>
    </xf>
    <xf numFmtId="2" fontId="10" fillId="0" borderId="1" xfId="0" quotePrefix="1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0" fontId="10" fillId="0" borderId="0" xfId="0" applyFont="1"/>
    <xf numFmtId="4" fontId="10" fillId="0" borderId="0" xfId="0" applyNumberFormat="1" applyFont="1"/>
    <xf numFmtId="4" fontId="6" fillId="0" borderId="0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4" fontId="5" fillId="2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2" fontId="9" fillId="0" borderId="1" xfId="0" quotePrefix="1" applyNumberFormat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vertical="center" wrapText="1"/>
    </xf>
    <xf numFmtId="2" fontId="9" fillId="0" borderId="1" xfId="0" applyNumberFormat="1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2" fontId="6" fillId="0" borderId="1" xfId="0" quotePrefix="1" applyNumberFormat="1" applyFont="1" applyBorder="1" applyAlignment="1">
      <alignment horizontal="center" vertical="center" wrapText="1"/>
    </xf>
    <xf numFmtId="2" fontId="0" fillId="0" borderId="0" xfId="0" applyNumberFormat="1"/>
    <xf numFmtId="2" fontId="9" fillId="0" borderId="1" xfId="0" quotePrefix="1" applyNumberFormat="1" applyFont="1" applyBorder="1" applyAlignment="1">
      <alignment vertical="center" wrapText="1"/>
    </xf>
    <xf numFmtId="2" fontId="9" fillId="2" borderId="1" xfId="0" applyNumberFormat="1" applyFont="1" applyFill="1" applyBorder="1" applyAlignment="1">
      <alignment vertical="center" wrapText="1"/>
    </xf>
    <xf numFmtId="0" fontId="9" fillId="0" borderId="0" xfId="0" applyFont="1"/>
    <xf numFmtId="4" fontId="7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9"/>
  <sheetViews>
    <sheetView tabSelected="1" view="pageBreakPreview" zoomScale="60" zoomScaleNormal="100" workbookViewId="0">
      <selection activeCell="K80" sqref="K80"/>
    </sheetView>
  </sheetViews>
  <sheetFormatPr defaultRowHeight="12.75" x14ac:dyDescent="0.2"/>
  <cols>
    <col min="1" max="3" width="12" customWidth="1"/>
    <col min="4" max="4" width="40.7109375" customWidth="1"/>
    <col min="5" max="5" width="12.7109375" customWidth="1"/>
    <col min="6" max="6" width="13.7109375" customWidth="1"/>
    <col min="7" max="7" width="12.85546875" customWidth="1"/>
    <col min="8" max="15" width="11.5703125" customWidth="1"/>
    <col min="16" max="16" width="13.140625" customWidth="1"/>
  </cols>
  <sheetData>
    <row r="1" spans="1:16" x14ac:dyDescent="0.2">
      <c r="M1" t="s">
        <v>136</v>
      </c>
    </row>
    <row r="2" spans="1:16" x14ac:dyDescent="0.2">
      <c r="M2" t="s">
        <v>134</v>
      </c>
    </row>
    <row r="3" spans="1:16" x14ac:dyDescent="0.2">
      <c r="M3" t="s">
        <v>137</v>
      </c>
    </row>
    <row r="5" spans="1:16" x14ac:dyDescent="0.2">
      <c r="A5" s="68" t="s">
        <v>135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</row>
    <row r="6" spans="1:16" x14ac:dyDescent="0.2">
      <c r="A6" s="68" t="s">
        <v>0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7" spans="1:16" x14ac:dyDescent="0.2">
      <c r="P7" s="1" t="s">
        <v>1</v>
      </c>
    </row>
    <row r="8" spans="1:16" x14ac:dyDescent="0.2">
      <c r="A8" s="70" t="s">
        <v>2</v>
      </c>
      <c r="B8" s="70" t="s">
        <v>3</v>
      </c>
      <c r="C8" s="70" t="s">
        <v>4</v>
      </c>
      <c r="D8" s="71" t="s">
        <v>5</v>
      </c>
      <c r="E8" s="71" t="s">
        <v>6</v>
      </c>
      <c r="F8" s="71"/>
      <c r="G8" s="71"/>
      <c r="H8" s="71"/>
      <c r="I8" s="71"/>
      <c r="J8" s="71" t="s">
        <v>13</v>
      </c>
      <c r="K8" s="71"/>
      <c r="L8" s="71"/>
      <c r="M8" s="71"/>
      <c r="N8" s="71"/>
      <c r="O8" s="71"/>
      <c r="P8" s="72" t="s">
        <v>15</v>
      </c>
    </row>
    <row r="9" spans="1:16" x14ac:dyDescent="0.2">
      <c r="A9" s="71"/>
      <c r="B9" s="71"/>
      <c r="C9" s="71"/>
      <c r="D9" s="71"/>
      <c r="E9" s="72" t="s">
        <v>7</v>
      </c>
      <c r="F9" s="71" t="s">
        <v>8</v>
      </c>
      <c r="G9" s="71" t="s">
        <v>9</v>
      </c>
      <c r="H9" s="71"/>
      <c r="I9" s="71" t="s">
        <v>12</v>
      </c>
      <c r="J9" s="72" t="s">
        <v>7</v>
      </c>
      <c r="K9" s="71" t="s">
        <v>8</v>
      </c>
      <c r="L9" s="71" t="s">
        <v>9</v>
      </c>
      <c r="M9" s="71"/>
      <c r="N9" s="71" t="s">
        <v>12</v>
      </c>
      <c r="O9" s="4" t="s">
        <v>9</v>
      </c>
      <c r="P9" s="71"/>
    </row>
    <row r="10" spans="1:16" x14ac:dyDescent="0.2">
      <c r="A10" s="71"/>
      <c r="B10" s="71"/>
      <c r="C10" s="71"/>
      <c r="D10" s="71"/>
      <c r="E10" s="71"/>
      <c r="F10" s="71"/>
      <c r="G10" s="71" t="s">
        <v>10</v>
      </c>
      <c r="H10" s="71" t="s">
        <v>11</v>
      </c>
      <c r="I10" s="71"/>
      <c r="J10" s="71"/>
      <c r="K10" s="71"/>
      <c r="L10" s="71" t="s">
        <v>10</v>
      </c>
      <c r="M10" s="71" t="s">
        <v>11</v>
      </c>
      <c r="N10" s="71"/>
      <c r="O10" s="71" t="s">
        <v>14</v>
      </c>
      <c r="P10" s="71"/>
    </row>
    <row r="11" spans="1:16" ht="44.25" customHeight="1" x14ac:dyDescent="0.2">
      <c r="A11" s="71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6" x14ac:dyDescent="0.2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x14ac:dyDescent="0.2">
      <c r="A13" s="6" t="s">
        <v>16</v>
      </c>
      <c r="B13" s="7"/>
      <c r="C13" s="8"/>
      <c r="D13" s="9" t="s">
        <v>17</v>
      </c>
      <c r="E13" s="52">
        <v>14972951</v>
      </c>
      <c r="F13" s="53">
        <v>14918651</v>
      </c>
      <c r="G13" s="53">
        <v>3126240</v>
      </c>
      <c r="H13" s="53">
        <v>400740</v>
      </c>
      <c r="I13" s="53">
        <v>44300</v>
      </c>
      <c r="J13" s="52">
        <v>720475</v>
      </c>
      <c r="K13" s="53">
        <v>10200</v>
      </c>
      <c r="L13" s="53">
        <v>0</v>
      </c>
      <c r="M13" s="53">
        <v>0</v>
      </c>
      <c r="N13" s="53">
        <v>710275</v>
      </c>
      <c r="O13" s="53">
        <v>710275</v>
      </c>
      <c r="P13" s="52">
        <f>E13+J13</f>
        <v>15693426</v>
      </c>
    </row>
    <row r="14" spans="1:16" x14ac:dyDescent="0.2">
      <c r="A14" s="6" t="s">
        <v>18</v>
      </c>
      <c r="B14" s="7"/>
      <c r="C14" s="8"/>
      <c r="D14" s="9" t="s">
        <v>17</v>
      </c>
      <c r="E14" s="52">
        <v>14972951</v>
      </c>
      <c r="F14" s="53">
        <v>14918651</v>
      </c>
      <c r="G14" s="53">
        <v>3126240</v>
      </c>
      <c r="H14" s="53">
        <v>400740</v>
      </c>
      <c r="I14" s="53">
        <v>44300</v>
      </c>
      <c r="J14" s="52">
        <v>720475</v>
      </c>
      <c r="K14" s="53">
        <v>10200</v>
      </c>
      <c r="L14" s="53">
        <v>0</v>
      </c>
      <c r="M14" s="53">
        <v>0</v>
      </c>
      <c r="N14" s="53">
        <v>710275</v>
      </c>
      <c r="O14" s="53">
        <v>710275</v>
      </c>
      <c r="P14" s="52">
        <f>E14+J14</f>
        <v>15693426</v>
      </c>
    </row>
    <row r="15" spans="1:16" ht="63.75" x14ac:dyDescent="0.2">
      <c r="A15" s="6" t="s">
        <v>19</v>
      </c>
      <c r="B15" s="6" t="s">
        <v>21</v>
      </c>
      <c r="C15" s="11" t="s">
        <v>20</v>
      </c>
      <c r="D15" s="9" t="s">
        <v>22</v>
      </c>
      <c r="E15" s="52">
        <v>3437739</v>
      </c>
      <c r="F15" s="53">
        <v>3437739</v>
      </c>
      <c r="G15" s="53">
        <v>2483310</v>
      </c>
      <c r="H15" s="53">
        <v>265030</v>
      </c>
      <c r="I15" s="53">
        <v>0</v>
      </c>
      <c r="J15" s="52">
        <v>36305</v>
      </c>
      <c r="K15" s="53">
        <v>6000</v>
      </c>
      <c r="L15" s="53">
        <v>0</v>
      </c>
      <c r="M15" s="53">
        <v>0</v>
      </c>
      <c r="N15" s="53">
        <v>30305</v>
      </c>
      <c r="O15" s="53">
        <v>30305</v>
      </c>
      <c r="P15" s="52">
        <f>E15+J15</f>
        <v>3474044</v>
      </c>
    </row>
    <row r="16" spans="1:16" s="25" customFormat="1" ht="25.5" x14ac:dyDescent="0.2">
      <c r="A16" s="20">
        <v>113000</v>
      </c>
      <c r="B16" s="20">
        <v>3000</v>
      </c>
      <c r="C16" s="21"/>
      <c r="D16" s="22" t="s">
        <v>138</v>
      </c>
      <c r="E16" s="23">
        <f>E17+E19</f>
        <v>20000</v>
      </c>
      <c r="F16" s="24">
        <f>F17+F19</f>
        <v>20000</v>
      </c>
      <c r="G16" s="24">
        <f t="shared" ref="G16:P16" si="0">G17+G19</f>
        <v>0</v>
      </c>
      <c r="H16" s="24">
        <f t="shared" si="0"/>
        <v>0</v>
      </c>
      <c r="I16" s="24">
        <f t="shared" si="0"/>
        <v>0</v>
      </c>
      <c r="J16" s="24">
        <f t="shared" si="0"/>
        <v>0</v>
      </c>
      <c r="K16" s="24">
        <f t="shared" si="0"/>
        <v>0</v>
      </c>
      <c r="L16" s="24">
        <f t="shared" si="0"/>
        <v>0</v>
      </c>
      <c r="M16" s="24">
        <f t="shared" si="0"/>
        <v>0</v>
      </c>
      <c r="N16" s="24">
        <f t="shared" si="0"/>
        <v>0</v>
      </c>
      <c r="O16" s="24">
        <f t="shared" si="0"/>
        <v>0</v>
      </c>
      <c r="P16" s="23">
        <f t="shared" si="0"/>
        <v>20000</v>
      </c>
    </row>
    <row r="17" spans="1:16" x14ac:dyDescent="0.2">
      <c r="A17" s="6" t="s">
        <v>23</v>
      </c>
      <c r="B17" s="6" t="s">
        <v>24</v>
      </c>
      <c r="C17" s="8"/>
      <c r="D17" s="9" t="s">
        <v>25</v>
      </c>
      <c r="E17" s="52">
        <v>3000</v>
      </c>
      <c r="F17" s="53">
        <v>3000</v>
      </c>
      <c r="G17" s="53">
        <v>0</v>
      </c>
      <c r="H17" s="53">
        <v>0</v>
      </c>
      <c r="I17" s="53">
        <v>0</v>
      </c>
      <c r="J17" s="52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2">
        <f>E17+J17</f>
        <v>3000</v>
      </c>
    </row>
    <row r="18" spans="1:16" ht="25.5" x14ac:dyDescent="0.2">
      <c r="A18" s="12" t="s">
        <v>26</v>
      </c>
      <c r="B18" s="12" t="s">
        <v>28</v>
      </c>
      <c r="C18" s="13" t="s">
        <v>27</v>
      </c>
      <c r="D18" s="14" t="s">
        <v>29</v>
      </c>
      <c r="E18" s="54">
        <v>3000</v>
      </c>
      <c r="F18" s="55">
        <v>3000</v>
      </c>
      <c r="G18" s="55">
        <v>0</v>
      </c>
      <c r="H18" s="55">
        <v>0</v>
      </c>
      <c r="I18" s="55">
        <v>0</v>
      </c>
      <c r="J18" s="54">
        <v>0</v>
      </c>
      <c r="K18" s="55">
        <v>0</v>
      </c>
      <c r="L18" s="55">
        <v>0</v>
      </c>
      <c r="M18" s="55">
        <v>0</v>
      </c>
      <c r="N18" s="55">
        <v>0</v>
      </c>
      <c r="O18" s="55">
        <v>0</v>
      </c>
      <c r="P18" s="54">
        <f>E18+J18</f>
        <v>3000</v>
      </c>
    </row>
    <row r="19" spans="1:16" x14ac:dyDescent="0.2">
      <c r="A19" s="6" t="s">
        <v>30</v>
      </c>
      <c r="B19" s="6" t="s">
        <v>31</v>
      </c>
      <c r="C19" s="8"/>
      <c r="D19" s="9" t="s">
        <v>32</v>
      </c>
      <c r="E19" s="52">
        <v>17000</v>
      </c>
      <c r="F19" s="53">
        <v>17000</v>
      </c>
      <c r="G19" s="53">
        <v>0</v>
      </c>
      <c r="H19" s="53">
        <v>0</v>
      </c>
      <c r="I19" s="53">
        <v>0</v>
      </c>
      <c r="J19" s="52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2">
        <f>E19+J19</f>
        <v>17000</v>
      </c>
    </row>
    <row r="20" spans="1:16" ht="25.5" x14ac:dyDescent="0.2">
      <c r="A20" s="12" t="s">
        <v>33</v>
      </c>
      <c r="B20" s="12" t="s">
        <v>35</v>
      </c>
      <c r="C20" s="13" t="s">
        <v>34</v>
      </c>
      <c r="D20" s="14" t="s">
        <v>36</v>
      </c>
      <c r="E20" s="54">
        <v>17000</v>
      </c>
      <c r="F20" s="55">
        <v>17000</v>
      </c>
      <c r="G20" s="55">
        <v>0</v>
      </c>
      <c r="H20" s="55">
        <v>0</v>
      </c>
      <c r="I20" s="55">
        <v>0</v>
      </c>
      <c r="J20" s="54">
        <v>0</v>
      </c>
      <c r="K20" s="55">
        <v>0</v>
      </c>
      <c r="L20" s="55">
        <v>0</v>
      </c>
      <c r="M20" s="55">
        <v>0</v>
      </c>
      <c r="N20" s="55">
        <v>0</v>
      </c>
      <c r="O20" s="55">
        <v>0</v>
      </c>
      <c r="P20" s="54">
        <f>E20+J20</f>
        <v>17000</v>
      </c>
    </row>
    <row r="21" spans="1:16" s="25" customFormat="1" ht="15.75" customHeight="1" x14ac:dyDescent="0.2">
      <c r="A21" s="20"/>
      <c r="B21" s="20"/>
      <c r="C21" s="21"/>
      <c r="D21" s="22" t="s">
        <v>139</v>
      </c>
      <c r="E21" s="23">
        <f>E16</f>
        <v>20000</v>
      </c>
      <c r="F21" s="23">
        <f t="shared" ref="F21:O21" si="1">F16</f>
        <v>20000</v>
      </c>
      <c r="G21" s="23">
        <f t="shared" si="1"/>
        <v>0</v>
      </c>
      <c r="H21" s="23">
        <f t="shared" si="1"/>
        <v>0</v>
      </c>
      <c r="I21" s="23">
        <f t="shared" si="1"/>
        <v>0</v>
      </c>
      <c r="J21" s="23">
        <f t="shared" si="1"/>
        <v>0</v>
      </c>
      <c r="K21" s="23">
        <f t="shared" si="1"/>
        <v>0</v>
      </c>
      <c r="L21" s="23">
        <f t="shared" si="1"/>
        <v>0</v>
      </c>
      <c r="M21" s="23">
        <f t="shared" si="1"/>
        <v>0</v>
      </c>
      <c r="N21" s="23">
        <f t="shared" si="1"/>
        <v>0</v>
      </c>
      <c r="O21" s="23">
        <f t="shared" si="1"/>
        <v>0</v>
      </c>
      <c r="P21" s="23">
        <f>P16</f>
        <v>20000</v>
      </c>
    </row>
    <row r="22" spans="1:16" s="25" customFormat="1" x14ac:dyDescent="0.2">
      <c r="A22" s="20" t="s">
        <v>140</v>
      </c>
      <c r="B22" s="20">
        <v>4000</v>
      </c>
      <c r="C22" s="21"/>
      <c r="D22" s="22" t="s">
        <v>141</v>
      </c>
      <c r="E22" s="24">
        <f>E23+E24</f>
        <v>840708</v>
      </c>
      <c r="F22" s="24">
        <f>F23+F24</f>
        <v>840708</v>
      </c>
      <c r="G22" s="24">
        <f>G23+G24</f>
        <v>575930</v>
      </c>
      <c r="H22" s="24">
        <f t="shared" ref="H22:P22" si="2">H23+H24</f>
        <v>73740</v>
      </c>
      <c r="I22" s="24">
        <f t="shared" si="2"/>
        <v>0</v>
      </c>
      <c r="J22" s="24">
        <f t="shared" si="2"/>
        <v>2000</v>
      </c>
      <c r="K22" s="24">
        <f t="shared" si="2"/>
        <v>2000</v>
      </c>
      <c r="L22" s="24">
        <f t="shared" si="2"/>
        <v>0</v>
      </c>
      <c r="M22" s="24">
        <f t="shared" si="2"/>
        <v>0</v>
      </c>
      <c r="N22" s="24">
        <f t="shared" si="2"/>
        <v>0</v>
      </c>
      <c r="O22" s="24">
        <f t="shared" si="2"/>
        <v>0</v>
      </c>
      <c r="P22" s="23">
        <f t="shared" si="2"/>
        <v>842708</v>
      </c>
    </row>
    <row r="23" spans="1:16" x14ac:dyDescent="0.2">
      <c r="A23" s="6" t="s">
        <v>37</v>
      </c>
      <c r="B23" s="6" t="s">
        <v>39</v>
      </c>
      <c r="C23" s="11" t="s">
        <v>38</v>
      </c>
      <c r="D23" s="9" t="s">
        <v>40</v>
      </c>
      <c r="E23" s="52">
        <v>212670</v>
      </c>
      <c r="F23" s="53">
        <v>212670</v>
      </c>
      <c r="G23" s="53">
        <v>147050</v>
      </c>
      <c r="H23" s="53">
        <v>0</v>
      </c>
      <c r="I23" s="53">
        <v>0</v>
      </c>
      <c r="J23" s="52">
        <v>0</v>
      </c>
      <c r="K23" s="53">
        <v>0</v>
      </c>
      <c r="L23" s="53">
        <v>0</v>
      </c>
      <c r="M23" s="53">
        <v>0</v>
      </c>
      <c r="N23" s="53">
        <v>0</v>
      </c>
      <c r="O23" s="53">
        <v>0</v>
      </c>
      <c r="P23" s="52">
        <f>E23+J23</f>
        <v>212670</v>
      </c>
    </row>
    <row r="24" spans="1:16" ht="38.25" x14ac:dyDescent="0.2">
      <c r="A24" s="6" t="s">
        <v>41</v>
      </c>
      <c r="B24" s="6" t="s">
        <v>43</v>
      </c>
      <c r="C24" s="11" t="s">
        <v>42</v>
      </c>
      <c r="D24" s="9" t="s">
        <v>44</v>
      </c>
      <c r="E24" s="52">
        <v>628038</v>
      </c>
      <c r="F24" s="53">
        <v>628038</v>
      </c>
      <c r="G24" s="53">
        <v>428880</v>
      </c>
      <c r="H24" s="53">
        <v>73740</v>
      </c>
      <c r="I24" s="53">
        <v>0</v>
      </c>
      <c r="J24" s="52">
        <v>2000</v>
      </c>
      <c r="K24" s="53">
        <v>2000</v>
      </c>
      <c r="L24" s="53">
        <v>0</v>
      </c>
      <c r="M24" s="53">
        <v>0</v>
      </c>
      <c r="N24" s="53">
        <v>0</v>
      </c>
      <c r="O24" s="53">
        <v>0</v>
      </c>
      <c r="P24" s="52">
        <f>E24+J24</f>
        <v>630038</v>
      </c>
    </row>
    <row r="25" spans="1:16" s="25" customFormat="1" x14ac:dyDescent="0.2">
      <c r="A25" s="20"/>
      <c r="B25" s="20"/>
      <c r="C25" s="21"/>
      <c r="D25" s="22" t="s">
        <v>139</v>
      </c>
      <c r="E25" s="24">
        <f>E22</f>
        <v>840708</v>
      </c>
      <c r="F25" s="24">
        <f t="shared" ref="F25:P25" si="3">F22</f>
        <v>840708</v>
      </c>
      <c r="G25" s="24">
        <f t="shared" si="3"/>
        <v>575930</v>
      </c>
      <c r="H25" s="24">
        <f t="shared" si="3"/>
        <v>73740</v>
      </c>
      <c r="I25" s="24">
        <f t="shared" si="3"/>
        <v>0</v>
      </c>
      <c r="J25" s="24">
        <f t="shared" si="3"/>
        <v>2000</v>
      </c>
      <c r="K25" s="24">
        <f t="shared" si="3"/>
        <v>2000</v>
      </c>
      <c r="L25" s="24">
        <f t="shared" si="3"/>
        <v>0</v>
      </c>
      <c r="M25" s="24">
        <f t="shared" si="3"/>
        <v>0</v>
      </c>
      <c r="N25" s="24">
        <f t="shared" si="3"/>
        <v>0</v>
      </c>
      <c r="O25" s="24">
        <f t="shared" si="3"/>
        <v>0</v>
      </c>
      <c r="P25" s="24">
        <f t="shared" si="3"/>
        <v>842708</v>
      </c>
    </row>
    <row r="26" spans="1:16" s="25" customFormat="1" x14ac:dyDescent="0.2">
      <c r="A26" s="20" t="s">
        <v>142</v>
      </c>
      <c r="B26" s="20">
        <v>6000</v>
      </c>
      <c r="C26" s="21"/>
      <c r="D26" s="22" t="s">
        <v>143</v>
      </c>
      <c r="E26" s="24">
        <f>E27+E30</f>
        <v>709952</v>
      </c>
      <c r="F26" s="24">
        <f t="shared" ref="F26:O26" si="4">F27+F30</f>
        <v>709952</v>
      </c>
      <c r="G26" s="24">
        <f t="shared" si="4"/>
        <v>67000</v>
      </c>
      <c r="H26" s="24">
        <f t="shared" si="4"/>
        <v>61970</v>
      </c>
      <c r="I26" s="24">
        <f t="shared" si="4"/>
        <v>0</v>
      </c>
      <c r="J26" s="24">
        <f t="shared" si="4"/>
        <v>402540</v>
      </c>
      <c r="K26" s="24">
        <f t="shared" si="4"/>
        <v>0</v>
      </c>
      <c r="L26" s="24">
        <f t="shared" si="4"/>
        <v>0</v>
      </c>
      <c r="M26" s="24">
        <f t="shared" si="4"/>
        <v>0</v>
      </c>
      <c r="N26" s="24">
        <f t="shared" si="4"/>
        <v>402540</v>
      </c>
      <c r="O26" s="24">
        <f t="shared" si="4"/>
        <v>402540</v>
      </c>
      <c r="P26" s="24">
        <f>P27+P30</f>
        <v>1112492</v>
      </c>
    </row>
    <row r="27" spans="1:16" ht="25.5" x14ac:dyDescent="0.2">
      <c r="A27" s="6" t="s">
        <v>45</v>
      </c>
      <c r="B27" s="6" t="s">
        <v>46</v>
      </c>
      <c r="C27" s="8"/>
      <c r="D27" s="9" t="s">
        <v>47</v>
      </c>
      <c r="E27" s="52">
        <v>362922</v>
      </c>
      <c r="F27" s="53">
        <v>362922</v>
      </c>
      <c r="G27" s="53">
        <v>0</v>
      </c>
      <c r="H27" s="53">
        <v>0</v>
      </c>
      <c r="I27" s="53">
        <v>0</v>
      </c>
      <c r="J27" s="52">
        <v>94590</v>
      </c>
      <c r="K27" s="53">
        <v>0</v>
      </c>
      <c r="L27" s="53">
        <v>0</v>
      </c>
      <c r="M27" s="53">
        <v>0</v>
      </c>
      <c r="N27" s="53">
        <v>94590</v>
      </c>
      <c r="O27" s="53">
        <v>94590</v>
      </c>
      <c r="P27" s="52">
        <f>E27+J27</f>
        <v>457512</v>
      </c>
    </row>
    <row r="28" spans="1:16" ht="25.5" x14ac:dyDescent="0.2">
      <c r="A28" s="12" t="s">
        <v>48</v>
      </c>
      <c r="B28" s="12" t="s">
        <v>50</v>
      </c>
      <c r="C28" s="13" t="s">
        <v>49</v>
      </c>
      <c r="D28" s="14" t="s">
        <v>51</v>
      </c>
      <c r="E28" s="54">
        <v>43840</v>
      </c>
      <c r="F28" s="55">
        <v>43840</v>
      </c>
      <c r="G28" s="55">
        <v>0</v>
      </c>
      <c r="H28" s="55">
        <v>0</v>
      </c>
      <c r="I28" s="55">
        <v>0</v>
      </c>
      <c r="J28" s="54">
        <v>0</v>
      </c>
      <c r="K28" s="55">
        <v>0</v>
      </c>
      <c r="L28" s="55">
        <v>0</v>
      </c>
      <c r="M28" s="55">
        <v>0</v>
      </c>
      <c r="N28" s="55">
        <v>0</v>
      </c>
      <c r="O28" s="55">
        <v>0</v>
      </c>
      <c r="P28" s="54">
        <f>E28+J28</f>
        <v>43840</v>
      </c>
    </row>
    <row r="29" spans="1:16" ht="25.5" x14ac:dyDescent="0.2">
      <c r="A29" s="12" t="s">
        <v>52</v>
      </c>
      <c r="B29" s="12" t="s">
        <v>53</v>
      </c>
      <c r="C29" s="13" t="s">
        <v>49</v>
      </c>
      <c r="D29" s="14" t="s">
        <v>54</v>
      </c>
      <c r="E29" s="54">
        <v>319082</v>
      </c>
      <c r="F29" s="55">
        <v>319082</v>
      </c>
      <c r="G29" s="55">
        <v>0</v>
      </c>
      <c r="H29" s="55">
        <v>0</v>
      </c>
      <c r="I29" s="55">
        <v>0</v>
      </c>
      <c r="J29" s="54">
        <v>94590</v>
      </c>
      <c r="K29" s="55">
        <v>0</v>
      </c>
      <c r="L29" s="55">
        <v>0</v>
      </c>
      <c r="M29" s="55">
        <v>0</v>
      </c>
      <c r="N29" s="55">
        <v>94590</v>
      </c>
      <c r="O29" s="55">
        <v>94590</v>
      </c>
      <c r="P29" s="54">
        <f>E29+J29</f>
        <v>413672</v>
      </c>
    </row>
    <row r="30" spans="1:16" x14ac:dyDescent="0.2">
      <c r="A30" s="6" t="s">
        <v>55</v>
      </c>
      <c r="B30" s="6" t="s">
        <v>56</v>
      </c>
      <c r="C30" s="11" t="s">
        <v>49</v>
      </c>
      <c r="D30" s="9" t="s">
        <v>57</v>
      </c>
      <c r="E30" s="52">
        <v>347030</v>
      </c>
      <c r="F30" s="53">
        <v>347030</v>
      </c>
      <c r="G30" s="53">
        <v>67000</v>
      </c>
      <c r="H30" s="53">
        <v>61970</v>
      </c>
      <c r="I30" s="53">
        <v>0</v>
      </c>
      <c r="J30" s="52">
        <v>307950</v>
      </c>
      <c r="K30" s="53">
        <v>0</v>
      </c>
      <c r="L30" s="53">
        <v>0</v>
      </c>
      <c r="M30" s="53">
        <v>0</v>
      </c>
      <c r="N30" s="53">
        <v>307950</v>
      </c>
      <c r="O30" s="53">
        <v>307950</v>
      </c>
      <c r="P30" s="52">
        <f>E30+J30</f>
        <v>654980</v>
      </c>
    </row>
    <row r="31" spans="1:16" s="25" customFormat="1" x14ac:dyDescent="0.2">
      <c r="A31" s="20"/>
      <c r="B31" s="20"/>
      <c r="C31" s="21"/>
      <c r="D31" s="22" t="s">
        <v>139</v>
      </c>
      <c r="E31" s="24">
        <f>E26</f>
        <v>709952</v>
      </c>
      <c r="F31" s="24">
        <f t="shared" ref="F31:P31" si="5">F26</f>
        <v>709952</v>
      </c>
      <c r="G31" s="24">
        <f t="shared" si="5"/>
        <v>67000</v>
      </c>
      <c r="H31" s="24">
        <f t="shared" si="5"/>
        <v>61970</v>
      </c>
      <c r="I31" s="24">
        <f t="shared" si="5"/>
        <v>0</v>
      </c>
      <c r="J31" s="24">
        <f t="shared" si="5"/>
        <v>402540</v>
      </c>
      <c r="K31" s="24">
        <f t="shared" si="5"/>
        <v>0</v>
      </c>
      <c r="L31" s="24">
        <f t="shared" si="5"/>
        <v>0</v>
      </c>
      <c r="M31" s="24">
        <f t="shared" si="5"/>
        <v>0</v>
      </c>
      <c r="N31" s="24">
        <f t="shared" si="5"/>
        <v>402540</v>
      </c>
      <c r="O31" s="24">
        <f t="shared" si="5"/>
        <v>402540</v>
      </c>
      <c r="P31" s="24">
        <f t="shared" si="5"/>
        <v>1112492</v>
      </c>
    </row>
    <row r="32" spans="1:16" s="25" customFormat="1" x14ac:dyDescent="0.2">
      <c r="A32" s="20" t="s">
        <v>144</v>
      </c>
      <c r="B32" s="20">
        <v>7000</v>
      </c>
      <c r="C32" s="21"/>
      <c r="D32" s="22" t="s">
        <v>145</v>
      </c>
      <c r="E32" s="24">
        <f>E33</f>
        <v>0</v>
      </c>
      <c r="F32" s="24">
        <f t="shared" ref="F32:P32" si="6">F33</f>
        <v>0</v>
      </c>
      <c r="G32" s="24">
        <f t="shared" si="6"/>
        <v>0</v>
      </c>
      <c r="H32" s="24">
        <f t="shared" si="6"/>
        <v>0</v>
      </c>
      <c r="I32" s="24">
        <f t="shared" si="6"/>
        <v>0</v>
      </c>
      <c r="J32" s="24">
        <f t="shared" si="6"/>
        <v>277430</v>
      </c>
      <c r="K32" s="24">
        <f t="shared" si="6"/>
        <v>0</v>
      </c>
      <c r="L32" s="24">
        <f t="shared" si="6"/>
        <v>0</v>
      </c>
      <c r="M32" s="24">
        <f t="shared" si="6"/>
        <v>0</v>
      </c>
      <c r="N32" s="24">
        <f t="shared" si="6"/>
        <v>277430</v>
      </c>
      <c r="O32" s="24">
        <f t="shared" si="6"/>
        <v>277430</v>
      </c>
      <c r="P32" s="24">
        <f t="shared" si="6"/>
        <v>277430</v>
      </c>
    </row>
    <row r="33" spans="1:18" s="25" customFormat="1" x14ac:dyDescent="0.2">
      <c r="A33" s="20" t="s">
        <v>146</v>
      </c>
      <c r="B33" s="20">
        <v>7300</v>
      </c>
      <c r="C33" s="21"/>
      <c r="D33" s="22" t="s">
        <v>147</v>
      </c>
      <c r="E33" s="24">
        <f>SUM(E34:E35)</f>
        <v>0</v>
      </c>
      <c r="F33" s="24">
        <f t="shared" ref="F33:P33" si="7">SUM(F34:F35)</f>
        <v>0</v>
      </c>
      <c r="G33" s="24">
        <f t="shared" si="7"/>
        <v>0</v>
      </c>
      <c r="H33" s="24">
        <f t="shared" si="7"/>
        <v>0</v>
      </c>
      <c r="I33" s="24">
        <f t="shared" si="7"/>
        <v>0</v>
      </c>
      <c r="J33" s="24">
        <f t="shared" si="7"/>
        <v>277430</v>
      </c>
      <c r="K33" s="24">
        <f t="shared" si="7"/>
        <v>0</v>
      </c>
      <c r="L33" s="24">
        <f t="shared" si="7"/>
        <v>0</v>
      </c>
      <c r="M33" s="24">
        <f t="shared" si="7"/>
        <v>0</v>
      </c>
      <c r="N33" s="24">
        <f t="shared" si="7"/>
        <v>277430</v>
      </c>
      <c r="O33" s="24">
        <f t="shared" si="7"/>
        <v>277430</v>
      </c>
      <c r="P33" s="24">
        <f t="shared" si="7"/>
        <v>277430</v>
      </c>
    </row>
    <row r="34" spans="1:18" ht="38.25" x14ac:dyDescent="0.2">
      <c r="A34" s="6" t="s">
        <v>58</v>
      </c>
      <c r="B34" s="6" t="s">
        <v>60</v>
      </c>
      <c r="C34" s="11" t="s">
        <v>59</v>
      </c>
      <c r="D34" s="9" t="s">
        <v>61</v>
      </c>
      <c r="E34" s="52">
        <v>0</v>
      </c>
      <c r="F34" s="53">
        <v>0</v>
      </c>
      <c r="G34" s="53">
        <v>0</v>
      </c>
      <c r="H34" s="53">
        <v>0</v>
      </c>
      <c r="I34" s="53">
        <v>0</v>
      </c>
      <c r="J34" s="52">
        <v>10000</v>
      </c>
      <c r="K34" s="53">
        <v>0</v>
      </c>
      <c r="L34" s="53">
        <v>0</v>
      </c>
      <c r="M34" s="53">
        <v>0</v>
      </c>
      <c r="N34" s="53">
        <v>10000</v>
      </c>
      <c r="O34" s="53">
        <v>10000</v>
      </c>
      <c r="P34" s="52">
        <f>E34+J34</f>
        <v>10000</v>
      </c>
    </row>
    <row r="35" spans="1:18" ht="25.5" x14ac:dyDescent="0.2">
      <c r="A35" s="6" t="s">
        <v>62</v>
      </c>
      <c r="B35" s="6" t="s">
        <v>63</v>
      </c>
      <c r="C35" s="11" t="s">
        <v>59</v>
      </c>
      <c r="D35" s="9" t="s">
        <v>64</v>
      </c>
      <c r="E35" s="52">
        <v>0</v>
      </c>
      <c r="F35" s="53">
        <v>0</v>
      </c>
      <c r="G35" s="53">
        <v>0</v>
      </c>
      <c r="H35" s="53">
        <v>0</v>
      </c>
      <c r="I35" s="53">
        <v>0</v>
      </c>
      <c r="J35" s="52">
        <v>267430</v>
      </c>
      <c r="K35" s="53">
        <v>0</v>
      </c>
      <c r="L35" s="53">
        <v>0</v>
      </c>
      <c r="M35" s="53">
        <v>0</v>
      </c>
      <c r="N35" s="53">
        <v>267430</v>
      </c>
      <c r="O35" s="53">
        <v>267430</v>
      </c>
      <c r="P35" s="52">
        <f>E35+J35</f>
        <v>267430</v>
      </c>
    </row>
    <row r="36" spans="1:18" s="25" customFormat="1" x14ac:dyDescent="0.2">
      <c r="A36" s="20"/>
      <c r="B36" s="20"/>
      <c r="C36" s="21"/>
      <c r="D36" s="22" t="s">
        <v>139</v>
      </c>
      <c r="E36" s="24">
        <f>E33</f>
        <v>0</v>
      </c>
      <c r="F36" s="24">
        <f t="shared" ref="F36:P36" si="8">F33</f>
        <v>0</v>
      </c>
      <c r="G36" s="24">
        <f t="shared" si="8"/>
        <v>0</v>
      </c>
      <c r="H36" s="24">
        <f t="shared" si="8"/>
        <v>0</v>
      </c>
      <c r="I36" s="24">
        <f t="shared" si="8"/>
        <v>0</v>
      </c>
      <c r="J36" s="24">
        <f t="shared" si="8"/>
        <v>277430</v>
      </c>
      <c r="K36" s="24">
        <f t="shared" si="8"/>
        <v>0</v>
      </c>
      <c r="L36" s="24">
        <f t="shared" si="8"/>
        <v>0</v>
      </c>
      <c r="M36" s="24">
        <f t="shared" si="8"/>
        <v>0</v>
      </c>
      <c r="N36" s="24">
        <f t="shared" si="8"/>
        <v>277430</v>
      </c>
      <c r="O36" s="24">
        <f t="shared" si="8"/>
        <v>277430</v>
      </c>
      <c r="P36" s="24">
        <f t="shared" si="8"/>
        <v>277430</v>
      </c>
    </row>
    <row r="37" spans="1:18" s="25" customFormat="1" x14ac:dyDescent="0.2">
      <c r="A37" s="20" t="s">
        <v>148</v>
      </c>
      <c r="B37" s="20">
        <v>8000</v>
      </c>
      <c r="C37" s="21"/>
      <c r="D37" s="22" t="s">
        <v>149</v>
      </c>
      <c r="E37" s="24">
        <f>E38+E39+E40</f>
        <v>20000</v>
      </c>
      <c r="F37" s="24">
        <f t="shared" ref="F37:P37" si="9">F38+F39+F40</f>
        <v>10000</v>
      </c>
      <c r="G37" s="24">
        <f t="shared" si="9"/>
        <v>0</v>
      </c>
      <c r="H37" s="24">
        <f t="shared" si="9"/>
        <v>0</v>
      </c>
      <c r="I37" s="24">
        <f t="shared" si="9"/>
        <v>0</v>
      </c>
      <c r="J37" s="24">
        <f t="shared" si="9"/>
        <v>2200</v>
      </c>
      <c r="K37" s="24">
        <f t="shared" si="9"/>
        <v>2200</v>
      </c>
      <c r="L37" s="24">
        <f t="shared" si="9"/>
        <v>0</v>
      </c>
      <c r="M37" s="24">
        <f t="shared" si="9"/>
        <v>0</v>
      </c>
      <c r="N37" s="24">
        <f t="shared" si="9"/>
        <v>0</v>
      </c>
      <c r="O37" s="24">
        <f t="shared" si="9"/>
        <v>0</v>
      </c>
      <c r="P37" s="24">
        <f t="shared" si="9"/>
        <v>22200</v>
      </c>
    </row>
    <row r="38" spans="1:18" ht="38.25" x14ac:dyDescent="0.2">
      <c r="A38" s="6" t="s">
        <v>65</v>
      </c>
      <c r="B38" s="6" t="s">
        <v>67</v>
      </c>
      <c r="C38" s="11" t="s">
        <v>66</v>
      </c>
      <c r="D38" s="9" t="s">
        <v>68</v>
      </c>
      <c r="E38" s="52">
        <v>10000</v>
      </c>
      <c r="F38" s="53">
        <v>10000</v>
      </c>
      <c r="G38" s="53">
        <v>0</v>
      </c>
      <c r="H38" s="53">
        <v>0</v>
      </c>
      <c r="I38" s="53">
        <v>0</v>
      </c>
      <c r="J38" s="52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2">
        <f>E38+J38</f>
        <v>10000</v>
      </c>
    </row>
    <row r="39" spans="1:18" ht="25.5" x14ac:dyDescent="0.2">
      <c r="A39" s="6" t="s">
        <v>69</v>
      </c>
      <c r="B39" s="6" t="s">
        <v>71</v>
      </c>
      <c r="C39" s="11" t="s">
        <v>70</v>
      </c>
      <c r="D39" s="9" t="s">
        <v>72</v>
      </c>
      <c r="E39" s="52">
        <v>0</v>
      </c>
      <c r="F39" s="53">
        <v>0</v>
      </c>
      <c r="G39" s="53">
        <v>0</v>
      </c>
      <c r="H39" s="53">
        <v>0</v>
      </c>
      <c r="I39" s="53">
        <v>0</v>
      </c>
      <c r="J39" s="52">
        <v>2200</v>
      </c>
      <c r="K39" s="53">
        <v>2200</v>
      </c>
      <c r="L39" s="53">
        <v>0</v>
      </c>
      <c r="M39" s="53">
        <v>0</v>
      </c>
      <c r="N39" s="53">
        <v>0</v>
      </c>
      <c r="O39" s="53">
        <v>0</v>
      </c>
      <c r="P39" s="52">
        <f>E39+J39</f>
        <v>2200</v>
      </c>
    </row>
    <row r="40" spans="1:18" x14ac:dyDescent="0.2">
      <c r="A40" s="6" t="s">
        <v>73</v>
      </c>
      <c r="B40" s="6" t="s">
        <v>75</v>
      </c>
      <c r="C40" s="11" t="s">
        <v>74</v>
      </c>
      <c r="D40" s="9" t="s">
        <v>76</v>
      </c>
      <c r="E40" s="52">
        <v>10000</v>
      </c>
      <c r="F40" s="53">
        <v>0</v>
      </c>
      <c r="G40" s="53">
        <v>0</v>
      </c>
      <c r="H40" s="53">
        <v>0</v>
      </c>
      <c r="I40" s="53">
        <v>0</v>
      </c>
      <c r="J40" s="52">
        <v>0</v>
      </c>
      <c r="K40" s="53">
        <v>0</v>
      </c>
      <c r="L40" s="53">
        <v>0</v>
      </c>
      <c r="M40" s="53">
        <v>0</v>
      </c>
      <c r="N40" s="53">
        <v>0</v>
      </c>
      <c r="O40" s="53">
        <v>0</v>
      </c>
      <c r="P40" s="52">
        <f>E40+J40</f>
        <v>10000</v>
      </c>
    </row>
    <row r="41" spans="1:18" s="25" customFormat="1" x14ac:dyDescent="0.2">
      <c r="A41" s="20"/>
      <c r="B41" s="20"/>
      <c r="C41" s="21"/>
      <c r="D41" s="22" t="s">
        <v>139</v>
      </c>
      <c r="E41" s="24">
        <f>E37</f>
        <v>20000</v>
      </c>
      <c r="F41" s="24">
        <f t="shared" ref="F41:P41" si="10">F37</f>
        <v>10000</v>
      </c>
      <c r="G41" s="24">
        <f t="shared" si="10"/>
        <v>0</v>
      </c>
      <c r="H41" s="24">
        <f t="shared" si="10"/>
        <v>0</v>
      </c>
      <c r="I41" s="24">
        <f t="shared" si="10"/>
        <v>0</v>
      </c>
      <c r="J41" s="24">
        <f t="shared" si="10"/>
        <v>2200</v>
      </c>
      <c r="K41" s="24">
        <f t="shared" si="10"/>
        <v>2200</v>
      </c>
      <c r="L41" s="24">
        <f t="shared" si="10"/>
        <v>0</v>
      </c>
      <c r="M41" s="24">
        <f t="shared" si="10"/>
        <v>0</v>
      </c>
      <c r="N41" s="24">
        <f t="shared" si="10"/>
        <v>0</v>
      </c>
      <c r="O41" s="24">
        <f t="shared" si="10"/>
        <v>0</v>
      </c>
      <c r="P41" s="24">
        <f t="shared" si="10"/>
        <v>22200</v>
      </c>
    </row>
    <row r="42" spans="1:18" ht="63.75" x14ac:dyDescent="0.2">
      <c r="A42" s="6" t="s">
        <v>77</v>
      </c>
      <c r="B42" s="6" t="s">
        <v>79</v>
      </c>
      <c r="C42" s="11" t="s">
        <v>78</v>
      </c>
      <c r="D42" s="9" t="s">
        <v>80</v>
      </c>
      <c r="E42" s="52">
        <v>51836</v>
      </c>
      <c r="F42" s="53">
        <v>51836</v>
      </c>
      <c r="G42" s="53">
        <v>0</v>
      </c>
      <c r="H42" s="53">
        <v>0</v>
      </c>
      <c r="I42" s="53">
        <v>0</v>
      </c>
      <c r="J42" s="52">
        <v>0</v>
      </c>
      <c r="K42" s="53">
        <v>0</v>
      </c>
      <c r="L42" s="53">
        <v>0</v>
      </c>
      <c r="M42" s="53">
        <v>0</v>
      </c>
      <c r="N42" s="53">
        <v>0</v>
      </c>
      <c r="O42" s="53">
        <v>0</v>
      </c>
      <c r="P42" s="52">
        <f>E42+J42</f>
        <v>51836</v>
      </c>
    </row>
    <row r="43" spans="1:18" ht="48.75" customHeight="1" x14ac:dyDescent="0.2">
      <c r="A43" s="26"/>
      <c r="B43" s="26"/>
      <c r="C43" s="27"/>
      <c r="D43" s="28" t="s">
        <v>150</v>
      </c>
      <c r="E43" s="29">
        <f>F43</f>
        <v>51836</v>
      </c>
      <c r="F43" s="30">
        <f>F42</f>
        <v>51836</v>
      </c>
      <c r="G43" s="30"/>
      <c r="H43" s="30"/>
      <c r="I43" s="30"/>
      <c r="J43" s="29">
        <v>0</v>
      </c>
      <c r="K43" s="30"/>
      <c r="L43" s="30"/>
      <c r="M43" s="30"/>
      <c r="N43" s="30"/>
      <c r="O43" s="30"/>
      <c r="P43" s="29">
        <f>E43</f>
        <v>51836</v>
      </c>
    </row>
    <row r="44" spans="1:18" ht="38.25" x14ac:dyDescent="0.2">
      <c r="A44" s="6" t="s">
        <v>81</v>
      </c>
      <c r="B44" s="6" t="s">
        <v>82</v>
      </c>
      <c r="C44" s="11" t="s">
        <v>78</v>
      </c>
      <c r="D44" s="9" t="s">
        <v>83</v>
      </c>
      <c r="E44" s="52">
        <v>5989200</v>
      </c>
      <c r="F44" s="53">
        <v>5989200</v>
      </c>
      <c r="G44" s="53">
        <v>0</v>
      </c>
      <c r="H44" s="53">
        <v>0</v>
      </c>
      <c r="I44" s="53">
        <v>0</v>
      </c>
      <c r="J44" s="52">
        <v>0</v>
      </c>
      <c r="K44" s="53">
        <v>0</v>
      </c>
      <c r="L44" s="53">
        <v>0</v>
      </c>
      <c r="M44" s="53">
        <v>0</v>
      </c>
      <c r="N44" s="53">
        <v>0</v>
      </c>
      <c r="O44" s="53">
        <v>0</v>
      </c>
      <c r="P44" s="52">
        <f>E44+J44</f>
        <v>5989200</v>
      </c>
    </row>
    <row r="45" spans="1:18" ht="52.5" customHeight="1" x14ac:dyDescent="0.2">
      <c r="A45" s="26"/>
      <c r="B45" s="26"/>
      <c r="C45" s="27"/>
      <c r="D45" s="28" t="s">
        <v>151</v>
      </c>
      <c r="E45" s="29">
        <f>E44</f>
        <v>5989200</v>
      </c>
      <c r="F45" s="30">
        <f>F44</f>
        <v>5989200</v>
      </c>
      <c r="G45" s="30"/>
      <c r="H45" s="30"/>
      <c r="I45" s="30"/>
      <c r="J45" s="29">
        <v>0</v>
      </c>
      <c r="K45" s="30"/>
      <c r="L45" s="30"/>
      <c r="M45" s="30"/>
      <c r="N45" s="30"/>
      <c r="O45" s="30"/>
      <c r="P45" s="29">
        <f>E45</f>
        <v>5989200</v>
      </c>
    </row>
    <row r="46" spans="1:18" ht="38.25" x14ac:dyDescent="0.2">
      <c r="A46" s="6" t="s">
        <v>84</v>
      </c>
      <c r="B46" s="6" t="s">
        <v>85</v>
      </c>
      <c r="C46" s="11" t="s">
        <v>78</v>
      </c>
      <c r="D46" s="9" t="s">
        <v>86</v>
      </c>
      <c r="E46" s="52">
        <v>34200</v>
      </c>
      <c r="F46" s="53">
        <v>34200</v>
      </c>
      <c r="G46" s="53">
        <v>0</v>
      </c>
      <c r="H46" s="53">
        <v>0</v>
      </c>
      <c r="I46" s="53">
        <v>0</v>
      </c>
      <c r="J46" s="52">
        <v>0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  <c r="P46" s="52">
        <f>E46+J46</f>
        <v>34200</v>
      </c>
    </row>
    <row r="47" spans="1:18" ht="51" x14ac:dyDescent="0.2">
      <c r="A47" s="6" t="s">
        <v>152</v>
      </c>
      <c r="B47" s="6" t="s">
        <v>153</v>
      </c>
      <c r="C47" s="11" t="s">
        <v>78</v>
      </c>
      <c r="D47" s="31" t="s">
        <v>154</v>
      </c>
      <c r="E47" s="29">
        <f>F47</f>
        <v>13680</v>
      </c>
      <c r="F47" s="32">
        <v>13680</v>
      </c>
      <c r="G47" s="32"/>
      <c r="H47" s="32"/>
      <c r="I47" s="32"/>
      <c r="J47" s="29"/>
      <c r="K47" s="32"/>
      <c r="L47" s="32"/>
      <c r="M47" s="32"/>
      <c r="N47" s="32"/>
      <c r="O47" s="32"/>
      <c r="P47" s="29">
        <f t="shared" ref="P47:P48" si="11">E47+J47</f>
        <v>13680</v>
      </c>
      <c r="R47" s="33"/>
    </row>
    <row r="48" spans="1:18" ht="51" x14ac:dyDescent="0.2">
      <c r="A48" s="6" t="s">
        <v>155</v>
      </c>
      <c r="B48" s="6" t="s">
        <v>156</v>
      </c>
      <c r="C48" s="11" t="s">
        <v>78</v>
      </c>
      <c r="D48" s="31" t="s">
        <v>157</v>
      </c>
      <c r="E48" s="29">
        <f>F48</f>
        <v>20520</v>
      </c>
      <c r="F48" s="32">
        <v>20520</v>
      </c>
      <c r="G48" s="32"/>
      <c r="H48" s="32"/>
      <c r="I48" s="32"/>
      <c r="J48" s="29"/>
      <c r="K48" s="32"/>
      <c r="L48" s="32"/>
      <c r="M48" s="32"/>
      <c r="N48" s="32"/>
      <c r="O48" s="32"/>
      <c r="P48" s="29">
        <f t="shared" si="11"/>
        <v>20520</v>
      </c>
      <c r="R48" s="33"/>
    </row>
    <row r="49" spans="1:19" x14ac:dyDescent="0.2">
      <c r="A49" s="6" t="s">
        <v>87</v>
      </c>
      <c r="B49" s="6" t="s">
        <v>88</v>
      </c>
      <c r="C49" s="11" t="s">
        <v>78</v>
      </c>
      <c r="D49" s="9" t="s">
        <v>89</v>
      </c>
      <c r="E49" s="52">
        <v>3809316</v>
      </c>
      <c r="F49" s="53">
        <v>3765016</v>
      </c>
      <c r="G49" s="53">
        <v>0</v>
      </c>
      <c r="H49" s="53">
        <v>0</v>
      </c>
      <c r="I49" s="53">
        <v>44300</v>
      </c>
      <c r="J49" s="52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  <c r="P49" s="52">
        <f>E49+J49</f>
        <v>3809316</v>
      </c>
    </row>
    <row r="50" spans="1:19" s="46" customFormat="1" ht="38.25" x14ac:dyDescent="0.2">
      <c r="A50" s="42" t="s">
        <v>158</v>
      </c>
      <c r="B50" s="42" t="s">
        <v>159</v>
      </c>
      <c r="C50" s="43" t="s">
        <v>78</v>
      </c>
      <c r="D50" s="44" t="s">
        <v>160</v>
      </c>
      <c r="E50" s="36">
        <f>F50</f>
        <v>1490769</v>
      </c>
      <c r="F50" s="45">
        <f>1342758+108011+40000</f>
        <v>1490769</v>
      </c>
      <c r="G50" s="45"/>
      <c r="H50" s="45"/>
      <c r="I50" s="45"/>
      <c r="J50" s="36"/>
      <c r="K50" s="45"/>
      <c r="L50" s="45"/>
      <c r="M50" s="45"/>
      <c r="N50" s="45"/>
      <c r="O50" s="45"/>
      <c r="P50" s="36">
        <f t="shared" ref="P50:P58" si="12">E50+J50</f>
        <v>1490769</v>
      </c>
      <c r="R50" s="47"/>
      <c r="S50" s="48"/>
    </row>
    <row r="51" spans="1:19" s="38" customFormat="1" ht="51" x14ac:dyDescent="0.2">
      <c r="A51" s="42" t="s">
        <v>161</v>
      </c>
      <c r="B51" s="42" t="s">
        <v>162</v>
      </c>
      <c r="C51" s="34" t="s">
        <v>78</v>
      </c>
      <c r="D51" s="35" t="s">
        <v>163</v>
      </c>
      <c r="E51" s="36">
        <f>F51+I51</f>
        <v>1657963</v>
      </c>
      <c r="F51" s="37">
        <f>1490493+54770+73400</f>
        <v>1618663</v>
      </c>
      <c r="G51" s="37"/>
      <c r="H51" s="37"/>
      <c r="I51" s="37">
        <v>39300</v>
      </c>
      <c r="J51" s="36"/>
      <c r="K51" s="37"/>
      <c r="L51" s="37"/>
      <c r="M51" s="37"/>
      <c r="N51" s="37"/>
      <c r="O51" s="37"/>
      <c r="P51" s="36">
        <f t="shared" si="12"/>
        <v>1657963</v>
      </c>
      <c r="R51" s="39"/>
      <c r="S51" s="40"/>
    </row>
    <row r="52" spans="1:19" s="38" customFormat="1" ht="76.5" x14ac:dyDescent="0.2">
      <c r="A52" s="42" t="s">
        <v>164</v>
      </c>
      <c r="B52" s="42" t="s">
        <v>165</v>
      </c>
      <c r="C52" s="34" t="s">
        <v>78</v>
      </c>
      <c r="D52" s="35" t="s">
        <v>166</v>
      </c>
      <c r="E52" s="36">
        <f t="shared" ref="E52:E58" si="13">F52+I52</f>
        <v>148343</v>
      </c>
      <c r="F52" s="37">
        <v>143343</v>
      </c>
      <c r="G52" s="37"/>
      <c r="H52" s="37"/>
      <c r="I52" s="37">
        <v>5000</v>
      </c>
      <c r="J52" s="36"/>
      <c r="K52" s="37"/>
      <c r="L52" s="37"/>
      <c r="M52" s="37"/>
      <c r="N52" s="37"/>
      <c r="O52" s="37"/>
      <c r="P52" s="36">
        <f t="shared" si="12"/>
        <v>148343</v>
      </c>
      <c r="R52" s="41"/>
      <c r="S52" s="40"/>
    </row>
    <row r="53" spans="1:19" s="38" customFormat="1" ht="84.75" customHeight="1" x14ac:dyDescent="0.2">
      <c r="A53" s="42" t="s">
        <v>167</v>
      </c>
      <c r="B53" s="42" t="s">
        <v>168</v>
      </c>
      <c r="C53" s="34" t="s">
        <v>78</v>
      </c>
      <c r="D53" s="35" t="s">
        <v>169</v>
      </c>
      <c r="E53" s="36">
        <f t="shared" si="13"/>
        <v>137670</v>
      </c>
      <c r="F53" s="37">
        <v>137670</v>
      </c>
      <c r="G53" s="37"/>
      <c r="H53" s="37"/>
      <c r="I53" s="37"/>
      <c r="J53" s="36"/>
      <c r="K53" s="37"/>
      <c r="L53" s="37"/>
      <c r="M53" s="37"/>
      <c r="N53" s="37"/>
      <c r="O53" s="37"/>
      <c r="P53" s="36">
        <f t="shared" si="12"/>
        <v>137670</v>
      </c>
      <c r="S53" s="40"/>
    </row>
    <row r="54" spans="1:19" s="38" customFormat="1" ht="51" x14ac:dyDescent="0.2">
      <c r="A54" s="42" t="s">
        <v>170</v>
      </c>
      <c r="B54" s="42" t="s">
        <v>171</v>
      </c>
      <c r="C54" s="34" t="s">
        <v>78</v>
      </c>
      <c r="D54" s="49" t="s">
        <v>172</v>
      </c>
      <c r="E54" s="36">
        <f t="shared" si="13"/>
        <v>91752</v>
      </c>
      <c r="F54" s="37">
        <v>91752</v>
      </c>
      <c r="G54" s="37"/>
      <c r="H54" s="37"/>
      <c r="I54" s="37"/>
      <c r="J54" s="36"/>
      <c r="K54" s="37"/>
      <c r="L54" s="37"/>
      <c r="M54" s="37"/>
      <c r="N54" s="37"/>
      <c r="O54" s="37"/>
      <c r="P54" s="36">
        <f t="shared" si="12"/>
        <v>91752</v>
      </c>
      <c r="S54" s="40"/>
    </row>
    <row r="55" spans="1:19" s="38" customFormat="1" ht="38.25" x14ac:dyDescent="0.2">
      <c r="A55" s="42" t="s">
        <v>173</v>
      </c>
      <c r="B55" s="42" t="s">
        <v>174</v>
      </c>
      <c r="C55" s="34" t="s">
        <v>78</v>
      </c>
      <c r="D55" s="35" t="s">
        <v>175</v>
      </c>
      <c r="E55" s="36">
        <f t="shared" si="13"/>
        <v>200000</v>
      </c>
      <c r="F55" s="37">
        <v>200000</v>
      </c>
      <c r="G55" s="37"/>
      <c r="H55" s="37"/>
      <c r="I55" s="37"/>
      <c r="J55" s="36"/>
      <c r="K55" s="37"/>
      <c r="L55" s="37"/>
      <c r="M55" s="37"/>
      <c r="N55" s="37"/>
      <c r="O55" s="37"/>
      <c r="P55" s="36">
        <f t="shared" si="12"/>
        <v>200000</v>
      </c>
      <c r="S55" s="40"/>
    </row>
    <row r="56" spans="1:19" s="38" customFormat="1" ht="55.5" customHeight="1" x14ac:dyDescent="0.2">
      <c r="A56" s="42" t="s">
        <v>176</v>
      </c>
      <c r="B56" s="42" t="s">
        <v>177</v>
      </c>
      <c r="C56" s="34" t="s">
        <v>78</v>
      </c>
      <c r="D56" s="35" t="s">
        <v>178</v>
      </c>
      <c r="E56" s="36">
        <f t="shared" si="13"/>
        <v>3000</v>
      </c>
      <c r="F56" s="37">
        <v>3000</v>
      </c>
      <c r="G56" s="37"/>
      <c r="H56" s="37"/>
      <c r="I56" s="37"/>
      <c r="J56" s="36"/>
      <c r="K56" s="37"/>
      <c r="L56" s="37"/>
      <c r="M56" s="37"/>
      <c r="N56" s="37"/>
      <c r="O56" s="37"/>
      <c r="P56" s="36">
        <f t="shared" si="12"/>
        <v>3000</v>
      </c>
      <c r="S56" s="40"/>
    </row>
    <row r="57" spans="1:19" s="38" customFormat="1" ht="55.5" customHeight="1" x14ac:dyDescent="0.2">
      <c r="A57" s="42" t="s">
        <v>179</v>
      </c>
      <c r="B57" s="42" t="s">
        <v>180</v>
      </c>
      <c r="C57" s="34" t="s">
        <v>78</v>
      </c>
      <c r="D57" s="35" t="s">
        <v>181</v>
      </c>
      <c r="E57" s="36">
        <f t="shared" si="13"/>
        <v>10000</v>
      </c>
      <c r="F57" s="37">
        <v>10000</v>
      </c>
      <c r="G57" s="37"/>
      <c r="H57" s="37"/>
      <c r="I57" s="37"/>
      <c r="J57" s="36"/>
      <c r="K57" s="37"/>
      <c r="L57" s="37"/>
      <c r="M57" s="37"/>
      <c r="N57" s="37"/>
      <c r="O57" s="37"/>
      <c r="P57" s="36">
        <f t="shared" si="12"/>
        <v>10000</v>
      </c>
      <c r="S57" s="40"/>
    </row>
    <row r="58" spans="1:19" s="38" customFormat="1" ht="70.5" customHeight="1" x14ac:dyDescent="0.2">
      <c r="A58" s="42" t="s">
        <v>182</v>
      </c>
      <c r="B58" s="42" t="s">
        <v>183</v>
      </c>
      <c r="C58" s="34" t="s">
        <v>78</v>
      </c>
      <c r="D58" s="35" t="s">
        <v>184</v>
      </c>
      <c r="E58" s="36">
        <f t="shared" si="13"/>
        <v>69819</v>
      </c>
      <c r="F58" s="37">
        <v>69819</v>
      </c>
      <c r="G58" s="37"/>
      <c r="H58" s="37"/>
      <c r="I58" s="37"/>
      <c r="J58" s="36"/>
      <c r="K58" s="37"/>
      <c r="L58" s="37"/>
      <c r="M58" s="37"/>
      <c r="N58" s="37"/>
      <c r="O58" s="37"/>
      <c r="P58" s="36">
        <f t="shared" si="12"/>
        <v>69819</v>
      </c>
      <c r="S58" s="40"/>
    </row>
    <row r="59" spans="1:19" ht="38.25" x14ac:dyDescent="0.2">
      <c r="A59" s="6" t="s">
        <v>90</v>
      </c>
      <c r="B59" s="6" t="s">
        <v>91</v>
      </c>
      <c r="C59" s="11" t="s">
        <v>78</v>
      </c>
      <c r="D59" s="9" t="s">
        <v>92</v>
      </c>
      <c r="E59" s="52">
        <v>60000</v>
      </c>
      <c r="F59" s="53">
        <v>60000</v>
      </c>
      <c r="G59" s="53">
        <v>0</v>
      </c>
      <c r="H59" s="53">
        <v>0</v>
      </c>
      <c r="I59" s="53">
        <v>0</v>
      </c>
      <c r="J59" s="52">
        <v>0</v>
      </c>
      <c r="K59" s="53">
        <v>0</v>
      </c>
      <c r="L59" s="53">
        <v>0</v>
      </c>
      <c r="M59" s="53">
        <v>0</v>
      </c>
      <c r="N59" s="53">
        <v>0</v>
      </c>
      <c r="O59" s="53">
        <v>0</v>
      </c>
      <c r="P59" s="52">
        <f>E59+J59</f>
        <v>60000</v>
      </c>
    </row>
    <row r="60" spans="1:19" x14ac:dyDescent="0.2">
      <c r="A60" s="6" t="s">
        <v>93</v>
      </c>
      <c r="B60" s="7"/>
      <c r="C60" s="8"/>
      <c r="D60" s="10"/>
      <c r="E60" s="52">
        <v>29526499</v>
      </c>
      <c r="F60" s="53">
        <v>29526499</v>
      </c>
      <c r="G60" s="53">
        <v>20312213</v>
      </c>
      <c r="H60" s="53">
        <v>2668100</v>
      </c>
      <c r="I60" s="53">
        <v>0</v>
      </c>
      <c r="J60" s="52">
        <v>1460894</v>
      </c>
      <c r="K60" s="53">
        <v>483200</v>
      </c>
      <c r="L60" s="53">
        <v>0</v>
      </c>
      <c r="M60" s="53">
        <v>0</v>
      </c>
      <c r="N60" s="53">
        <v>977694</v>
      </c>
      <c r="O60" s="53">
        <v>977694</v>
      </c>
      <c r="P60" s="52">
        <f>E60+J60</f>
        <v>30987393</v>
      </c>
    </row>
    <row r="61" spans="1:19" x14ac:dyDescent="0.2">
      <c r="A61" s="6" t="s">
        <v>94</v>
      </c>
      <c r="B61" s="7"/>
      <c r="C61" s="8"/>
      <c r="D61" s="9" t="s">
        <v>95</v>
      </c>
      <c r="E61" s="52">
        <v>29526499</v>
      </c>
      <c r="F61" s="53">
        <v>29526499</v>
      </c>
      <c r="G61" s="53">
        <v>20312213</v>
      </c>
      <c r="H61" s="53">
        <v>2668100</v>
      </c>
      <c r="I61" s="53">
        <v>0</v>
      </c>
      <c r="J61" s="52">
        <v>1460894</v>
      </c>
      <c r="K61" s="53">
        <v>483200</v>
      </c>
      <c r="L61" s="53">
        <v>0</v>
      </c>
      <c r="M61" s="53">
        <v>0</v>
      </c>
      <c r="N61" s="53">
        <v>977694</v>
      </c>
      <c r="O61" s="53">
        <v>977694</v>
      </c>
      <c r="P61" s="52">
        <f>E61+J61</f>
        <v>30987393</v>
      </c>
    </row>
    <row r="62" spans="1:19" x14ac:dyDescent="0.2">
      <c r="A62" s="6" t="s">
        <v>96</v>
      </c>
      <c r="B62" s="6" t="s">
        <v>98</v>
      </c>
      <c r="C62" s="11" t="s">
        <v>97</v>
      </c>
      <c r="D62" s="9" t="s">
        <v>99</v>
      </c>
      <c r="E62" s="52">
        <v>5263743</v>
      </c>
      <c r="F62" s="53">
        <v>5263743</v>
      </c>
      <c r="G62" s="53">
        <v>3219010</v>
      </c>
      <c r="H62" s="53">
        <v>573533</v>
      </c>
      <c r="I62" s="53">
        <v>0</v>
      </c>
      <c r="J62" s="52">
        <v>314940</v>
      </c>
      <c r="K62" s="53">
        <v>200000</v>
      </c>
      <c r="L62" s="53">
        <v>0</v>
      </c>
      <c r="M62" s="53">
        <v>0</v>
      </c>
      <c r="N62" s="53">
        <v>114940</v>
      </c>
      <c r="O62" s="53">
        <v>114940</v>
      </c>
      <c r="P62" s="52">
        <f>E62+J62</f>
        <v>5578683</v>
      </c>
    </row>
    <row r="63" spans="1:19" ht="63.75" x14ac:dyDescent="0.2">
      <c r="A63" s="6" t="s">
        <v>100</v>
      </c>
      <c r="B63" s="6" t="s">
        <v>102</v>
      </c>
      <c r="C63" s="11" t="s">
        <v>101</v>
      </c>
      <c r="D63" s="9" t="s">
        <v>103</v>
      </c>
      <c r="E63" s="52">
        <v>23160826</v>
      </c>
      <c r="F63" s="53">
        <v>23160826</v>
      </c>
      <c r="G63" s="53">
        <v>16516610</v>
      </c>
      <c r="H63" s="53">
        <v>2094567</v>
      </c>
      <c r="I63" s="53">
        <v>0</v>
      </c>
      <c r="J63" s="52">
        <v>697454</v>
      </c>
      <c r="K63" s="53">
        <v>283200</v>
      </c>
      <c r="L63" s="53">
        <v>0</v>
      </c>
      <c r="M63" s="53">
        <v>0</v>
      </c>
      <c r="N63" s="53">
        <v>414254</v>
      </c>
      <c r="O63" s="53">
        <v>414254</v>
      </c>
      <c r="P63" s="52">
        <f>E63+J63</f>
        <v>23858280</v>
      </c>
    </row>
    <row r="64" spans="1:19" ht="35.25" customHeight="1" x14ac:dyDescent="0.2">
      <c r="A64" s="26"/>
      <c r="B64" s="26"/>
      <c r="C64" s="27"/>
      <c r="D64" s="15" t="s">
        <v>185</v>
      </c>
      <c r="E64" s="50">
        <f>SUM(F64)</f>
        <v>15222600</v>
      </c>
      <c r="F64" s="30">
        <v>15222600</v>
      </c>
      <c r="G64" s="51">
        <v>12477540</v>
      </c>
      <c r="H64" s="30"/>
      <c r="I64" s="30"/>
      <c r="J64" s="50">
        <f>N64</f>
        <v>0</v>
      </c>
      <c r="K64" s="30"/>
      <c r="L64" s="30"/>
      <c r="M64" s="30"/>
      <c r="N64" s="30"/>
      <c r="O64" s="30"/>
      <c r="P64" s="50">
        <f t="shared" ref="P64:P66" si="14">E64+J64</f>
        <v>15222600</v>
      </c>
      <c r="R64" s="33"/>
    </row>
    <row r="65" spans="1:16" ht="72" customHeight="1" x14ac:dyDescent="0.2">
      <c r="A65" s="26"/>
      <c r="B65" s="26"/>
      <c r="C65" s="27"/>
      <c r="D65" s="15" t="s">
        <v>186</v>
      </c>
      <c r="E65" s="50">
        <f>SUM(F65)</f>
        <v>3725364</v>
      </c>
      <c r="F65" s="30">
        <v>3725364</v>
      </c>
      <c r="G65" s="30">
        <v>3053570</v>
      </c>
      <c r="H65" s="30"/>
      <c r="I65" s="30"/>
      <c r="J65" s="50">
        <f>N65</f>
        <v>0</v>
      </c>
      <c r="K65" s="30"/>
      <c r="L65" s="30"/>
      <c r="M65" s="30"/>
      <c r="N65" s="30"/>
      <c r="O65" s="30"/>
      <c r="P65" s="50">
        <f t="shared" ref="P65" si="15">E65+J65</f>
        <v>3725364</v>
      </c>
    </row>
    <row r="66" spans="1:16" ht="72" customHeight="1" x14ac:dyDescent="0.2">
      <c r="A66" s="26"/>
      <c r="B66" s="26"/>
      <c r="C66" s="27"/>
      <c r="D66" s="15" t="s">
        <v>187</v>
      </c>
      <c r="E66" s="50">
        <f>SUM(F66)</f>
        <v>0</v>
      </c>
      <c r="F66" s="30"/>
      <c r="G66" s="30"/>
      <c r="H66" s="30"/>
      <c r="I66" s="30"/>
      <c r="J66" s="50">
        <f>N66</f>
        <v>59604</v>
      </c>
      <c r="K66" s="30"/>
      <c r="L66" s="30"/>
      <c r="M66" s="30"/>
      <c r="N66" s="30">
        <v>59604</v>
      </c>
      <c r="O66" s="30">
        <v>59604</v>
      </c>
      <c r="P66" s="50">
        <f t="shared" si="14"/>
        <v>59604</v>
      </c>
    </row>
    <row r="67" spans="1:16" x14ac:dyDescent="0.2">
      <c r="A67" s="6" t="s">
        <v>104</v>
      </c>
      <c r="B67" s="6" t="s">
        <v>105</v>
      </c>
      <c r="C67" s="8"/>
      <c r="D67" s="9" t="s">
        <v>106</v>
      </c>
      <c r="E67" s="52">
        <v>1101930</v>
      </c>
      <c r="F67" s="53">
        <v>1101930</v>
      </c>
      <c r="G67" s="53">
        <v>576593</v>
      </c>
      <c r="H67" s="53">
        <v>0</v>
      </c>
      <c r="I67" s="53">
        <v>0</v>
      </c>
      <c r="J67" s="52">
        <v>25000</v>
      </c>
      <c r="K67" s="53">
        <v>0</v>
      </c>
      <c r="L67" s="53">
        <v>0</v>
      </c>
      <c r="M67" s="53">
        <v>0</v>
      </c>
      <c r="N67" s="53">
        <v>25000</v>
      </c>
      <c r="O67" s="53">
        <v>25000</v>
      </c>
      <c r="P67" s="52">
        <f t="shared" ref="P67:P73" si="16">E67+J67</f>
        <v>1126930</v>
      </c>
    </row>
    <row r="68" spans="1:16" ht="25.5" x14ac:dyDescent="0.2">
      <c r="A68" s="12" t="s">
        <v>107</v>
      </c>
      <c r="B68" s="12" t="s">
        <v>109</v>
      </c>
      <c r="C68" s="13" t="s">
        <v>108</v>
      </c>
      <c r="D68" s="14" t="s">
        <v>110</v>
      </c>
      <c r="E68" s="54">
        <v>734844</v>
      </c>
      <c r="F68" s="55">
        <v>734844</v>
      </c>
      <c r="G68" s="55">
        <v>576593</v>
      </c>
      <c r="H68" s="55">
        <v>0</v>
      </c>
      <c r="I68" s="55">
        <v>0</v>
      </c>
      <c r="J68" s="54">
        <v>25000</v>
      </c>
      <c r="K68" s="55">
        <v>0</v>
      </c>
      <c r="L68" s="55">
        <v>0</v>
      </c>
      <c r="M68" s="55">
        <v>0</v>
      </c>
      <c r="N68" s="55">
        <v>25000</v>
      </c>
      <c r="O68" s="55">
        <v>25000</v>
      </c>
      <c r="P68" s="54">
        <f t="shared" si="16"/>
        <v>759844</v>
      </c>
    </row>
    <row r="69" spans="1:16" x14ac:dyDescent="0.2">
      <c r="A69" s="12" t="s">
        <v>111</v>
      </c>
      <c r="B69" s="12" t="s">
        <v>112</v>
      </c>
      <c r="C69" s="13" t="s">
        <v>108</v>
      </c>
      <c r="D69" s="14" t="s">
        <v>113</v>
      </c>
      <c r="E69" s="54">
        <v>367086</v>
      </c>
      <c r="F69" s="55">
        <v>367086</v>
      </c>
      <c r="G69" s="55">
        <v>0</v>
      </c>
      <c r="H69" s="55">
        <v>0</v>
      </c>
      <c r="I69" s="55">
        <v>0</v>
      </c>
      <c r="J69" s="54">
        <v>0</v>
      </c>
      <c r="K69" s="55">
        <v>0</v>
      </c>
      <c r="L69" s="55">
        <v>0</v>
      </c>
      <c r="M69" s="55">
        <v>0</v>
      </c>
      <c r="N69" s="55">
        <v>0</v>
      </c>
      <c r="O69" s="55">
        <v>0</v>
      </c>
      <c r="P69" s="54">
        <f t="shared" si="16"/>
        <v>367086</v>
      </c>
    </row>
    <row r="70" spans="1:16" ht="25.5" x14ac:dyDescent="0.2">
      <c r="A70" s="6" t="s">
        <v>114</v>
      </c>
      <c r="B70" s="6" t="s">
        <v>115</v>
      </c>
      <c r="C70" s="8"/>
      <c r="D70" s="9" t="s">
        <v>116</v>
      </c>
      <c r="E70" s="52">
        <v>0</v>
      </c>
      <c r="F70" s="53">
        <v>0</v>
      </c>
      <c r="G70" s="53">
        <v>0</v>
      </c>
      <c r="H70" s="53">
        <v>0</v>
      </c>
      <c r="I70" s="53">
        <v>0</v>
      </c>
      <c r="J70" s="52">
        <v>272000</v>
      </c>
      <c r="K70" s="53">
        <v>0</v>
      </c>
      <c r="L70" s="53">
        <v>0</v>
      </c>
      <c r="M70" s="53">
        <v>0</v>
      </c>
      <c r="N70" s="53">
        <v>272000</v>
      </c>
      <c r="O70" s="53">
        <v>272000</v>
      </c>
      <c r="P70" s="52">
        <f t="shared" si="16"/>
        <v>272000</v>
      </c>
    </row>
    <row r="71" spans="1:16" x14ac:dyDescent="0.2">
      <c r="A71" s="12" t="s">
        <v>117</v>
      </c>
      <c r="B71" s="12" t="s">
        <v>118</v>
      </c>
      <c r="C71" s="13" t="s">
        <v>59</v>
      </c>
      <c r="D71" s="14" t="s">
        <v>119</v>
      </c>
      <c r="E71" s="54">
        <v>0</v>
      </c>
      <c r="F71" s="55">
        <v>0</v>
      </c>
      <c r="G71" s="55">
        <v>0</v>
      </c>
      <c r="H71" s="55">
        <v>0</v>
      </c>
      <c r="I71" s="55">
        <v>0</v>
      </c>
      <c r="J71" s="54">
        <v>272000</v>
      </c>
      <c r="K71" s="55">
        <v>0</v>
      </c>
      <c r="L71" s="55">
        <v>0</v>
      </c>
      <c r="M71" s="55">
        <v>0</v>
      </c>
      <c r="N71" s="55">
        <v>272000</v>
      </c>
      <c r="O71" s="55">
        <v>272000</v>
      </c>
      <c r="P71" s="54">
        <f t="shared" si="16"/>
        <v>272000</v>
      </c>
    </row>
    <row r="72" spans="1:16" x14ac:dyDescent="0.2">
      <c r="A72" s="6" t="s">
        <v>120</v>
      </c>
      <c r="B72" s="6" t="s">
        <v>121</v>
      </c>
      <c r="C72" s="8"/>
      <c r="D72" s="9" t="s">
        <v>122</v>
      </c>
      <c r="E72" s="52">
        <v>0</v>
      </c>
      <c r="F72" s="53">
        <v>0</v>
      </c>
      <c r="G72" s="53">
        <v>0</v>
      </c>
      <c r="H72" s="53">
        <v>0</v>
      </c>
      <c r="I72" s="53">
        <v>0</v>
      </c>
      <c r="J72" s="52">
        <v>151500</v>
      </c>
      <c r="K72" s="53">
        <v>0</v>
      </c>
      <c r="L72" s="53">
        <v>0</v>
      </c>
      <c r="M72" s="53">
        <v>0</v>
      </c>
      <c r="N72" s="53">
        <v>151500</v>
      </c>
      <c r="O72" s="53">
        <v>151500</v>
      </c>
      <c r="P72" s="52">
        <f t="shared" si="16"/>
        <v>151500</v>
      </c>
    </row>
    <row r="73" spans="1:16" ht="38.25" x14ac:dyDescent="0.2">
      <c r="A73" s="12" t="s">
        <v>123</v>
      </c>
      <c r="B73" s="12" t="s">
        <v>125</v>
      </c>
      <c r="C73" s="13" t="s">
        <v>124</v>
      </c>
      <c r="D73" s="14" t="s">
        <v>126</v>
      </c>
      <c r="E73" s="54">
        <v>0</v>
      </c>
      <c r="F73" s="55">
        <v>0</v>
      </c>
      <c r="G73" s="55">
        <v>0</v>
      </c>
      <c r="H73" s="55">
        <v>0</v>
      </c>
      <c r="I73" s="55">
        <v>0</v>
      </c>
      <c r="J73" s="54">
        <v>151500</v>
      </c>
      <c r="K73" s="55">
        <v>0</v>
      </c>
      <c r="L73" s="55">
        <v>0</v>
      </c>
      <c r="M73" s="55">
        <v>0</v>
      </c>
      <c r="N73" s="55">
        <v>151500</v>
      </c>
      <c r="O73" s="55">
        <v>151500</v>
      </c>
      <c r="P73" s="54">
        <f t="shared" si="16"/>
        <v>151500</v>
      </c>
    </row>
    <row r="74" spans="1:16" ht="72" customHeight="1" x14ac:dyDescent="0.2">
      <c r="A74" s="26"/>
      <c r="B74" s="26"/>
      <c r="C74" s="27"/>
      <c r="D74" s="15" t="s">
        <v>188</v>
      </c>
      <c r="E74" s="50">
        <f>SUM(F74)</f>
        <v>0</v>
      </c>
      <c r="F74" s="30"/>
      <c r="G74" s="30"/>
      <c r="H74" s="30"/>
      <c r="I74" s="30"/>
      <c r="J74" s="50">
        <f>N74</f>
        <v>150000</v>
      </c>
      <c r="K74" s="30"/>
      <c r="L74" s="30"/>
      <c r="M74" s="30"/>
      <c r="N74" s="56">
        <v>150000</v>
      </c>
      <c r="O74" s="56">
        <v>150000</v>
      </c>
      <c r="P74" s="50">
        <f t="shared" ref="P74" si="17">E74+J74</f>
        <v>150000</v>
      </c>
    </row>
    <row r="75" spans="1:16" x14ac:dyDescent="0.2">
      <c r="A75" s="16"/>
      <c r="B75" s="17" t="s">
        <v>127</v>
      </c>
      <c r="C75" s="18"/>
      <c r="D75" s="19" t="s">
        <v>7</v>
      </c>
      <c r="E75" s="52">
        <v>44499450</v>
      </c>
      <c r="F75" s="52">
        <v>44445150</v>
      </c>
      <c r="G75" s="52">
        <v>23438453</v>
      </c>
      <c r="H75" s="52">
        <v>3068840</v>
      </c>
      <c r="I75" s="52">
        <v>44300</v>
      </c>
      <c r="J75" s="52">
        <v>2181369</v>
      </c>
      <c r="K75" s="52">
        <v>493400</v>
      </c>
      <c r="L75" s="52">
        <v>0</v>
      </c>
      <c r="M75" s="52">
        <v>0</v>
      </c>
      <c r="N75" s="52">
        <v>1687969</v>
      </c>
      <c r="O75" s="52">
        <v>1687969</v>
      </c>
      <c r="P75" s="52">
        <f>E75+J75</f>
        <v>46680819</v>
      </c>
    </row>
    <row r="76" spans="1:16" s="66" customFormat="1" ht="38.25" x14ac:dyDescent="0.2">
      <c r="A76" s="42"/>
      <c r="B76" s="42"/>
      <c r="C76" s="57"/>
      <c r="D76" s="64" t="s">
        <v>189</v>
      </c>
      <c r="E76" s="65">
        <f>SUM(E77:E78)</f>
        <v>21211800</v>
      </c>
      <c r="F76" s="59">
        <f>SUM(F77:F78)</f>
        <v>21211800</v>
      </c>
      <c r="G76" s="59">
        <f>SUM(G77:G78)</f>
        <v>12477540</v>
      </c>
      <c r="H76" s="59"/>
      <c r="I76" s="59"/>
      <c r="J76" s="60">
        <f>N76</f>
        <v>0</v>
      </c>
      <c r="K76" s="59"/>
      <c r="L76" s="59"/>
      <c r="M76" s="59"/>
      <c r="N76" s="59"/>
      <c r="O76" s="59"/>
      <c r="P76" s="65">
        <f>E76+J76</f>
        <v>21211800</v>
      </c>
    </row>
    <row r="77" spans="1:16" s="46" customFormat="1" ht="44.25" customHeight="1" x14ac:dyDescent="0.2">
      <c r="A77" s="61"/>
      <c r="B77" s="61"/>
      <c r="C77" s="62"/>
      <c r="D77" s="58" t="s">
        <v>190</v>
      </c>
      <c r="E77" s="60">
        <f>SUM(F77)</f>
        <v>15222600</v>
      </c>
      <c r="F77" s="67">
        <v>15222600</v>
      </c>
      <c r="G77" s="67">
        <v>12477540</v>
      </c>
      <c r="H77" s="67"/>
      <c r="I77" s="51"/>
      <c r="J77" s="60">
        <f>N77</f>
        <v>0</v>
      </c>
      <c r="K77" s="51"/>
      <c r="L77" s="51"/>
      <c r="M77" s="51"/>
      <c r="N77" s="51"/>
      <c r="O77" s="51"/>
      <c r="P77" s="60">
        <f t="shared" ref="P77:P80" si="18">E77+J77</f>
        <v>15222600</v>
      </c>
    </row>
    <row r="78" spans="1:16" s="46" customFormat="1" ht="51" customHeight="1" x14ac:dyDescent="0.2">
      <c r="A78" s="61"/>
      <c r="B78" s="61"/>
      <c r="C78" s="62"/>
      <c r="D78" s="58" t="s">
        <v>151</v>
      </c>
      <c r="E78" s="60">
        <f>SUM(F78)</f>
        <v>5989200</v>
      </c>
      <c r="F78" s="67">
        <f>F44</f>
        <v>5989200</v>
      </c>
      <c r="G78" s="67">
        <f>G55</f>
        <v>0</v>
      </c>
      <c r="H78" s="67"/>
      <c r="I78" s="51"/>
      <c r="J78" s="60">
        <f>N78</f>
        <v>0</v>
      </c>
      <c r="K78" s="51"/>
      <c r="L78" s="51"/>
      <c r="M78" s="51"/>
      <c r="N78" s="51"/>
      <c r="O78" s="51"/>
      <c r="P78" s="60">
        <f t="shared" si="18"/>
        <v>5989200</v>
      </c>
    </row>
    <row r="79" spans="1:16" s="66" customFormat="1" ht="51" customHeight="1" x14ac:dyDescent="0.2">
      <c r="A79" s="61"/>
      <c r="B79" s="61"/>
      <c r="C79" s="62"/>
      <c r="D79" s="64" t="s">
        <v>192</v>
      </c>
      <c r="E79" s="60">
        <f>SUM(F79)</f>
        <v>0</v>
      </c>
      <c r="F79" s="51"/>
      <c r="G79" s="51"/>
      <c r="H79" s="51"/>
      <c r="I79" s="51"/>
      <c r="J79" s="60">
        <f>N79</f>
        <v>59604</v>
      </c>
      <c r="K79" s="51"/>
      <c r="L79" s="51"/>
      <c r="M79" s="51"/>
      <c r="N79" s="51">
        <v>59604</v>
      </c>
      <c r="O79" s="51">
        <v>59604</v>
      </c>
      <c r="P79" s="60">
        <f t="shared" ref="P79" si="19">E79+J79</f>
        <v>59604</v>
      </c>
    </row>
    <row r="80" spans="1:16" s="66" customFormat="1" ht="51" customHeight="1" x14ac:dyDescent="0.2">
      <c r="A80" s="61"/>
      <c r="B80" s="61"/>
      <c r="C80" s="62"/>
      <c r="D80" s="64" t="s">
        <v>191</v>
      </c>
      <c r="E80" s="60">
        <f>SUM(F80)</f>
        <v>3777200</v>
      </c>
      <c r="F80" s="51">
        <f>F43+F65</f>
        <v>3777200</v>
      </c>
      <c r="G80" s="51">
        <f>G43+G65</f>
        <v>3053570</v>
      </c>
      <c r="H80" s="51"/>
      <c r="I80" s="51"/>
      <c r="J80" s="60">
        <f>N80</f>
        <v>0</v>
      </c>
      <c r="K80" s="51"/>
      <c r="L80" s="51"/>
      <c r="M80" s="51"/>
      <c r="N80" s="51"/>
      <c r="O80" s="51"/>
      <c r="P80" s="60">
        <f t="shared" si="18"/>
        <v>3777200</v>
      </c>
    </row>
    <row r="81" spans="1:9" x14ac:dyDescent="0.2">
      <c r="F81" s="63"/>
    </row>
    <row r="83" spans="1:9" x14ac:dyDescent="0.2">
      <c r="B83" s="2" t="s">
        <v>128</v>
      </c>
      <c r="I83" s="2" t="s">
        <v>129</v>
      </c>
    </row>
    <row r="86" spans="1:9" x14ac:dyDescent="0.2">
      <c r="A86" s="3" t="s">
        <v>130</v>
      </c>
    </row>
    <row r="87" spans="1:9" x14ac:dyDescent="0.2">
      <c r="A87" s="3" t="s">
        <v>131</v>
      </c>
    </row>
    <row r="88" spans="1:9" x14ac:dyDescent="0.2">
      <c r="A88" s="3" t="s">
        <v>132</v>
      </c>
    </row>
    <row r="89" spans="1:9" x14ac:dyDescent="0.2">
      <c r="A89" s="3" t="s">
        <v>133</v>
      </c>
    </row>
  </sheetData>
  <mergeCells count="22">
    <mergeCell ref="N9:N11"/>
    <mergeCell ref="J9:J11"/>
    <mergeCell ref="K9:K11"/>
    <mergeCell ref="L9:M9"/>
    <mergeCell ref="L10:L11"/>
    <mergeCell ref="M10:M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</mergeCells>
  <pageMargins left="0.196850393700787" right="0.196850393700787" top="0.39370078740157499" bottom="0.196850393700787" header="0" footer="0"/>
  <pageSetup paperSize="9" scale="72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2018-04-24T04:34:35Z</cp:lastPrinted>
  <dcterms:created xsi:type="dcterms:W3CDTF">2018-04-23T10:48:49Z</dcterms:created>
  <dcterms:modified xsi:type="dcterms:W3CDTF">2018-04-24T04:35:24Z</dcterms:modified>
</cp:coreProperties>
</file>