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2995" windowHeight="12075"/>
  </bookViews>
  <sheets>
    <sheet name="Лист1" sheetId="1" r:id="rId1"/>
  </sheets>
  <definedNames>
    <definedName name="_xlnm.Print_Area" localSheetId="0">Лист1!$A$1:$J$76</definedName>
  </definedNames>
  <calcPr calcId="144525"/>
</workbook>
</file>

<file path=xl/calcChain.xml><?xml version="1.0" encoding="utf-8"?>
<calcChain xmlns="http://schemas.openxmlformats.org/spreadsheetml/2006/main">
  <c r="H73" i="1" l="1"/>
  <c r="I73" i="1"/>
  <c r="J73" i="1"/>
  <c r="H43" i="1"/>
  <c r="G43" i="1" s="1"/>
  <c r="G73" i="1" s="1"/>
  <c r="H33" i="1"/>
  <c r="H36" i="1"/>
  <c r="K53" i="1" l="1"/>
  <c r="G69" i="1"/>
  <c r="K69" i="1" s="1"/>
  <c r="L69" i="1" s="1"/>
  <c r="G62" i="1"/>
  <c r="K47" i="1"/>
  <c r="G56" i="1"/>
  <c r="G55" i="1"/>
  <c r="G54" i="1"/>
  <c r="G53" i="1"/>
  <c r="G47" i="1"/>
  <c r="K46" i="1" s="1"/>
  <c r="G48" i="1"/>
  <c r="G49" i="1"/>
  <c r="G50" i="1"/>
  <c r="G51" i="1"/>
  <c r="G52" i="1"/>
  <c r="G59" i="1"/>
  <c r="G58" i="1"/>
  <c r="G57" i="1"/>
  <c r="G61" i="1"/>
  <c r="G60" i="1"/>
  <c r="G63" i="1"/>
  <c r="G29" i="1"/>
  <c r="G18" i="1"/>
  <c r="G19" i="1"/>
  <c r="G20" i="1"/>
  <c r="H75" i="1"/>
  <c r="I12" i="1"/>
  <c r="J12" i="1"/>
  <c r="H12" i="1"/>
  <c r="J33" i="1"/>
  <c r="I33" i="1"/>
  <c r="I43" i="1"/>
  <c r="J43" i="1"/>
  <c r="G14" i="1"/>
  <c r="G16" i="1"/>
  <c r="G21" i="1"/>
  <c r="G23" i="1"/>
  <c r="G25" i="1"/>
  <c r="G27" i="1"/>
  <c r="G30" i="1"/>
  <c r="G32" i="1"/>
  <c r="G35" i="1"/>
  <c r="G36" i="1"/>
  <c r="G38" i="1"/>
  <c r="G40" i="1"/>
  <c r="G42" i="1"/>
  <c r="G45" i="1"/>
  <c r="G65" i="1"/>
  <c r="G67" i="1"/>
  <c r="G70" i="1"/>
  <c r="G72" i="1"/>
  <c r="G33" i="1" l="1"/>
  <c r="G12" i="1"/>
</calcChain>
</file>

<file path=xl/sharedStrings.xml><?xml version="1.0" encoding="utf-8"?>
<sst xmlns="http://schemas.openxmlformats.org/spreadsheetml/2006/main" count="197" uniqueCount="142">
  <si>
    <t>Додаток 7</t>
  </si>
  <si>
    <t>Розподіл витрат місцевого бюджету на реалізацію місцевих/регіональних програм у 2021 році</t>
  </si>
  <si>
    <t>14517000000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</si>
  <si>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</si>
  <si>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</si>
  <si>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</si>
  <si>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</si>
  <si>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</si>
  <si>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</si>
  <si>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</si>
  <si>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</si>
  <si>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</si>
  <si>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</si>
  <si>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</si>
  <si>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</si>
  <si>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</si>
  <si>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</si>
  <si>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</si>
  <si>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Прибужанiвська сiльська рада</t>
  </si>
  <si>
    <t>0113242</t>
  </si>
  <si>
    <t>3242</t>
  </si>
  <si>
    <t>1090</t>
  </si>
  <si>
    <t>Інші заходи у сфері соціального захисту і соціального забезпечення</t>
  </si>
  <si>
    <t>Програма про надання одноразової грошової матеріальної допомоги громадянам Прибужанівської сільської ради на 2021-2023</t>
  </si>
  <si>
    <t>рішення сесії від 24.12.2020, №5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</si>
  <si>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</si>
  <si>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</si>
  <si>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</si>
  <si>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</si>
  <si>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ПРОГРАМА соціально - економічного розвитку Прибужанівської сільської ради на 2021-2023рік</t>
  </si>
  <si>
    <t>рішення сесії від 24.12.2020р., №13</t>
  </si>
  <si>
    <t>Сільська  цільова програма «Громадський  бюджет (бюджет участі) у  Прибужанівській  сільській  раді» на 2018 – 2021 роки</t>
  </si>
  <si>
    <t>рішення сесії від22.12.2017 №4</t>
  </si>
  <si>
    <t>0116013</t>
  </si>
  <si>
    <t>6013</t>
  </si>
  <si>
    <t>0620</t>
  </si>
  <si>
    <t>Забезпечення діяльності водопровідно-каналізаційного господарства</t>
  </si>
  <si>
    <t>Програма "Питна вода" на 2021-2025роки</t>
  </si>
  <si>
    <t>рішення сесії від 24.12.2020р., №12</t>
  </si>
  <si>
    <t>0116030</t>
  </si>
  <si>
    <t>6030</t>
  </si>
  <si>
    <t>Організація благоустрою населених пунктів</t>
  </si>
  <si>
    <t>ПРОГРАМА вуличного освітлення населених пунктів Прибужанівської   сільської ради на 2018-2023 роки</t>
  </si>
  <si>
    <t>рішення сесії від 24.12.2020, №11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</si>
  <si>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</si>
  <si>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</si>
  <si>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</si>
  <si>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</si>
  <si>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рішення сесії від 24.12.2020р №6</t>
  </si>
  <si>
    <t>0118340</t>
  </si>
  <si>
    <t>8340</t>
  </si>
  <si>
    <t>0540</t>
  </si>
  <si>
    <t>Природоохоронні заходи за рахунок цільових фондів</t>
  </si>
  <si>
    <t>рішення сесії від 14.12.2017р.,  №11</t>
  </si>
  <si>
    <t>0600000</t>
  </si>
  <si>
    <t>Вiддiл освiти, молодi та спорту Прибужанiвської сiльської ради</t>
  </si>
  <si>
    <t>0611010</t>
  </si>
  <si>
    <t>1010</t>
  </si>
  <si>
    <t>0910</t>
  </si>
  <si>
    <t>Надання дошкільної освіти</t>
  </si>
  <si>
    <t>Програма розвитку освіти Прибужанівської сільської ради на 2021-2025роки.</t>
  </si>
  <si>
    <t>рішення сесії від 24.12.2020, №7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</si>
  <si>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</si>
  <si>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</si>
  <si>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</si>
  <si>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</si>
  <si>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0611142</t>
  </si>
  <si>
    <t>1142</t>
  </si>
  <si>
    <t>0990</t>
  </si>
  <si>
    <t>Інші програми та заходи у сфері освіти</t>
  </si>
  <si>
    <t>Програма „Шкільний автобус” на 2021 -2025роки</t>
  </si>
  <si>
    <t>рішення сесії від 24.12.2020, №8</t>
  </si>
  <si>
    <t>0613133</t>
  </si>
  <si>
    <t>3133</t>
  </si>
  <si>
    <t>1040</t>
  </si>
  <si>
    <t>Інші заходи та заклади молодіжної політики</t>
  </si>
  <si>
    <t>0615061</t>
  </si>
  <si>
    <t>5061</t>
  </si>
  <si>
    <t>0810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</si>
  <si>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</si>
  <si>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Програма розвитку фізичної культури і спорту Прибужанівської сільської ради на 2021-2025роки</t>
  </si>
  <si>
    <t>рішення сесії від 24.12.2020, №10</t>
  </si>
  <si>
    <t>3700000</t>
  </si>
  <si>
    <t>Фінансовий відділ Прибужанівської сільської ради</t>
  </si>
  <si>
    <t>3719430</t>
  </si>
  <si>
    <t>9430</t>
  </si>
  <si>
    <t>0180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</si>
  <si>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</si>
  <si>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</si>
  <si>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</si>
  <si>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</si>
  <si>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КОМПЛЕКСНА ПРОГРАМА соціального захисту людей похилого віку, осіб з обмеженими фізичними можливостями та осіб, постраждалих внаслідок чорнобильської катастрофи на 2021- 2023роки ( "Турбота")</t>
  </si>
  <si>
    <t>рішення сесії від 24.12.2020 р., №2</t>
  </si>
  <si>
    <t>УСЬОГО</t>
  </si>
  <si>
    <t>X</t>
  </si>
  <si>
    <t>до рішення Прибужанівської сільської ради</t>
  </si>
  <si>
    <t>від 24.12.2020 №19</t>
  </si>
  <si>
    <t>Секретар</t>
  </si>
  <si>
    <t>Алексєєва З.А.</t>
  </si>
  <si>
    <t>надання одноразової грошової матеріальної допомоги важко хворим громадянам, що проживають на території  Прибужанівської сільської ради</t>
  </si>
  <si>
    <t>придбання газового котла у Прибужанівський будинок культури</t>
  </si>
  <si>
    <t>бюджет участі  сешище Мартинівське на реалізацію проекту «Сільський клуб – центр культурного розвитку молоді».Даний проект передбачає придбання дверей, будівельних матеріалів для подальшого ремонту підлоги приміщення  глядацької зали ,сцени: Дошка обрізна-40тис.грн.; Двері вхідні-9тис.грн.</t>
  </si>
  <si>
    <t xml:space="preserve">бюджет участі   на реалізацію проекту "Новий культурно-освітній простір для     жителів Новосілки у будинку культури" для Новосілківського будинку культури придбання вікон та будматеріалів </t>
  </si>
  <si>
    <t>бюджет участі  на реалізацію проекту «Звукова апаратура – якісна робота Прибужанівського СБК» (придбання звукової апаратури для Прибужанівського будинку культури)</t>
  </si>
  <si>
    <t>бюджет участі  на реалізацію проекту «Відродження»  (Ремонт підлоги в Дмитрівськом будинку культури)</t>
  </si>
  <si>
    <t>поточний ремонт водопровідної мережі</t>
  </si>
  <si>
    <t>бюджет участі  село Яструбинове на реалізацію проекту «Захистимо пам'ять».Даний проект передбачає облаштування пішохідної зони центрального входу меморіального комплексу</t>
  </si>
  <si>
    <t>поточний ремонт  мережі вуличного освітлення</t>
  </si>
  <si>
    <t>проведення профілактичних заходів для недопущення поширення випадків COVID - 19 (коронавірусу)</t>
  </si>
  <si>
    <t>послуги із запобігання та ліквідації надзвичайних ситуацій та наслідків стихійного лиха</t>
  </si>
  <si>
    <t>утилізація несанкціонованих сміттєзвалищ</t>
  </si>
  <si>
    <t>утримання шести закладів дошкільної освіти</t>
  </si>
  <si>
    <t>утримання шести закладів загальної середньої освіти</t>
  </si>
  <si>
    <t>забезпечення підвезення учнів до шкільних закладів</t>
  </si>
  <si>
    <t xml:space="preserve">придбання волейбольних, футбольних м'ячів, м'яча для футзалу, та кия більярдного
</t>
  </si>
  <si>
    <t xml:space="preserve">на оплату інсуліну для забезпечення лікування населення Прибужанівської сільської ради, хворих на цукровий діабет </t>
  </si>
  <si>
    <t>до районного бюджету Вознесенського району  для надання щомісячної матеріальної допомоги  учасникам бойових дій у роки Другої світової війни</t>
  </si>
  <si>
    <t xml:space="preserve"> до районного бюджету Вознесенського району 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</t>
  </si>
  <si>
    <t>до районного бюджету Вознесенського району  для надання  матеріальної допомоги  сім'ям  загиблих та померлих учасників АТО/ООС на сході України, сім"ям осіб, які загинули або померли внаслідок поранень, каліцтва, контузії чи інших ушкоджень здоров"я, одержаних під час участі у Революції Гідності</t>
  </si>
  <si>
    <t>до районного бюджету Вознесенського району  на пільгове медичне обслуговування громадян, які постраждали внаслідок Чорнобильської катастрофи</t>
  </si>
  <si>
    <t xml:space="preserve"> до районного бюджету Вознесенського району  на  відшкодування витрат на поховання учасників бойових дій та осіб з інвалідністю внаслідок війни</t>
  </si>
  <si>
    <t xml:space="preserve"> до районного бюджету Вознесенського району  на окремі заходи щодо соціального захисту осіб з інвалідністю (грошова компенсація на бензин, ремонт і технічне обслуговування автомобілів та на ранспортне обслуговування, встановлення телефонів особам з інвалідністю І та ІІ групи)</t>
  </si>
  <si>
    <t xml:space="preserve"> до районного бюджету Вознесенського району надання пільг на придбання твердого палива та скрапленого газу : дітям інвалідам та інвалідам І.ІІ групи захворювань слуху і зору, в сумі 7680,0грн., сім'ям, які мають 2 і більше інвалідів в сумі 7590,00; членам сімей військовослужбовців, які загинули в Афганістані,та учасникам бойових дій інших Держав в сумі 980,0грн., які залишились інвалідами загального захворювання ; членам сімей військовослужбовців,які загинули в зоні проведення антитерористичної операції,або залишились інвалідами загального захворювання в сумі 1915,00грн..</t>
  </si>
  <si>
    <t xml:space="preserve">до районного бюджету Вознесенського району для надання пільг окремим категоріям громадян з оплати послуг зв'язку </t>
  </si>
  <si>
    <t xml:space="preserve">до районного бюджету Вознесенського району на компенсаційні виплати на пільговий проїзд автомобільним транспортом окремим категоріям громадян </t>
  </si>
  <si>
    <t>до районного бюджету Вознесенського району компенсаційні виплати за пільговий проїзд окремих категорій громадян на залізничному транспорті</t>
  </si>
  <si>
    <t>до районного бюджету Вознесенського району на виплати грошової компенсації фізичним особам, які надають соціальні послуги  відповідно до Постанови КМУ від 29 квітня 2004 року № 558" Про затвердження Порядку призначення і виплати компенсації фізичним особам, які надають соціальні послуги"</t>
  </si>
  <si>
    <t>до районного бюджету Вознесенського району на надання пільг на оплату житлово-комунальних послуг і природного газу:  дітям інвалідам та інвалідам І.ІІ групи захворювань слуху і зору в сумі 18200,0грн.; сім'ям,які мають 2 і більше інвалідів в сумі 21000,0грн. ; членам сімей військовослужбовців, які загинули в Афганістані,або залишились інвалідами загального захворювання ; членам сімей військовослужбовців,які загинули в зоні проведення антитерористичної операції,або залишились інвалідами загального захворювання в сумі 3000,0грн.;учасникам бойових дій інших Держав в сумі 2500.0грн.,які є інвалідами загального захворювання .</t>
  </si>
  <si>
    <t>до районного бюджету Вознесенського району на надання щомісячної матеріальної допомоги учасникам бойових дій у роки Другої світової війни 30000,00 грн.; учасникам та інвалідам війни, які безпосередньо брали участь в антитерористичній операції - 3000,00 грн.;  одноразова матеріальна допомога які проходили службу в Афганістані-18000,00 грн.</t>
  </si>
  <si>
    <t>з області</t>
  </si>
  <si>
    <t>до районного бюджету Вознесенського району на оздоровлення учасників АТО</t>
  </si>
  <si>
    <t>до районного бюджету Вознесенського району на пільги для  громадян, які постраждали внаслідок Чорнобильської катастрофи</t>
  </si>
  <si>
    <t>до бюджету Вознесенської міської територіальної громади для надання послуг дітям – інвалідам Прибужанівської сільської ради  в  Комунальній установі «Центр соціальної реабілітації дітей – інвалідів міста Вознесенська»</t>
  </si>
  <si>
    <t xml:space="preserve"> до бюджету Олександрівської селищної територіальної громади на утримання місцевої пожежної охорони</t>
  </si>
  <si>
    <t xml:space="preserve"> до районного бюджету Вознесенського району  на здійснення окремих видатків: утримання КП "Райводпостач" на Іпівріччя</t>
  </si>
  <si>
    <t xml:space="preserve"> до бюджету Бузької сільської територіальної громади на надання позашкільної освіти</t>
  </si>
  <si>
    <t>до бюджету Бузької сільської територіальної громади на утримання КНП «Бузький центр первинної медико – санітарної допомоги»:                                                                                                                                                                                                              засоби індивідуального захисту+дезин.засоби та лікарські засоби проти COVID-19 -22тис.грн.;
Фенілкетонурія - 147,484тис.грн.;
туберкулін- 24тис.грн.;
імунопрофілактика - 5тис..грн.;                                                                                                                                                                                                                                                                                                                                                                                                     пільгові рецепти - 110тис.грн.;                                                                                                                                                                                                                                                                                                                                                                                                              комунальні послуги - 146,142тис.грн.;                                                                                                                                                                                                                                                                                                                                                                                                  інші (КЕКВ2210:КЕКВ2240)- 133,651тис.грн..</t>
  </si>
  <si>
    <t xml:space="preserve"> до бюджету Вознесенської міської територіальної громади на придбання інсуліну для  населення Прибужанівської сільської ради комунальним  підприємством "Комунальне некомерційне підприємство Вознесенська багатопрофільна лікарня"</t>
  </si>
  <si>
    <t xml:space="preserve"> до районного бюджету Вознесенського району з метою забезпечення призначення субсидій на придбання бланків,заяв, декларацій, паперу -10210,00 заправку картриджів,ксероксу, технічне обслуговування комп'ютерного обладнання - 12490,00 грн.; придбання компютерної техніки - 5000 грн.   </t>
  </si>
  <si>
    <t>послуги стороньої  організації на проведення тренінгу з розвитку молодіжної ради - 5тис.грн.; придбання призів та апаратури на проведення фестивалю талантів громади-5тис.грн.</t>
  </si>
  <si>
    <t>ПРОГРАМА поводження з твердими побутовими відходами на території  Прибужанівської сільської ради на 2018-2021роки</t>
  </si>
  <si>
    <t>ЦІЛЬОВА  ПРОГРАМА захисту населення і територій  Прибужанівської  сільської  ради  від надзвичайних ситуацій техногенного та природного характеру, забезпечення пожежної безпеки  2018-2023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</si>
</sst>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10" x14ac:knownFonts="1">
    <font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i/>
      <sz val="10"/>
      <color theme="5" tint="-0.499984740745262"/>
      <name val="Calibri"/>
      <family val="2"/>
      <charset val="204"/>
      <scheme val="minor"/>
    </font>
    <font>
      <i/>
      <sz val="10"/>
      <color theme="8" tint="-0.49998474074526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164" fontId="0" fillId="0" borderId="6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164" fontId="2" fillId="2" borderId="2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horizontal="right" vertic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164" fontId="2" fillId="2" borderId="2" xfId="0" applyNumberFormat="1" applyFont="1" applyFill="1" applyBorder="1" applyAlignment="1">
      <alignment horizontal="right"/>
    </xf>
    <xf numFmtId="0" fontId="0" fillId="0" borderId="0" xfId="0"/>
    <xf numFmtId="164" fontId="0" fillId="2" borderId="2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1" fillId="0" borderId="0" xfId="0" applyNumberFormat="1" applyFont="1"/>
    <xf numFmtId="0" fontId="0" fillId="0" borderId="0" xfId="0"/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4" fillId="0" borderId="0" xfId="0" applyFont="1"/>
    <xf numFmtId="0" fontId="5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164" fontId="0" fillId="2" borderId="5" xfId="0" applyNumberFormat="1" applyFont="1" applyFill="1" applyBorder="1" applyAlignment="1">
      <alignment horizontal="right" vertical="center" wrapText="1"/>
    </xf>
    <xf numFmtId="164" fontId="0" fillId="0" borderId="5" xfId="0" applyNumberFormat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164" fontId="0" fillId="2" borderId="7" xfId="0" applyNumberFormat="1" applyFont="1" applyFill="1" applyBorder="1" applyAlignment="1">
      <alignment horizontal="right" vertical="center" wrapText="1"/>
    </xf>
    <xf numFmtId="164" fontId="0" fillId="0" borderId="7" xfId="0" applyNumberFormat="1" applyBorder="1" applyAlignment="1">
      <alignment horizontal="right" vertical="center"/>
    </xf>
    <xf numFmtId="0" fontId="0" fillId="0" borderId="5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64" fontId="0" fillId="2" borderId="6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4" fillId="0" borderId="2" xfId="0" applyFont="1" applyBorder="1"/>
    <xf numFmtId="0" fontId="4" fillId="2" borderId="2" xfId="0" applyFont="1" applyFill="1" applyBorder="1"/>
    <xf numFmtId="0" fontId="0" fillId="0" borderId="7" xfId="0" applyFont="1" applyBorder="1" applyAlignment="1">
      <alignment vertical="center" wrapText="1"/>
    </xf>
    <xf numFmtId="0" fontId="8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6"/>
  <sheetViews>
    <sheetView tabSelected="1" view="pageBreakPreview" topLeftCell="A68" zoomScale="85" zoomScaleNormal="100" zoomScaleSheetLayoutView="85" workbookViewId="0">
      <selection activeCell="G73" sqref="G73:J73"/>
    </sheetView>
  </sheetViews>
  <sheetFormatPr defaultRowHeight="12.75" x14ac:dyDescent="0.2"/>
  <cols>
    <col min="1" max="3" width="12" customWidth="1"/>
    <col min="4" max="4" width="24.42578125" customWidth="1"/>
    <col min="5" max="5" width="47.5703125" customWidth="1"/>
    <col min="6" max="6" width="17" customWidth="1"/>
    <col min="7" max="10" width="13.7109375" customWidth="1"/>
  </cols>
  <sheetData>
    <row r="1" spans="1:10" x14ac:dyDescent="0.2">
      <c r="H1" t="s">
        <v>0</v>
      </c>
    </row>
    <row r="2" spans="1:10" x14ac:dyDescent="0.2">
      <c r="H2" s="15" t="s">
        <v>95</v>
      </c>
    </row>
    <row r="3" spans="1:10" x14ac:dyDescent="0.2">
      <c r="H3" s="15" t="s">
        <v>96</v>
      </c>
    </row>
    <row r="5" spans="1:10" x14ac:dyDescent="0.2">
      <c r="A5" s="50" t="s">
        <v>1</v>
      </c>
      <c r="B5" s="51"/>
      <c r="C5" s="51"/>
      <c r="D5" s="51"/>
      <c r="E5" s="51"/>
      <c r="F5" s="51"/>
      <c r="G5" s="51"/>
      <c r="H5" s="51"/>
      <c r="I5" s="51"/>
      <c r="J5" s="51"/>
    </row>
    <row r="7" spans="1:10" x14ac:dyDescent="0.2">
      <c r="A7" s="1" t="s">
        <v>2</v>
      </c>
    </row>
    <row r="8" spans="1:10" x14ac:dyDescent="0.2">
      <c r="A8" t="s">
        <v>3</v>
      </c>
      <c r="J8" s="2" t="s">
        <v>4</v>
      </c>
    </row>
    <row r="9" spans="1:10" x14ac:dyDescent="0.2">
      <c r="A9" s="52" t="s">
        <v>5</v>
      </c>
      <c r="B9" s="52" t="s">
        <v>6</v>
      </c>
      <c r="C9" s="52" t="s">
        <v>7</v>
      </c>
      <c r="D9" s="52" t="s">
        <v>8</v>
      </c>
      <c r="E9" s="53" t="s">
        <v>9</v>
      </c>
      <c r="F9" s="52" t="s">
        <v>10</v>
      </c>
      <c r="G9" s="54" t="s">
        <v>11</v>
      </c>
      <c r="H9" s="53" t="s">
        <v>12</v>
      </c>
      <c r="I9" s="53" t="s">
        <v>13</v>
      </c>
      <c r="J9" s="53"/>
    </row>
    <row r="10" spans="1:10" ht="86.25" customHeight="1" x14ac:dyDescent="0.2">
      <c r="A10" s="53"/>
      <c r="B10" s="53"/>
      <c r="C10" s="53"/>
      <c r="D10" s="52"/>
      <c r="E10" s="53"/>
      <c r="F10" s="53"/>
      <c r="G10" s="54"/>
      <c r="H10" s="53"/>
      <c r="I10" s="4" t="s">
        <v>14</v>
      </c>
      <c r="J10" s="4" t="s">
        <v>15</v>
      </c>
    </row>
    <row r="11" spans="1:10" s="24" customFormat="1" ht="11.25" x14ac:dyDescent="0.2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6">
        <v>7</v>
      </c>
      <c r="H11" s="45">
        <v>8</v>
      </c>
      <c r="I11" s="45">
        <v>9</v>
      </c>
      <c r="J11" s="45">
        <v>10</v>
      </c>
    </row>
    <row r="12" spans="1:10" ht="25.5" x14ac:dyDescent="0.2">
      <c r="A12" s="5" t="s">
        <v>16</v>
      </c>
      <c r="B12" s="6" t="s">
        <v>17</v>
      </c>
      <c r="C12" s="6" t="s">
        <v>17</v>
      </c>
      <c r="D12" s="6" t="s">
        <v>18</v>
      </c>
      <c r="E12" s="6" t="s">
        <v>17</v>
      </c>
      <c r="F12" s="21" t="s">
        <v>17</v>
      </c>
      <c r="G12" s="7">
        <f>H12+I12</f>
        <v>524850</v>
      </c>
      <c r="H12" s="8">
        <f>SUM(H14:H32)</f>
        <v>523500</v>
      </c>
      <c r="I12" s="8">
        <f t="shared" ref="I12:J12" si="0">SUM(I14:I32)</f>
        <v>1350</v>
      </c>
      <c r="J12" s="8">
        <f t="shared" si="0"/>
        <v>0</v>
      </c>
    </row>
    <row r="13" spans="1:10" s="19" customFormat="1" ht="47.25" x14ac:dyDescent="0.2">
      <c r="A13" s="28"/>
      <c r="B13" s="29"/>
      <c r="C13" s="29"/>
      <c r="D13" s="29"/>
      <c r="E13" s="30" t="s">
        <v>23</v>
      </c>
      <c r="F13" s="38" t="s">
        <v>24</v>
      </c>
      <c r="G13" s="31"/>
      <c r="H13" s="32"/>
      <c r="I13" s="32"/>
      <c r="J13" s="32"/>
    </row>
    <row r="14" spans="1:10" ht="51" customHeight="1" x14ac:dyDescent="0.2">
      <c r="A14" s="33" t="s">
        <v>19</v>
      </c>
      <c r="B14" s="34" t="s">
        <v>20</v>
      </c>
      <c r="C14" s="34" t="s">
        <v>21</v>
      </c>
      <c r="D14" s="34" t="s">
        <v>22</v>
      </c>
      <c r="E14" s="35" t="s">
        <v>99</v>
      </c>
      <c r="F14" s="43"/>
      <c r="G14" s="36">
        <f t="shared" ref="G14:G72" si="1">H14+I14</f>
        <v>100000</v>
      </c>
      <c r="H14" s="37">
        <v>100000</v>
      </c>
      <c r="I14" s="37">
        <v>0</v>
      </c>
      <c r="J14" s="37">
        <v>0</v>
      </c>
    </row>
    <row r="15" spans="1:10" s="19" customFormat="1" ht="47.25" x14ac:dyDescent="0.2">
      <c r="A15" s="28"/>
      <c r="B15" s="29"/>
      <c r="C15" s="29"/>
      <c r="D15" s="29"/>
      <c r="E15" s="30" t="s">
        <v>29</v>
      </c>
      <c r="F15" s="38" t="s">
        <v>30</v>
      </c>
      <c r="G15" s="31"/>
      <c r="H15" s="32"/>
      <c r="I15" s="32"/>
      <c r="J15" s="32"/>
    </row>
    <row r="16" spans="1:10" ht="51" x14ac:dyDescent="0.2">
      <c r="A16" s="33" t="s">
        <v>25</v>
      </c>
      <c r="B16" s="34" t="s">
        <v>26</v>
      </c>
      <c r="C16" s="34" t="s">
        <v>27</v>
      </c>
      <c r="D16" s="34" t="s">
        <v>28</v>
      </c>
      <c r="E16" s="35" t="s">
        <v>100</v>
      </c>
      <c r="F16" s="43"/>
      <c r="G16" s="36">
        <f t="shared" si="1"/>
        <v>18500</v>
      </c>
      <c r="H16" s="37">
        <v>18500</v>
      </c>
      <c r="I16" s="37">
        <v>0</v>
      </c>
      <c r="J16" s="37">
        <v>0</v>
      </c>
    </row>
    <row r="17" spans="1:10" s="19" customFormat="1" ht="47.25" x14ac:dyDescent="0.2">
      <c r="A17" s="28"/>
      <c r="B17" s="29"/>
      <c r="C17" s="29"/>
      <c r="D17" s="29"/>
      <c r="E17" s="30" t="s">
        <v>31</v>
      </c>
      <c r="F17" s="38" t="s">
        <v>32</v>
      </c>
      <c r="G17" s="31"/>
      <c r="H17" s="32"/>
      <c r="I17" s="32"/>
      <c r="J17" s="32"/>
    </row>
    <row r="18" spans="1:10" s="19" customFormat="1" ht="82.5" customHeight="1" x14ac:dyDescent="0.2">
      <c r="A18" s="55" t="s">
        <v>25</v>
      </c>
      <c r="B18" s="57" t="s">
        <v>26</v>
      </c>
      <c r="C18" s="57" t="s">
        <v>27</v>
      </c>
      <c r="D18" s="57" t="s">
        <v>28</v>
      </c>
      <c r="E18" s="44" t="s">
        <v>101</v>
      </c>
      <c r="F18" s="42"/>
      <c r="G18" s="40">
        <f t="shared" ref="G18" si="2">H18+I18</f>
        <v>49000</v>
      </c>
      <c r="H18" s="3">
        <v>49000</v>
      </c>
      <c r="I18" s="3">
        <v>0</v>
      </c>
      <c r="J18" s="3">
        <v>0</v>
      </c>
    </row>
    <row r="19" spans="1:10" s="19" customFormat="1" ht="57.75" customHeight="1" x14ac:dyDescent="0.2">
      <c r="A19" s="55"/>
      <c r="B19" s="57"/>
      <c r="C19" s="57"/>
      <c r="D19" s="57"/>
      <c r="E19" s="44" t="s">
        <v>102</v>
      </c>
      <c r="F19" s="42"/>
      <c r="G19" s="40">
        <f t="shared" ref="G19" si="3">H19+I19</f>
        <v>49000</v>
      </c>
      <c r="H19" s="3">
        <v>49000</v>
      </c>
      <c r="I19" s="3">
        <v>0</v>
      </c>
      <c r="J19" s="3">
        <v>0</v>
      </c>
    </row>
    <row r="20" spans="1:10" s="19" customFormat="1" ht="57.75" customHeight="1" x14ac:dyDescent="0.2">
      <c r="A20" s="55"/>
      <c r="B20" s="57"/>
      <c r="C20" s="57"/>
      <c r="D20" s="57"/>
      <c r="E20" s="44" t="s">
        <v>103</v>
      </c>
      <c r="F20" s="42"/>
      <c r="G20" s="40">
        <f t="shared" ref="G20" si="4">H20+I20</f>
        <v>49000</v>
      </c>
      <c r="H20" s="3">
        <v>49000</v>
      </c>
      <c r="I20" s="3">
        <v>0</v>
      </c>
      <c r="J20" s="3">
        <v>0</v>
      </c>
    </row>
    <row r="21" spans="1:10" ht="33.75" customHeight="1" x14ac:dyDescent="0.2">
      <c r="A21" s="56"/>
      <c r="B21" s="58"/>
      <c r="C21" s="58"/>
      <c r="D21" s="58"/>
      <c r="E21" s="35" t="s">
        <v>104</v>
      </c>
      <c r="F21" s="43"/>
      <c r="G21" s="36">
        <f t="shared" si="1"/>
        <v>49000</v>
      </c>
      <c r="H21" s="37">
        <v>49000</v>
      </c>
      <c r="I21" s="37">
        <v>0</v>
      </c>
      <c r="J21" s="37">
        <v>0</v>
      </c>
    </row>
    <row r="22" spans="1:10" s="19" customFormat="1" ht="39.75" customHeight="1" x14ac:dyDescent="0.2">
      <c r="A22" s="28"/>
      <c r="B22" s="29"/>
      <c r="C22" s="29"/>
      <c r="D22" s="29"/>
      <c r="E22" s="30" t="s">
        <v>37</v>
      </c>
      <c r="F22" s="38" t="s">
        <v>38</v>
      </c>
      <c r="G22" s="31"/>
      <c r="H22" s="32"/>
      <c r="I22" s="32"/>
      <c r="J22" s="32"/>
    </row>
    <row r="23" spans="1:10" ht="51" x14ac:dyDescent="0.2">
      <c r="A23" s="33" t="s">
        <v>33</v>
      </c>
      <c r="B23" s="34" t="s">
        <v>34</v>
      </c>
      <c r="C23" s="34" t="s">
        <v>35</v>
      </c>
      <c r="D23" s="34" t="s">
        <v>36</v>
      </c>
      <c r="E23" s="35" t="s">
        <v>105</v>
      </c>
      <c r="F23" s="43"/>
      <c r="G23" s="36">
        <f t="shared" si="1"/>
        <v>50000</v>
      </c>
      <c r="H23" s="37">
        <v>50000</v>
      </c>
      <c r="I23" s="37">
        <v>0</v>
      </c>
      <c r="J23" s="37">
        <v>0</v>
      </c>
    </row>
    <row r="24" spans="1:10" s="19" customFormat="1" ht="47.25" x14ac:dyDescent="0.2">
      <c r="A24" s="28"/>
      <c r="B24" s="29"/>
      <c r="C24" s="29"/>
      <c r="D24" s="29"/>
      <c r="E24" s="30" t="s">
        <v>31</v>
      </c>
      <c r="F24" s="38" t="s">
        <v>32</v>
      </c>
      <c r="G24" s="31"/>
      <c r="H24" s="32"/>
      <c r="I24" s="32"/>
      <c r="J24" s="32"/>
    </row>
    <row r="25" spans="1:10" ht="59.25" customHeight="1" x14ac:dyDescent="0.2">
      <c r="A25" s="33" t="s">
        <v>39</v>
      </c>
      <c r="B25" s="34" t="s">
        <v>40</v>
      </c>
      <c r="C25" s="34" t="s">
        <v>35</v>
      </c>
      <c r="D25" s="34" t="s">
        <v>41</v>
      </c>
      <c r="E25" s="41" t="s">
        <v>106</v>
      </c>
      <c r="F25" s="35"/>
      <c r="G25" s="36">
        <f t="shared" si="1"/>
        <v>49000</v>
      </c>
      <c r="H25" s="37">
        <v>49000</v>
      </c>
      <c r="I25" s="37">
        <v>0</v>
      </c>
      <c r="J25" s="37">
        <v>0</v>
      </c>
    </row>
    <row r="26" spans="1:10" s="19" customFormat="1" ht="47.25" x14ac:dyDescent="0.2">
      <c r="A26" s="28"/>
      <c r="B26" s="29"/>
      <c r="C26" s="29"/>
      <c r="D26" s="29"/>
      <c r="E26" s="30" t="s">
        <v>42</v>
      </c>
      <c r="F26" s="38" t="s">
        <v>43</v>
      </c>
      <c r="G26" s="31"/>
      <c r="H26" s="32"/>
      <c r="I26" s="32"/>
      <c r="J26" s="32"/>
    </row>
    <row r="27" spans="1:10" ht="25.5" x14ac:dyDescent="0.2">
      <c r="A27" s="33" t="s">
        <v>39</v>
      </c>
      <c r="B27" s="34" t="s">
        <v>40</v>
      </c>
      <c r="C27" s="34" t="s">
        <v>35</v>
      </c>
      <c r="D27" s="34" t="s">
        <v>41</v>
      </c>
      <c r="E27" s="35" t="s">
        <v>107</v>
      </c>
      <c r="F27" s="47"/>
      <c r="G27" s="36">
        <f t="shared" si="1"/>
        <v>50000</v>
      </c>
      <c r="H27" s="37">
        <v>50000</v>
      </c>
      <c r="I27" s="37">
        <v>0</v>
      </c>
      <c r="J27" s="37">
        <v>0</v>
      </c>
    </row>
    <row r="28" spans="1:10" s="19" customFormat="1" ht="94.5" customHeight="1" x14ac:dyDescent="0.2">
      <c r="A28" s="28"/>
      <c r="B28" s="29"/>
      <c r="C28" s="29"/>
      <c r="D28" s="29"/>
      <c r="E28" s="30" t="s">
        <v>141</v>
      </c>
      <c r="F28" s="38" t="s">
        <v>48</v>
      </c>
      <c r="G28" s="31"/>
      <c r="H28" s="32"/>
      <c r="I28" s="32"/>
      <c r="J28" s="32"/>
    </row>
    <row r="29" spans="1:10" s="19" customFormat="1" ht="51" customHeight="1" x14ac:dyDescent="0.2">
      <c r="A29" s="59" t="s">
        <v>44</v>
      </c>
      <c r="B29" s="61" t="s">
        <v>45</v>
      </c>
      <c r="C29" s="61" t="s">
        <v>46</v>
      </c>
      <c r="D29" s="61" t="s">
        <v>47</v>
      </c>
      <c r="E29" s="35" t="s">
        <v>109</v>
      </c>
      <c r="F29" s="47"/>
      <c r="G29" s="36">
        <f t="shared" ref="G29" si="5">H29+I29</f>
        <v>50000</v>
      </c>
      <c r="H29" s="37">
        <v>50000</v>
      </c>
      <c r="I29" s="37">
        <v>0</v>
      </c>
      <c r="J29" s="37">
        <v>0</v>
      </c>
    </row>
    <row r="30" spans="1:10" ht="51" customHeight="1" x14ac:dyDescent="0.2">
      <c r="A30" s="60"/>
      <c r="B30" s="62"/>
      <c r="C30" s="62"/>
      <c r="D30" s="62"/>
      <c r="E30" s="35" t="s">
        <v>108</v>
      </c>
      <c r="F30" s="47"/>
      <c r="G30" s="36">
        <f t="shared" si="1"/>
        <v>10000</v>
      </c>
      <c r="H30" s="37">
        <v>10000</v>
      </c>
      <c r="I30" s="37">
        <v>0</v>
      </c>
      <c r="J30" s="37">
        <v>0</v>
      </c>
    </row>
    <row r="31" spans="1:10" s="19" customFormat="1" ht="63" x14ac:dyDescent="0.2">
      <c r="A31" s="28"/>
      <c r="B31" s="29"/>
      <c r="C31" s="29"/>
      <c r="D31" s="29"/>
      <c r="E31" s="30" t="s">
        <v>140</v>
      </c>
      <c r="F31" s="38" t="s">
        <v>53</v>
      </c>
      <c r="G31" s="31"/>
      <c r="H31" s="32"/>
      <c r="I31" s="32"/>
      <c r="J31" s="32"/>
    </row>
    <row r="32" spans="1:10" ht="25.5" x14ac:dyDescent="0.2">
      <c r="A32" s="33" t="s">
        <v>49</v>
      </c>
      <c r="B32" s="34" t="s">
        <v>50</v>
      </c>
      <c r="C32" s="34" t="s">
        <v>51</v>
      </c>
      <c r="D32" s="34" t="s">
        <v>52</v>
      </c>
      <c r="E32" s="35" t="s">
        <v>110</v>
      </c>
      <c r="F32" s="47"/>
      <c r="G32" s="36">
        <f t="shared" si="1"/>
        <v>1350</v>
      </c>
      <c r="H32" s="37">
        <v>0</v>
      </c>
      <c r="I32" s="37">
        <v>1350</v>
      </c>
      <c r="J32" s="37">
        <v>0</v>
      </c>
    </row>
    <row r="33" spans="1:12" ht="54" customHeight="1" x14ac:dyDescent="0.2">
      <c r="A33" s="5" t="s">
        <v>54</v>
      </c>
      <c r="B33" s="6" t="s">
        <v>17</v>
      </c>
      <c r="C33" s="6" t="s">
        <v>17</v>
      </c>
      <c r="D33" s="6" t="s">
        <v>55</v>
      </c>
      <c r="E33" s="39" t="s">
        <v>17</v>
      </c>
      <c r="F33" s="21" t="s">
        <v>17</v>
      </c>
      <c r="G33" s="7">
        <f t="shared" si="1"/>
        <v>18875569</v>
      </c>
      <c r="H33" s="8">
        <f>SUM(H35:H42)</f>
        <v>18875569</v>
      </c>
      <c r="I33" s="8">
        <f>SUM(I35:I42)</f>
        <v>0</v>
      </c>
      <c r="J33" s="8">
        <f>SUM(J35:J42)</f>
        <v>0</v>
      </c>
    </row>
    <row r="34" spans="1:12" s="19" customFormat="1" ht="31.5" x14ac:dyDescent="0.2">
      <c r="A34" s="22"/>
      <c r="B34" s="23"/>
      <c r="C34" s="23"/>
      <c r="D34" s="23"/>
      <c r="E34" s="27" t="s">
        <v>60</v>
      </c>
      <c r="F34" s="26" t="s">
        <v>61</v>
      </c>
      <c r="G34" s="16"/>
      <c r="H34" s="11"/>
      <c r="I34" s="11"/>
      <c r="J34" s="11"/>
    </row>
    <row r="35" spans="1:12" x14ac:dyDescent="0.2">
      <c r="A35" s="9" t="s">
        <v>56</v>
      </c>
      <c r="B35" s="10" t="s">
        <v>57</v>
      </c>
      <c r="C35" s="10" t="s">
        <v>58</v>
      </c>
      <c r="D35" s="10" t="s">
        <v>59</v>
      </c>
      <c r="E35" s="25" t="s">
        <v>111</v>
      </c>
      <c r="F35" s="26"/>
      <c r="G35" s="16">
        <f t="shared" si="1"/>
        <v>7825968</v>
      </c>
      <c r="H35" s="11">
        <v>7825968</v>
      </c>
      <c r="I35" s="11">
        <v>0</v>
      </c>
      <c r="J35" s="11">
        <v>0</v>
      </c>
    </row>
    <row r="36" spans="1:12" ht="38.25" x14ac:dyDescent="0.2">
      <c r="A36" s="9" t="s">
        <v>62</v>
      </c>
      <c r="B36" s="10" t="s">
        <v>63</v>
      </c>
      <c r="C36" s="10" t="s">
        <v>64</v>
      </c>
      <c r="D36" s="10" t="s">
        <v>65</v>
      </c>
      <c r="E36" s="25" t="s">
        <v>112</v>
      </c>
      <c r="F36" s="26"/>
      <c r="G36" s="16">
        <f t="shared" si="1"/>
        <v>10820501</v>
      </c>
      <c r="H36" s="11">
        <f>10811564+8937</f>
        <v>10820501</v>
      </c>
      <c r="I36" s="11">
        <v>0</v>
      </c>
      <c r="J36" s="11">
        <v>0</v>
      </c>
    </row>
    <row r="37" spans="1:12" s="19" customFormat="1" ht="31.5" x14ac:dyDescent="0.2">
      <c r="A37" s="28"/>
      <c r="B37" s="29"/>
      <c r="C37" s="29"/>
      <c r="D37" s="29"/>
      <c r="E37" s="30" t="s">
        <v>70</v>
      </c>
      <c r="F37" s="38" t="s">
        <v>71</v>
      </c>
      <c r="G37" s="31"/>
      <c r="H37" s="32"/>
      <c r="I37" s="32"/>
      <c r="J37" s="32"/>
    </row>
    <row r="38" spans="1:12" ht="25.5" x14ac:dyDescent="0.2">
      <c r="A38" s="33" t="s">
        <v>66</v>
      </c>
      <c r="B38" s="34" t="s">
        <v>67</v>
      </c>
      <c r="C38" s="34" t="s">
        <v>68</v>
      </c>
      <c r="D38" s="34" t="s">
        <v>69</v>
      </c>
      <c r="E38" s="35" t="s">
        <v>113</v>
      </c>
      <c r="F38" s="47"/>
      <c r="G38" s="36">
        <f t="shared" si="1"/>
        <v>209100</v>
      </c>
      <c r="H38" s="37">
        <v>209100</v>
      </c>
      <c r="I38" s="37">
        <v>0</v>
      </c>
      <c r="J38" s="37">
        <v>0</v>
      </c>
    </row>
    <row r="39" spans="1:12" s="19" customFormat="1" ht="47.25" x14ac:dyDescent="0.2">
      <c r="A39" s="28"/>
      <c r="B39" s="29"/>
      <c r="C39" s="29"/>
      <c r="D39" s="29"/>
      <c r="E39" s="30" t="s">
        <v>29</v>
      </c>
      <c r="F39" s="38" t="s">
        <v>30</v>
      </c>
      <c r="G39" s="31"/>
      <c r="H39" s="32"/>
      <c r="I39" s="32"/>
      <c r="J39" s="32"/>
    </row>
    <row r="40" spans="1:12" ht="61.5" customHeight="1" x14ac:dyDescent="0.2">
      <c r="A40" s="33" t="s">
        <v>72</v>
      </c>
      <c r="B40" s="34" t="s">
        <v>73</v>
      </c>
      <c r="C40" s="34" t="s">
        <v>74</v>
      </c>
      <c r="D40" s="34" t="s">
        <v>75</v>
      </c>
      <c r="E40" s="35" t="s">
        <v>139</v>
      </c>
      <c r="F40" s="47"/>
      <c r="G40" s="36">
        <f t="shared" si="1"/>
        <v>10000</v>
      </c>
      <c r="H40" s="37">
        <v>10000</v>
      </c>
      <c r="I40" s="37">
        <v>0</v>
      </c>
      <c r="J40" s="37">
        <v>0</v>
      </c>
    </row>
    <row r="41" spans="1:12" s="19" customFormat="1" ht="47.25" x14ac:dyDescent="0.2">
      <c r="A41" s="28"/>
      <c r="B41" s="29"/>
      <c r="C41" s="29"/>
      <c r="D41" s="29"/>
      <c r="E41" s="30" t="s">
        <v>80</v>
      </c>
      <c r="F41" s="38" t="s">
        <v>81</v>
      </c>
      <c r="G41" s="31"/>
      <c r="H41" s="32"/>
      <c r="I41" s="32"/>
      <c r="J41" s="32"/>
    </row>
    <row r="42" spans="1:12" ht="89.25" x14ac:dyDescent="0.2">
      <c r="A42" s="33" t="s">
        <v>76</v>
      </c>
      <c r="B42" s="34" t="s">
        <v>77</v>
      </c>
      <c r="C42" s="34" t="s">
        <v>78</v>
      </c>
      <c r="D42" s="34" t="s">
        <v>79</v>
      </c>
      <c r="E42" s="35" t="s">
        <v>114</v>
      </c>
      <c r="F42" s="47"/>
      <c r="G42" s="36">
        <f t="shared" si="1"/>
        <v>10000</v>
      </c>
      <c r="H42" s="37">
        <v>10000</v>
      </c>
      <c r="I42" s="37">
        <v>0</v>
      </c>
      <c r="J42" s="37">
        <v>0</v>
      </c>
    </row>
    <row r="43" spans="1:12" ht="38.25" x14ac:dyDescent="0.2">
      <c r="A43" s="5" t="s">
        <v>82</v>
      </c>
      <c r="B43" s="6" t="s">
        <v>17</v>
      </c>
      <c r="C43" s="6" t="s">
        <v>17</v>
      </c>
      <c r="D43" s="6" t="s">
        <v>83</v>
      </c>
      <c r="E43" s="39" t="s">
        <v>17</v>
      </c>
      <c r="F43" s="21" t="s">
        <v>17</v>
      </c>
      <c r="G43" s="7">
        <f>H43+I43</f>
        <v>3442590</v>
      </c>
      <c r="H43" s="8">
        <f>SUM(H45:H72)</f>
        <v>3442590</v>
      </c>
      <c r="I43" s="8">
        <f>SUM(I45:I72)</f>
        <v>0</v>
      </c>
      <c r="J43" s="8">
        <f>SUM(J45:J72)</f>
        <v>0</v>
      </c>
    </row>
    <row r="44" spans="1:12" s="19" customFormat="1" ht="47.25" x14ac:dyDescent="0.2">
      <c r="A44" s="28"/>
      <c r="B44" s="29"/>
      <c r="C44" s="29"/>
      <c r="D44" s="29"/>
      <c r="E44" s="30" t="s">
        <v>29</v>
      </c>
      <c r="F44" s="38" t="s">
        <v>30</v>
      </c>
      <c r="G44" s="31"/>
      <c r="H44" s="32"/>
      <c r="I44" s="32"/>
      <c r="J44" s="32"/>
    </row>
    <row r="45" spans="1:12" ht="102" x14ac:dyDescent="0.2">
      <c r="A45" s="33" t="s">
        <v>84</v>
      </c>
      <c r="B45" s="34" t="s">
        <v>85</v>
      </c>
      <c r="C45" s="34" t="s">
        <v>86</v>
      </c>
      <c r="D45" s="34" t="s">
        <v>87</v>
      </c>
      <c r="E45" s="35" t="s">
        <v>115</v>
      </c>
      <c r="F45" s="47"/>
      <c r="G45" s="36">
        <f t="shared" si="1"/>
        <v>115600</v>
      </c>
      <c r="H45" s="37">
        <v>115600</v>
      </c>
      <c r="I45" s="37">
        <v>0</v>
      </c>
      <c r="J45" s="37">
        <v>0</v>
      </c>
    </row>
    <row r="46" spans="1:12" s="19" customFormat="1" ht="94.5" x14ac:dyDescent="0.2">
      <c r="A46" s="28"/>
      <c r="B46" s="29"/>
      <c r="C46" s="29"/>
      <c r="D46" s="29"/>
      <c r="E46" s="30" t="s">
        <v>91</v>
      </c>
      <c r="F46" s="38" t="s">
        <v>92</v>
      </c>
      <c r="G46" s="31"/>
      <c r="H46" s="32"/>
      <c r="I46" s="32"/>
      <c r="J46" s="32"/>
      <c r="K46" s="17">
        <f>SUM(G47:G63)</f>
        <v>844165</v>
      </c>
    </row>
    <row r="47" spans="1:12" s="19" customFormat="1" ht="44.25" customHeight="1" x14ac:dyDescent="0.2">
      <c r="A47" s="59" t="s">
        <v>88</v>
      </c>
      <c r="B47" s="57" t="s">
        <v>89</v>
      </c>
      <c r="C47" s="57" t="s">
        <v>86</v>
      </c>
      <c r="D47" s="57" t="s">
        <v>90</v>
      </c>
      <c r="E47" s="48" t="s">
        <v>116</v>
      </c>
      <c r="F47" s="47"/>
      <c r="G47" s="36">
        <f t="shared" ref="G47:G51" si="6">H47+I47</f>
        <v>60000</v>
      </c>
      <c r="H47" s="37">
        <v>60000</v>
      </c>
      <c r="I47" s="37">
        <v>0</v>
      </c>
      <c r="J47" s="37">
        <v>0</v>
      </c>
      <c r="K47" s="17">
        <f>SUM(H47:H52)</f>
        <v>104800</v>
      </c>
      <c r="L47" s="19" t="s">
        <v>129</v>
      </c>
    </row>
    <row r="48" spans="1:12" s="19" customFormat="1" ht="74.25" customHeight="1" x14ac:dyDescent="0.2">
      <c r="A48" s="59"/>
      <c r="B48" s="57"/>
      <c r="C48" s="57"/>
      <c r="D48" s="57"/>
      <c r="E48" s="48" t="s">
        <v>117</v>
      </c>
      <c r="F48" s="47"/>
      <c r="G48" s="36">
        <f t="shared" si="6"/>
        <v>20300</v>
      </c>
      <c r="H48" s="37">
        <v>20300</v>
      </c>
      <c r="I48" s="37">
        <v>0</v>
      </c>
      <c r="J48" s="37">
        <v>0</v>
      </c>
    </row>
    <row r="49" spans="1:11" s="19" customFormat="1" ht="87" customHeight="1" x14ac:dyDescent="0.2">
      <c r="A49" s="59"/>
      <c r="B49" s="57"/>
      <c r="C49" s="57"/>
      <c r="D49" s="57"/>
      <c r="E49" s="48" t="s">
        <v>118</v>
      </c>
      <c r="F49" s="47"/>
      <c r="G49" s="36">
        <f t="shared" si="6"/>
        <v>10000</v>
      </c>
      <c r="H49" s="37">
        <v>10000</v>
      </c>
      <c r="I49" s="37">
        <v>0</v>
      </c>
      <c r="J49" s="37">
        <v>0</v>
      </c>
    </row>
    <row r="50" spans="1:11" s="19" customFormat="1" ht="51.75" customHeight="1" x14ac:dyDescent="0.2">
      <c r="A50" s="59"/>
      <c r="B50" s="57"/>
      <c r="C50" s="57"/>
      <c r="D50" s="57"/>
      <c r="E50" s="48" t="s">
        <v>119</v>
      </c>
      <c r="F50" s="47"/>
      <c r="G50" s="36">
        <f t="shared" si="6"/>
        <v>3700</v>
      </c>
      <c r="H50" s="37">
        <v>3700</v>
      </c>
      <c r="I50" s="37">
        <v>0</v>
      </c>
      <c r="J50" s="37">
        <v>0</v>
      </c>
    </row>
    <row r="51" spans="1:11" s="19" customFormat="1" ht="56.25" customHeight="1" x14ac:dyDescent="0.2">
      <c r="A51" s="59"/>
      <c r="B51" s="57"/>
      <c r="C51" s="57"/>
      <c r="D51" s="57"/>
      <c r="E51" s="48" t="s">
        <v>120</v>
      </c>
      <c r="F51" s="47"/>
      <c r="G51" s="36">
        <f t="shared" si="6"/>
        <v>7100</v>
      </c>
      <c r="H51" s="37">
        <v>7100</v>
      </c>
      <c r="I51" s="37">
        <v>0</v>
      </c>
      <c r="J51" s="37">
        <v>0</v>
      </c>
    </row>
    <row r="52" spans="1:11" s="19" customFormat="1" ht="91.5" customHeight="1" x14ac:dyDescent="0.2">
      <c r="A52" s="59"/>
      <c r="B52" s="57"/>
      <c r="C52" s="57"/>
      <c r="D52" s="57"/>
      <c r="E52" s="48" t="s">
        <v>121</v>
      </c>
      <c r="F52" s="47"/>
      <c r="G52" s="36">
        <f t="shared" ref="G52:G59" si="7">H52+I52</f>
        <v>3700</v>
      </c>
      <c r="H52" s="37">
        <v>3700</v>
      </c>
      <c r="I52" s="37">
        <v>0</v>
      </c>
      <c r="J52" s="37">
        <v>0</v>
      </c>
    </row>
    <row r="53" spans="1:11" s="19" customFormat="1" ht="163.5" customHeight="1" x14ac:dyDescent="0.2">
      <c r="A53" s="59"/>
      <c r="B53" s="57"/>
      <c r="C53" s="57"/>
      <c r="D53" s="57"/>
      <c r="E53" s="35" t="s">
        <v>122</v>
      </c>
      <c r="F53" s="47"/>
      <c r="G53" s="36">
        <f t="shared" ref="G53:G56" si="8">H53+I53</f>
        <v>18165</v>
      </c>
      <c r="H53" s="37">
        <v>18165</v>
      </c>
      <c r="I53" s="37">
        <v>0</v>
      </c>
      <c r="J53" s="37">
        <v>0</v>
      </c>
      <c r="K53" s="17">
        <f>SUM(H53:H62)</f>
        <v>610115</v>
      </c>
    </row>
    <row r="54" spans="1:11" s="19" customFormat="1" ht="43.5" customHeight="1" x14ac:dyDescent="0.2">
      <c r="A54" s="59"/>
      <c r="B54" s="57"/>
      <c r="C54" s="57"/>
      <c r="D54" s="57"/>
      <c r="E54" s="35" t="s">
        <v>123</v>
      </c>
      <c r="F54" s="47"/>
      <c r="G54" s="36">
        <f t="shared" si="8"/>
        <v>6500</v>
      </c>
      <c r="H54" s="37">
        <v>6500</v>
      </c>
      <c r="I54" s="37">
        <v>0</v>
      </c>
      <c r="J54" s="37">
        <v>0</v>
      </c>
    </row>
    <row r="55" spans="1:11" s="19" customFormat="1" ht="57.75" customHeight="1" x14ac:dyDescent="0.2">
      <c r="A55" s="59"/>
      <c r="B55" s="57"/>
      <c r="C55" s="57"/>
      <c r="D55" s="57"/>
      <c r="E55" s="35" t="s">
        <v>124</v>
      </c>
      <c r="F55" s="47"/>
      <c r="G55" s="36">
        <f t="shared" si="8"/>
        <v>265000</v>
      </c>
      <c r="H55" s="37">
        <v>265000</v>
      </c>
      <c r="I55" s="37">
        <v>0</v>
      </c>
      <c r="J55" s="37">
        <v>0</v>
      </c>
    </row>
    <row r="56" spans="1:11" s="19" customFormat="1" ht="47.25" customHeight="1" x14ac:dyDescent="0.2">
      <c r="A56" s="59"/>
      <c r="B56" s="57"/>
      <c r="C56" s="57"/>
      <c r="D56" s="57"/>
      <c r="E56" s="35" t="s">
        <v>125</v>
      </c>
      <c r="F56" s="47"/>
      <c r="G56" s="36">
        <f t="shared" si="8"/>
        <v>60000</v>
      </c>
      <c r="H56" s="37">
        <v>60000</v>
      </c>
      <c r="I56" s="37">
        <v>0</v>
      </c>
      <c r="J56" s="37">
        <v>0</v>
      </c>
    </row>
    <row r="57" spans="1:11" s="19" customFormat="1" ht="87" customHeight="1" x14ac:dyDescent="0.2">
      <c r="A57" s="59"/>
      <c r="B57" s="57"/>
      <c r="C57" s="57"/>
      <c r="D57" s="57"/>
      <c r="E57" s="35" t="s">
        <v>126</v>
      </c>
      <c r="F57" s="47"/>
      <c r="G57" s="36">
        <f t="shared" si="7"/>
        <v>89400</v>
      </c>
      <c r="H57" s="37">
        <v>89400</v>
      </c>
      <c r="I57" s="37">
        <v>0</v>
      </c>
      <c r="J57" s="37">
        <v>0</v>
      </c>
    </row>
    <row r="58" spans="1:11" s="19" customFormat="1" ht="178.5" customHeight="1" x14ac:dyDescent="0.2">
      <c r="A58" s="59"/>
      <c r="B58" s="57"/>
      <c r="C58" s="57"/>
      <c r="D58" s="57"/>
      <c r="E58" s="35" t="s">
        <v>127</v>
      </c>
      <c r="F58" s="47"/>
      <c r="G58" s="36">
        <f t="shared" si="7"/>
        <v>44700</v>
      </c>
      <c r="H58" s="37">
        <v>44700</v>
      </c>
      <c r="I58" s="37">
        <v>0</v>
      </c>
      <c r="J58" s="37">
        <v>0</v>
      </c>
    </row>
    <row r="59" spans="1:11" s="19" customFormat="1" ht="99.75" customHeight="1" x14ac:dyDescent="0.2">
      <c r="A59" s="59"/>
      <c r="B59" s="57"/>
      <c r="C59" s="57"/>
      <c r="D59" s="57"/>
      <c r="E59" s="35" t="s">
        <v>128</v>
      </c>
      <c r="F59" s="47"/>
      <c r="G59" s="36">
        <f t="shared" si="7"/>
        <v>51000</v>
      </c>
      <c r="H59" s="37">
        <v>51000</v>
      </c>
      <c r="I59" s="37">
        <v>0</v>
      </c>
      <c r="J59" s="37">
        <v>0</v>
      </c>
    </row>
    <row r="60" spans="1:11" s="19" customFormat="1" ht="30.75" customHeight="1" x14ac:dyDescent="0.2">
      <c r="A60" s="59"/>
      <c r="B60" s="57"/>
      <c r="C60" s="57"/>
      <c r="D60" s="57"/>
      <c r="E60" s="35" t="s">
        <v>130</v>
      </c>
      <c r="F60" s="47"/>
      <c r="G60" s="36">
        <f t="shared" ref="G60:G62" si="9">H60+I60</f>
        <v>44800</v>
      </c>
      <c r="H60" s="37">
        <v>44800</v>
      </c>
      <c r="I60" s="37">
        <v>0</v>
      </c>
      <c r="J60" s="37">
        <v>0</v>
      </c>
    </row>
    <row r="61" spans="1:11" s="19" customFormat="1" ht="84.75" customHeight="1" x14ac:dyDescent="0.2">
      <c r="A61" s="59"/>
      <c r="B61" s="57"/>
      <c r="C61" s="57"/>
      <c r="D61" s="57"/>
      <c r="E61" s="35" t="s">
        <v>138</v>
      </c>
      <c r="F61" s="47"/>
      <c r="G61" s="36">
        <f t="shared" si="9"/>
        <v>27700</v>
      </c>
      <c r="H61" s="37">
        <v>27700</v>
      </c>
      <c r="I61" s="37">
        <v>0</v>
      </c>
      <c r="J61" s="37">
        <v>0</v>
      </c>
    </row>
    <row r="62" spans="1:11" s="19" customFormat="1" ht="39.75" customHeight="1" x14ac:dyDescent="0.2">
      <c r="A62" s="59"/>
      <c r="B62" s="57"/>
      <c r="C62" s="57"/>
      <c r="D62" s="57"/>
      <c r="E62" s="35" t="s">
        <v>131</v>
      </c>
      <c r="F62" s="47"/>
      <c r="G62" s="36">
        <f t="shared" si="9"/>
        <v>2850</v>
      </c>
      <c r="H62" s="37">
        <v>2850</v>
      </c>
      <c r="I62" s="37">
        <v>0</v>
      </c>
      <c r="J62" s="37">
        <v>0</v>
      </c>
    </row>
    <row r="63" spans="1:11" s="19" customFormat="1" ht="64.5" customHeight="1" x14ac:dyDescent="0.2">
      <c r="A63" s="59"/>
      <c r="B63" s="57"/>
      <c r="C63" s="57"/>
      <c r="D63" s="57"/>
      <c r="E63" s="49" t="s">
        <v>132</v>
      </c>
      <c r="F63" s="47"/>
      <c r="G63" s="36">
        <f t="shared" ref="G63" si="10">H63+I63</f>
        <v>129250</v>
      </c>
      <c r="H63" s="37">
        <v>129250</v>
      </c>
      <c r="I63" s="37">
        <v>0</v>
      </c>
      <c r="J63" s="37">
        <v>0</v>
      </c>
    </row>
    <row r="64" spans="1:11" s="19" customFormat="1" ht="95.25" customHeight="1" x14ac:dyDescent="0.2">
      <c r="A64" s="28"/>
      <c r="B64" s="29"/>
      <c r="C64" s="29"/>
      <c r="D64" s="29"/>
      <c r="E64" s="30" t="s">
        <v>141</v>
      </c>
      <c r="F64" s="38" t="s">
        <v>48</v>
      </c>
      <c r="G64" s="31"/>
      <c r="H64" s="32"/>
      <c r="I64" s="32"/>
      <c r="J64" s="32"/>
    </row>
    <row r="65" spans="1:12" ht="38.25" x14ac:dyDescent="0.2">
      <c r="A65" s="33" t="s">
        <v>88</v>
      </c>
      <c r="B65" s="34" t="s">
        <v>89</v>
      </c>
      <c r="C65" s="34" t="s">
        <v>86</v>
      </c>
      <c r="D65" s="34" t="s">
        <v>90</v>
      </c>
      <c r="E65" s="35" t="s">
        <v>133</v>
      </c>
      <c r="F65" s="47"/>
      <c r="G65" s="36">
        <f t="shared" si="1"/>
        <v>1073181</v>
      </c>
      <c r="H65" s="37">
        <v>1073181</v>
      </c>
      <c r="I65" s="37">
        <v>0</v>
      </c>
      <c r="J65" s="37">
        <v>0</v>
      </c>
    </row>
    <row r="66" spans="1:12" s="19" customFormat="1" ht="25.5" x14ac:dyDescent="0.2">
      <c r="A66" s="28"/>
      <c r="B66" s="29"/>
      <c r="C66" s="29"/>
      <c r="D66" s="29"/>
      <c r="E66" s="30" t="s">
        <v>37</v>
      </c>
      <c r="F66" s="38" t="s">
        <v>38</v>
      </c>
      <c r="G66" s="31"/>
      <c r="H66" s="32"/>
      <c r="I66" s="32"/>
      <c r="J66" s="32"/>
    </row>
    <row r="67" spans="1:12" ht="38.25" x14ac:dyDescent="0.2">
      <c r="A67" s="33" t="s">
        <v>88</v>
      </c>
      <c r="B67" s="34" t="s">
        <v>89</v>
      </c>
      <c r="C67" s="34" t="s">
        <v>86</v>
      </c>
      <c r="D67" s="34" t="s">
        <v>90</v>
      </c>
      <c r="E67" s="35" t="s">
        <v>134</v>
      </c>
      <c r="F67" s="47"/>
      <c r="G67" s="36">
        <f t="shared" si="1"/>
        <v>394000</v>
      </c>
      <c r="H67" s="37">
        <v>394000</v>
      </c>
      <c r="I67" s="37">
        <v>0</v>
      </c>
      <c r="J67" s="37">
        <v>0</v>
      </c>
    </row>
    <row r="68" spans="1:12" s="19" customFormat="1" ht="47.25" x14ac:dyDescent="0.2">
      <c r="A68" s="28"/>
      <c r="B68" s="29"/>
      <c r="C68" s="29"/>
      <c r="D68" s="29"/>
      <c r="E68" s="30" t="s">
        <v>29</v>
      </c>
      <c r="F68" s="38" t="s">
        <v>30</v>
      </c>
      <c r="G68" s="31"/>
      <c r="H68" s="32"/>
      <c r="I68" s="32"/>
      <c r="J68" s="32"/>
    </row>
    <row r="69" spans="1:12" s="19" customFormat="1" ht="150" customHeight="1" x14ac:dyDescent="0.2">
      <c r="A69" s="63" t="s">
        <v>88</v>
      </c>
      <c r="B69" s="57" t="s">
        <v>89</v>
      </c>
      <c r="C69" s="57" t="s">
        <v>86</v>
      </c>
      <c r="D69" s="57" t="s">
        <v>90</v>
      </c>
      <c r="E69" s="35" t="s">
        <v>136</v>
      </c>
      <c r="F69" s="47"/>
      <c r="G69" s="36">
        <f t="shared" ref="G69" si="11">H69+I69</f>
        <v>588277</v>
      </c>
      <c r="H69" s="37">
        <v>588277</v>
      </c>
      <c r="I69" s="37">
        <v>0</v>
      </c>
      <c r="J69" s="37">
        <v>0</v>
      </c>
      <c r="K69" s="37">
        <f>G69+G70</f>
        <v>820859</v>
      </c>
      <c r="L69" s="17">
        <f>SUM(H69:H70)-K69</f>
        <v>0</v>
      </c>
    </row>
    <row r="70" spans="1:12" ht="69.75" customHeight="1" x14ac:dyDescent="0.2">
      <c r="A70" s="64"/>
      <c r="B70" s="58"/>
      <c r="C70" s="58"/>
      <c r="D70" s="58"/>
      <c r="E70" s="35" t="s">
        <v>137</v>
      </c>
      <c r="F70" s="47"/>
      <c r="G70" s="36">
        <f t="shared" si="1"/>
        <v>232582</v>
      </c>
      <c r="H70" s="37">
        <v>232582</v>
      </c>
      <c r="I70" s="37">
        <v>0</v>
      </c>
      <c r="J70" s="37">
        <v>0</v>
      </c>
    </row>
    <row r="71" spans="1:12" s="19" customFormat="1" ht="31.5" x14ac:dyDescent="0.2">
      <c r="A71" s="28"/>
      <c r="B71" s="29"/>
      <c r="C71" s="29"/>
      <c r="D71" s="29"/>
      <c r="E71" s="30" t="s">
        <v>60</v>
      </c>
      <c r="F71" s="38" t="s">
        <v>61</v>
      </c>
      <c r="G71" s="31"/>
      <c r="H71" s="32"/>
      <c r="I71" s="32"/>
      <c r="J71" s="32"/>
    </row>
    <row r="72" spans="1:12" ht="34.5" customHeight="1" x14ac:dyDescent="0.2">
      <c r="A72" s="33" t="s">
        <v>88</v>
      </c>
      <c r="B72" s="34" t="s">
        <v>89</v>
      </c>
      <c r="C72" s="34" t="s">
        <v>86</v>
      </c>
      <c r="D72" s="34" t="s">
        <v>90</v>
      </c>
      <c r="E72" s="35" t="s">
        <v>135</v>
      </c>
      <c r="F72" s="47"/>
      <c r="G72" s="36">
        <f t="shared" si="1"/>
        <v>194785</v>
      </c>
      <c r="H72" s="37">
        <v>194785</v>
      </c>
      <c r="I72" s="37">
        <v>0</v>
      </c>
      <c r="J72" s="37">
        <v>0</v>
      </c>
    </row>
    <row r="73" spans="1:12" ht="24" customHeight="1" x14ac:dyDescent="0.2">
      <c r="A73" s="12" t="s">
        <v>94</v>
      </c>
      <c r="B73" s="12" t="s">
        <v>94</v>
      </c>
      <c r="C73" s="12" t="s">
        <v>94</v>
      </c>
      <c r="D73" s="13" t="s">
        <v>93</v>
      </c>
      <c r="E73" s="13" t="s">
        <v>94</v>
      </c>
      <c r="F73" s="13" t="s">
        <v>94</v>
      </c>
      <c r="G73" s="14">
        <f>G12+G33+G43</f>
        <v>22843009</v>
      </c>
      <c r="H73" s="14">
        <f t="shared" ref="H73:J73" si="12">H12+H33+H43</f>
        <v>22841659</v>
      </c>
      <c r="I73" s="14">
        <f t="shared" si="12"/>
        <v>1350</v>
      </c>
      <c r="J73" s="14">
        <f t="shared" si="12"/>
        <v>0</v>
      </c>
    </row>
    <row r="75" spans="1:12" x14ac:dyDescent="0.2">
      <c r="H75" s="18">
        <f>H73+I73-G73</f>
        <v>0</v>
      </c>
    </row>
    <row r="76" spans="1:12" x14ac:dyDescent="0.2">
      <c r="A76" s="19"/>
      <c r="D76" s="20" t="s">
        <v>97</v>
      </c>
      <c r="F76" s="20" t="s">
        <v>98</v>
      </c>
    </row>
  </sheetData>
  <mergeCells count="26">
    <mergeCell ref="A69:A70"/>
    <mergeCell ref="B69:B70"/>
    <mergeCell ref="C69:C70"/>
    <mergeCell ref="D69:D70"/>
    <mergeCell ref="D29:D30"/>
    <mergeCell ref="A47:A63"/>
    <mergeCell ref="B47:B63"/>
    <mergeCell ref="C47:C63"/>
    <mergeCell ref="D47:D63"/>
    <mergeCell ref="A18:A21"/>
    <mergeCell ref="B18:B21"/>
    <mergeCell ref="C18:C21"/>
    <mergeCell ref="D18:D21"/>
    <mergeCell ref="A29:A30"/>
    <mergeCell ref="B29:B30"/>
    <mergeCell ref="C29:C30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</mergeCells>
  <pageMargins left="0.196850393700787" right="0.196850393700787" top="0.39370078740157499" bottom="0.196850393700787" header="0" footer="0"/>
  <pageSetup scale="83" fitToHeight="500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2021-01-09T12:21:17Z</dcterms:created>
  <dcterms:modified xsi:type="dcterms:W3CDTF">2021-01-12T06:52:20Z</dcterms:modified>
</cp:coreProperties>
</file>