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645" windowWidth="15195" windowHeight="7845"/>
  </bookViews>
  <sheets>
    <sheet name="дод 7" sheetId="5" r:id="rId1"/>
  </sheets>
  <definedNames>
    <definedName name="_xlnm.Print_Titles" localSheetId="0">'дод 7'!$6:$7</definedName>
    <definedName name="_xlnm.Print_Area" localSheetId="0">'дод 7'!$A$1:$H$206</definedName>
  </definedNames>
  <calcPr calcId="144525"/>
</workbook>
</file>

<file path=xl/calcChain.xml><?xml version="1.0" encoding="utf-8"?>
<calcChain xmlns="http://schemas.openxmlformats.org/spreadsheetml/2006/main">
  <c r="G164" i="5" l="1"/>
  <c r="H164" i="5"/>
  <c r="F164" i="5"/>
  <c r="F182" i="5"/>
  <c r="G165" i="5"/>
  <c r="H165" i="5"/>
  <c r="F165" i="5"/>
  <c r="F132" i="5"/>
  <c r="G132" i="5"/>
  <c r="H132" i="5"/>
  <c r="H133" i="5"/>
  <c r="G133" i="5"/>
  <c r="H147" i="5" l="1"/>
  <c r="F146" i="5"/>
  <c r="H146" i="5" s="1"/>
  <c r="F170" i="5" l="1"/>
  <c r="F166" i="5"/>
  <c r="G176" i="5"/>
  <c r="G177" i="5"/>
  <c r="H179" i="5"/>
  <c r="F177" i="5"/>
  <c r="F150" i="5"/>
  <c r="F145" i="5"/>
  <c r="G144" i="5"/>
  <c r="F143" i="5" l="1"/>
  <c r="F135" i="5" l="1"/>
  <c r="F136" i="5" l="1"/>
  <c r="G136" i="5"/>
  <c r="H140" i="5"/>
  <c r="H139" i="5"/>
  <c r="F139" i="5"/>
  <c r="F159" i="5" l="1"/>
  <c r="H178" i="5" l="1"/>
  <c r="H177" i="5"/>
  <c r="H169" i="5"/>
  <c r="H167" i="5"/>
  <c r="H163" i="5"/>
  <c r="H162" i="5" s="1"/>
  <c r="G162" i="5"/>
  <c r="F162" i="5"/>
  <c r="G143" i="5" l="1"/>
  <c r="H144" i="5"/>
  <c r="H152" i="5"/>
  <c r="H151" i="5"/>
  <c r="G150" i="5"/>
  <c r="H150" i="5"/>
  <c r="G134" i="5"/>
  <c r="H143" i="5" l="1"/>
  <c r="F148" i="5"/>
  <c r="H148" i="5" s="1"/>
  <c r="G180" i="5"/>
  <c r="F180" i="5"/>
  <c r="F176" i="5" s="1"/>
  <c r="G171" i="5"/>
  <c r="F171" i="5"/>
  <c r="F154" i="5"/>
  <c r="F174" i="5"/>
  <c r="F173" i="5" s="1"/>
  <c r="H172" i="5"/>
  <c r="H170" i="5"/>
  <c r="H168" i="5"/>
  <c r="H171" i="5" l="1"/>
  <c r="H176" i="5"/>
  <c r="H166" i="5"/>
  <c r="G160" i="5"/>
  <c r="G159" i="5" s="1"/>
  <c r="H161" i="5"/>
  <c r="H160" i="5" s="1"/>
  <c r="H159" i="5" s="1"/>
  <c r="F133" i="5"/>
  <c r="H134" i="5"/>
  <c r="G155" i="5"/>
  <c r="H156" i="5"/>
  <c r="H153" i="5"/>
  <c r="H149" i="5"/>
  <c r="F137" i="5"/>
  <c r="H137" i="5" s="1"/>
  <c r="G154" i="5" l="1"/>
  <c r="H155" i="5"/>
  <c r="H154" i="5" s="1"/>
  <c r="H145" i="5" l="1"/>
  <c r="H175" i="5" l="1"/>
  <c r="G157" i="5" l="1"/>
  <c r="F157" i="5"/>
  <c r="G142" i="5"/>
  <c r="H174" i="5"/>
  <c r="F142" i="5" l="1"/>
  <c r="H173" i="5" l="1"/>
  <c r="H158" i="5"/>
  <c r="H157" i="5" s="1"/>
  <c r="H141" i="5"/>
  <c r="H138" i="5"/>
  <c r="H136" i="5" l="1"/>
  <c r="H182" i="5"/>
  <c r="G182" i="5"/>
  <c r="H142" i="5"/>
  <c r="I182" i="5" l="1"/>
  <c r="H181" i="5"/>
  <c r="H180" i="5"/>
  <c r="H135" i="5" l="1"/>
  <c r="H183" i="5"/>
  <c r="H184" i="5"/>
  <c r="H185" i="5"/>
  <c r="H186" i="5"/>
  <c r="H187" i="5"/>
  <c r="H188" i="5"/>
  <c r="H189" i="5"/>
  <c r="H190" i="5"/>
  <c r="H193" i="5"/>
  <c r="H194" i="5"/>
  <c r="H195" i="5"/>
  <c r="H196" i="5"/>
  <c r="H197" i="5"/>
  <c r="H198" i="5"/>
  <c r="H20" i="5"/>
  <c r="H44" i="5"/>
  <c r="H26" i="5"/>
  <c r="H25" i="5"/>
  <c r="H43" i="5"/>
  <c r="H42" i="5"/>
  <c r="H19" i="5"/>
  <c r="H122" i="5"/>
  <c r="H125" i="5"/>
  <c r="H124" i="5"/>
  <c r="H127" i="5"/>
  <c r="H126" i="5"/>
  <c r="H33" i="5"/>
  <c r="H36" i="5"/>
  <c r="H129" i="5"/>
  <c r="H130" i="5"/>
  <c r="H116" i="5"/>
  <c r="H110" i="5"/>
  <c r="H105" i="5"/>
  <c r="H97" i="5"/>
  <c r="H92" i="5"/>
  <c r="H82" i="5"/>
  <c r="H96" i="5"/>
  <c r="H115" i="5"/>
  <c r="H114" i="5"/>
  <c r="H113" i="5"/>
  <c r="H109" i="5"/>
  <c r="H108" i="5"/>
  <c r="H104" i="5"/>
  <c r="H103" i="5"/>
  <c r="H102" i="5"/>
  <c r="H101" i="5"/>
  <c r="H100" i="5"/>
  <c r="H94" i="5"/>
  <c r="H91" i="5"/>
  <c r="H41" i="5"/>
  <c r="H40" i="5"/>
  <c r="H39" i="5"/>
  <c r="H38" i="5"/>
  <c r="H37" i="5"/>
  <c r="H35" i="5"/>
  <c r="H34" i="5"/>
  <c r="H32" i="5"/>
  <c r="H31" i="5"/>
  <c r="H30" i="5"/>
  <c r="H29" i="5"/>
  <c r="H28" i="5"/>
  <c r="H27" i="5"/>
  <c r="H24" i="5"/>
  <c r="H23" i="5"/>
  <c r="H22" i="5"/>
  <c r="H18" i="5"/>
  <c r="H17" i="5"/>
  <c r="H15" i="5"/>
  <c r="H13" i="5"/>
  <c r="H12" i="5"/>
  <c r="H11" i="5"/>
  <c r="H10" i="5"/>
  <c r="F204" i="5" l="1"/>
  <c r="H204" i="5" s="1"/>
</calcChain>
</file>

<file path=xl/sharedStrings.xml><?xml version="1.0" encoding="utf-8"?>
<sst xmlns="http://schemas.openxmlformats.org/spreadsheetml/2006/main" count="306" uniqueCount="241">
  <si>
    <t xml:space="preserve">Пільги громадянам, які постраждали внаслідок Чорнобильської катастрофи , дружинам ( чоловікам ) та опікунам ( на час опікунства ) дітей померлих громадян, смерть яких пов'язана з Чорнобильською катастрофою, на житлово-комунальні послуги </t>
  </si>
  <si>
    <t xml:space="preserve">Пільги громадянам, які постраждали внаслідок Чорнобильської катастрофи дружинам ( чоловікам ) та опікунам ( на час опікунства ) дітей померлих громадян, смерть яких пов'язана з Чорнобильською катастрофою, на придбання твердого палива </t>
  </si>
  <si>
    <t xml:space="preserve">Інші пільги громадянам,які постраждали внаслідок Чорнобильської катастрофи , дружинам ( чоловікам) та опікунам  ( на час опікунства ) дітям померлих громадян, смерть яких пов'язана з Чорнобильською катастрофою </t>
  </si>
  <si>
    <t xml:space="preserve">Пільги пенсіонерам з числа спеціалістів із захисту рослин, передбачені частиною четвертою статті 20 Закону України " Про захист рослин ", громадянам, передбачені пунктом " ї "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безоплатне користування житлом, опаленням та освітленням "  </t>
  </si>
  <si>
    <t xml:space="preserve">Пільги пенсіонерам з числа спеціалістів із захисту рослин , передбачені частиною четвертою статті 20 Закону України " Про захист рослин ", громадянам, передбачені пунктом "ї"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придбання твердого та рідкого пічного побутового палива </t>
  </si>
  <si>
    <t>Пільги окремим категоріям громадян з послуг зв'язку</t>
  </si>
  <si>
    <t>Пільги багатодітним сім'ям на житлово - комунальні послуги</t>
  </si>
  <si>
    <t>Допомога у зв'язку з вагітністю та пологами</t>
  </si>
  <si>
    <t xml:space="preserve">Допомога на догляд за дитиною віком до 3 років </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</si>
  <si>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</si>
  <si>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</si>
  <si>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</si>
  <si>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</si>
  <si>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</si>
  <si>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 xml:space="preserve">Субсидії населенню для відшкодування витрат на оплату житлово - комунальних послуг </t>
  </si>
  <si>
    <t>Субсидії населенню для відшкодування витрат на придбання твердого та рідкого пічного побутового палива і скрапленого газу</t>
  </si>
  <si>
    <t>Державна соціальна допомога інвалідам з дитинства та дітям інвалідам</t>
  </si>
  <si>
    <t xml:space="preserve">Компенсаційні виплати на пільговий проїзд автомобільним транспортом окремим категоріям громадян </t>
  </si>
  <si>
    <t>Компенсаційні виплати за пільговий проїзд окремих категорій громадян на залізничому транспорті</t>
  </si>
  <si>
    <t>Дитячі будинки (в тому числі сімейного типу,прийомні сім'ї)</t>
  </si>
  <si>
    <t>Всього по державних програмах:</t>
  </si>
  <si>
    <t>0.20</t>
  </si>
  <si>
    <t>Всього по державних та районних програмах:</t>
  </si>
  <si>
    <t xml:space="preserve"> 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</si>
  <si>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з державного бюджету місцевим бюджетам на виплату допомоги сім'ям з дітьми, малозабезпеченим сім'ям,  інвалідам з дитинства, дітям- інвалідам та тимчасової державної допомоги дітям.</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</si>
  <si>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 водопостачання і водовідведення, квартирної плати ( утримання будинків і споруд та прибудинкових територій ) , вивезення побутового сміття та рідких нечистот</t>
  </si>
  <si>
    <t xml:space="preserve">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</si>
  <si>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Управління праці та соціального захисту населення райдержадміністрації</t>
  </si>
  <si>
    <t xml:space="preserve">Разом : </t>
  </si>
  <si>
    <t>Загальноосвітні школи</t>
  </si>
  <si>
    <t>070303</t>
  </si>
  <si>
    <t>090201</t>
  </si>
  <si>
    <t>090202</t>
  </si>
  <si>
    <t>090203</t>
  </si>
  <si>
    <t>090204</t>
  </si>
  <si>
    <t>090205</t>
  </si>
  <si>
    <t>090207</t>
  </si>
  <si>
    <t>090208</t>
  </si>
  <si>
    <t>090209</t>
  </si>
  <si>
    <t>090210</t>
  </si>
  <si>
    <t>090211</t>
  </si>
  <si>
    <t>090214</t>
  </si>
  <si>
    <t>090215</t>
  </si>
  <si>
    <t>090216</t>
  </si>
  <si>
    <t>090302</t>
  </si>
  <si>
    <t>090303</t>
  </si>
  <si>
    <t>090304</t>
  </si>
  <si>
    <t>090305</t>
  </si>
  <si>
    <t>090306</t>
  </si>
  <si>
    <t>090307</t>
  </si>
  <si>
    <t>090308</t>
  </si>
  <si>
    <t>090401</t>
  </si>
  <si>
    <t>090405</t>
  </si>
  <si>
    <t>090406</t>
  </si>
  <si>
    <t>091300</t>
  </si>
  <si>
    <t>Відділ освіти райдержадміністрації</t>
  </si>
  <si>
    <t xml:space="preserve">Пільги багатодітним сім'ям на придбання твердого палива та скрапленого газу </t>
  </si>
  <si>
    <t>Допомога при народженні дитини</t>
  </si>
  <si>
    <t xml:space="preserve">Інші пільги ветеранам війни, особам , на яких поширюється чинність Закону України " Про статус ветеранів війни , гарантії їх соціального захисту " , особам , які мають особливі заслуги перед Батьківщиною, вдовам ( вдівцям ) та батькам померлих ( загиблих ) осіб, які мають особливі заслуги перед Батьківщиною , ветеранам праці , особам,які мають особливі трудові заслуги перед Батьківщиною, вдовам ( вдівцям ) та батькам померлих ( загиблих ) осіб ,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с пенсіонерами </t>
  </si>
  <si>
    <t>Субвенція з державного бюджету місцевим бюджетам на надання пільг з послуг зв'язку та інших, передбачених законодавством пільг , в тому числі компенсації втрати частини доходів у зв'язку з відміною податку з власників транспортних засобів та відповідним збільшенням ставок акцизного податку з пального для фізичних осіб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та компенсацію за пільговий проїзд окремих категорій громадян.</t>
  </si>
  <si>
    <t>0990</t>
  </si>
  <si>
    <t xml:space="preserve">Субвенція з державного бюджету місцевим бюджетам на фінансування заходів соціально - економічної компенсації ризику населення, яке проживає на території зони спостереження </t>
  </si>
  <si>
    <r>
      <t>на поточний ремонт</t>
    </r>
    <r>
      <rPr>
        <b/>
        <sz val="12"/>
        <rFont val="Times New Roman"/>
        <family val="1"/>
        <charset val="204"/>
      </rPr>
      <t xml:space="preserve"> </t>
    </r>
    <r>
      <rPr>
        <sz val="12"/>
        <rFont val="Times New Roman"/>
        <family val="1"/>
        <charset val="204"/>
      </rPr>
      <t xml:space="preserve">Бузької ЗОШ І - ІІІ ст. в с. Бузьке вул. Леніна,423 - 99917 грн.  Таборівської ЗОШ І - ІІ ст. с. Таборівка вул. Леніна, 85 - 99212 грн.; Актовської ЗОШ І - ІІ ст. в с. Актове вул.Щорса,40 - 89966 грн.; поточний ремонт майданчику на території ЗОШ в с. Трикрати вул. Леніна,56 - 88076 грн. </t>
    </r>
  </si>
  <si>
    <t>150110</t>
  </si>
  <si>
    <t>Проведення невідкладних відновлювальних робіт, будівництво та реконструкція загальноосвітніх навчальних закладів</t>
  </si>
  <si>
    <t xml:space="preserve">Відділ культури райдержадміністрації </t>
  </si>
  <si>
    <t>110205</t>
  </si>
  <si>
    <t xml:space="preserve">Школи естетичного виховання дітей </t>
  </si>
  <si>
    <t>210105</t>
  </si>
  <si>
    <t xml:space="preserve">Видатки на запобігання та ліквідацію надзвичайних ситуацій та наслідків стихійного лиха  </t>
  </si>
  <si>
    <t xml:space="preserve">на поточний ремонт Олександрівської дитячої школи мистецтва смт. Олександрівка вул. Генерала Подзігуна, 240 Вознесенського району Миколаївської області </t>
  </si>
  <si>
    <t xml:space="preserve">на придбання засобів індивідуального захисту ( противогази ) </t>
  </si>
  <si>
    <t xml:space="preserve">на реконструкцію Воронівської загальноосвітньої школи І - ІІІ ступенів по вул. Вознесенська, 1 в с. Воронівка Вознесенського району  Миколаївської області </t>
  </si>
  <si>
    <t>на капітальний ремонт даху та вікон Таборівської загальноосвітньої школи І-ІІІ ступенів по вул.Леніна,85 в с. Таборівка Вознесенського району Миколаївської області</t>
  </si>
  <si>
    <t>Субвенція з державного бюджету місцевим бюджетам на надання пільг з послуг зв'язку та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</si>
  <si>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03</t>
  </si>
  <si>
    <t>Школи естетичного виховання дітей</t>
  </si>
  <si>
    <t xml:space="preserve">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</si>
  <si>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поточний ремонт частини шатрової покрівлі Трикратівської школи мистецтв Вознесенського району Миколаївської області</t>
  </si>
  <si>
    <t>Разом:</t>
  </si>
  <si>
    <t>Відділ охорони здоров'я райдержадміністрації</t>
  </si>
  <si>
    <t>080300</t>
  </si>
  <si>
    <t>Поліклініки і амбулаторії</t>
  </si>
  <si>
    <t>поточний ремонт Воронівської амбулаторії з приміненням енергозберігаючих технологій(заміна вікон) Вознесенського району Миколаївської області</t>
  </si>
  <si>
    <t>Проведення невідкладних відновлювальних робіт,будівництво та реконструкція загальноосвітніх навчальних закладів</t>
  </si>
  <si>
    <t>реконструкція Воронівської загальноосвітньої школи І-ІІІ ступенів по вул.Вознесенська, 1 в с.Воронівка Вознесенського району Миколаївської області</t>
  </si>
  <si>
    <t>24</t>
  </si>
  <si>
    <t>14</t>
  </si>
  <si>
    <t>10</t>
  </si>
  <si>
    <t>080101</t>
  </si>
  <si>
    <t>Лікарні</t>
  </si>
  <si>
    <t>Субвенція з державного бюджету місцевим бюджетам на придбання медикаментів для забезпечення швидкої медичної допомоги</t>
  </si>
  <si>
    <t>170703</t>
  </si>
  <si>
    <t>Видатки на проведення робіт, пов' язаних із будівництвом,реконструкцією,ремонтом та утриманням автомобільних доріг</t>
  </si>
  <si>
    <t>Інші пільги громадянам, які постраждали внаслідок Чорнобильської катастрофи, дружинам(чоловікам) та опікунам( на час опікунства) дітям померлих громадян, смерть яких повязана з Чорнобильською катастрофою</t>
  </si>
  <si>
    <t>улаштування плиткового покриття Трикратської ЗОШ І-ІІІ ст. в с.Трикрати Вознесенського району Миколаївської області</t>
  </si>
  <si>
    <t>Субвенція з обласного бюджету місцевим бюджетам за рахунок коштів державного бюджету на будівництво, реконструкцію,ремонт та утримання вулиць і доріг комунальної власності у населених пунктах</t>
  </si>
  <si>
    <t>Відділ культури райдержадміністрації</t>
  </si>
  <si>
    <t>Райдержадміністрація</t>
  </si>
  <si>
    <t>( грн.)</t>
  </si>
  <si>
    <t>Загальний фонд</t>
  </si>
  <si>
    <t>Спеціальний фонд</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</si>
  <si>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 які мають особливи заслуги перед Батьківщиною, вдовам ( вдівцям) та батькам померлих ( загиблих ) осіб, які мають особливі заслуги перед Батьківщиною, дітям війни, особам, які мають особливі трудові заслуги перед Батьківщиною, вдовам ( вдівцям ) та батькам померлих ( загиблих ) осіб, які мають особливі трудові заслуги перед Батьківщиною,  жертвам нацистських переслідувань та реабілітованим громадянам,які стали інвалідами внаслідок репресій або є пенсіонерами на житлово-комунальні послуги </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</si>
  <si>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які мають особливі заслуги перед Батьківщиною, вдовам ( вдівцям ) та батькам померлих ( загиблих ) осіб, які мають особливі заслуги перед Батьківщиною,особам, які мають особливі трудові заслуги перед Батьківщиною, вдовам ( вдівцям) та батькам померлих (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 </t>
  </si>
  <si>
    <t xml:space="preserve">Пільги ветеранам військової служби, ветеранам органів внутрішніх справ, ветеранам податкової міліції, ветеранам державної пожежної охорони,ветеранам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міліції,ветеранів державної пожежної охорони ,ветеранів Державної кримінально - виконавчої служби,ветеранів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t>
  </si>
  <si>
    <t>складу кримінально-виконавчої системи, державної пожежної охорони, загиблих або померлих у зв'язку з виконанням службових обов'язків, непрацездатним членам сімей, які перебували на їх утриманні,звільненим з військової служби особам, які  стали інвалідами під час проходження військової служби, батькам та членам сімей військовослужбовців, які загинули (померли) або пропали безвісти під час проходження військової служби, батькам та членам вімей осіб рядового і начальницького складу органів і підрозділів цивільного захисту, Державної служби спеціального звязку та захисту інформації України, які загинули ( померли), пропали безвісті або стали інвалідами при проходженні служби, суддям у відставці на оплату житлово-комунальних послуг</t>
  </si>
  <si>
    <t xml:space="preserve">Пільги ветеранам військової служби,ветеранам органів внутрішніх справ,ветеранам податкової міліції , ветеранам державної пожежної охорони, 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України,вдовам (вдівцям) померлих (загиблих) ветеранів військової службии, ветеранів органів внутрішніх справ,ветеранів податкої міліції,ветеранів державної пожежної охорони ,ветеранів Державної кримінально -виконавчої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державної пожежної охорони,загиблих або померлих </t>
  </si>
  <si>
    <t xml:space="preserve">у зв'язку з виконанням службових обов'язків, непрацездатним членам сімей, які перебували на їх утриманні,  на придбання  твердого палива </t>
  </si>
  <si>
    <t>Код                                    програмної класифікації видатків та кредитування місцевого бюджету  (ПКВКМБ)</t>
  </si>
  <si>
    <t>Код   типової програмної класифікації видатків та кредитування місцевих бюджетів (ТПКВКМБ)/ тимчасової класифікації  видатків та кредитування для бюджетів місцевого самоврядування        (ТКВКБМС)</t>
  </si>
  <si>
    <t>Код                              функціональної класифікації  видатків та кредитування місцевого бюджету           ( ФКВКБ )</t>
  </si>
  <si>
    <t>Найменування головного розпорядника, відповідального виконавця бюджетної програми або напряму видатків згідно з типовою  відомчою/ТПКВКМБ/ТКВКБМС</t>
  </si>
  <si>
    <t>Найменування  місцевої ( регіональної) програми</t>
  </si>
  <si>
    <t>3</t>
  </si>
  <si>
    <t>8=6+7</t>
  </si>
  <si>
    <t>до рішення Прибужанівської сільської ради</t>
  </si>
  <si>
    <t xml:space="preserve">Сільські програми : </t>
  </si>
  <si>
    <t xml:space="preserve"> </t>
  </si>
  <si>
    <t>Програма соціально - економічного розвитку сільської ради</t>
  </si>
  <si>
    <t>Програма "Шкільний автобус"</t>
  </si>
  <si>
    <t>"Питна вода"</t>
  </si>
  <si>
    <t>Секретар ради</t>
  </si>
  <si>
    <t>утилізація несанкціонованого  сміттєзвалища</t>
  </si>
  <si>
    <t>Програма поводження з твердими побутовими  відходами</t>
  </si>
  <si>
    <t>0111</t>
  </si>
  <si>
    <t>0620</t>
  </si>
  <si>
    <t>0443</t>
  </si>
  <si>
    <t>0512</t>
  </si>
  <si>
    <t xml:space="preserve">Всього по сільських  програмах : </t>
  </si>
  <si>
    <t>Утилізація відходів</t>
  </si>
  <si>
    <t>Разом загальний та спеціальний фонди</t>
  </si>
  <si>
    <t>1010</t>
  </si>
  <si>
    <t>0910</t>
  </si>
  <si>
    <t>Програма "Турбота"</t>
  </si>
  <si>
    <t>1030</t>
  </si>
  <si>
    <t>Інші видатки на соціальний захист ветеранів війни та праці</t>
  </si>
  <si>
    <t>1090</t>
  </si>
  <si>
    <t>матеріальна допомога учасникам АТО</t>
  </si>
  <si>
    <t xml:space="preserve">матеріальна допомога на лікування </t>
  </si>
  <si>
    <t>З.А.Алексєєва</t>
  </si>
  <si>
    <t>0118310</t>
  </si>
  <si>
    <t>0180</t>
  </si>
  <si>
    <t>1020</t>
  </si>
  <si>
    <t>0921</t>
  </si>
  <si>
    <t>0110000</t>
  </si>
  <si>
    <t>Прибужанівська сільська рада</t>
  </si>
  <si>
    <t>0110150</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</si>
  <si>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</si>
  <si>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</si>
  <si>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0113191</t>
  </si>
  <si>
    <t>3191</t>
  </si>
  <si>
    <t>0113242</t>
  </si>
  <si>
    <t>3242</t>
  </si>
  <si>
    <t>Інші заходи у сфері соціального захисту і соціального забезпечення</t>
  </si>
  <si>
    <t>0116013</t>
  </si>
  <si>
    <t>6013</t>
  </si>
  <si>
    <t>Забезпечення діяльності водопровідно-каналізаційного господарства</t>
  </si>
  <si>
    <t>0116010</t>
  </si>
  <si>
    <t>6010</t>
  </si>
  <si>
    <t>Утримання та ефективна експлуатація об`єктів житлово-комунального господарства</t>
  </si>
  <si>
    <t>0113190</t>
  </si>
  <si>
    <t>3190</t>
  </si>
  <si>
    <t>Соціальний захист ветеранів війни та праці</t>
  </si>
  <si>
    <t>0113240</t>
  </si>
  <si>
    <t>3240</t>
  </si>
  <si>
    <t>Інші заклади та заходи</t>
  </si>
  <si>
    <t>Програма зайнятості населення сільської ради на період до 2018року</t>
  </si>
  <si>
    <t>0116030</t>
  </si>
  <si>
    <t>6030</t>
  </si>
  <si>
    <t>Організація благоустрою населених пунктів</t>
  </si>
  <si>
    <t xml:space="preserve">на оплату праці з нарахуванням за громадські роботи 17чол. </t>
  </si>
  <si>
    <t>0117300</t>
  </si>
  <si>
    <t>Будівництво та регіональний розвиток</t>
  </si>
  <si>
    <t>0117330</t>
  </si>
  <si>
    <t>7330</t>
  </si>
  <si>
    <t>Будівництво інших об`єктів соціальної та виробничої інфраструктури комунальної власності</t>
  </si>
  <si>
    <t>експертиза проектно-кошторисної документації на  "Реконструкцію водогону селища Мартинівське та села Мартинівське Вознесенського району Миколаївської області"</t>
  </si>
  <si>
    <t>8310</t>
  </si>
  <si>
    <t>Запобігання та ліквідація забруднення навколишнього природного середовища</t>
  </si>
  <si>
    <t>0118312</t>
  </si>
  <si>
    <t>8312</t>
  </si>
  <si>
    <t>0610000</t>
  </si>
  <si>
    <t>Орган з питань освіти і науки</t>
  </si>
  <si>
    <t>0611010</t>
  </si>
  <si>
    <t>Надання дошкільної освіти</t>
  </si>
  <si>
    <t>0611020</t>
  </si>
  <si>
    <t>Надання загальної середньої освіти загальноосвітніми навчальними закладами ( в т. ч. школою-дитячим садком, інтернатом при школі), спеціалізованими школами, ліцеями, гімназіями, колегіумами</t>
  </si>
  <si>
    <t>0611160</t>
  </si>
  <si>
    <t>1160</t>
  </si>
  <si>
    <t>Інші програми, заклади та заходи у сфері освіти</t>
  </si>
  <si>
    <t>0611161</t>
  </si>
  <si>
    <t>1161</t>
  </si>
  <si>
    <t>Забезпечення діяльності інших закладів у сфері освіти</t>
  </si>
  <si>
    <t>придбання 2-х комп'ютерів для бухгалтерії та господарської частини</t>
  </si>
  <si>
    <t>0611162</t>
  </si>
  <si>
    <t>1162</t>
  </si>
  <si>
    <t>Інші програми та заходи у сфері освіти</t>
  </si>
  <si>
    <t>0617320</t>
  </si>
  <si>
    <t>7320</t>
  </si>
  <si>
    <t>Будівництво об`єктів соціально-культурного призначення</t>
  </si>
  <si>
    <t>0617321</t>
  </si>
  <si>
    <t>7321</t>
  </si>
  <si>
    <t>Будівництво освітніх установ та закладів</t>
  </si>
  <si>
    <t>реконструкція вузла обліку газу в Новосілківській та Мартинівській ЗОШ</t>
  </si>
  <si>
    <t>забезпечення підвозу дітей до загальноосвітніх шкіл</t>
  </si>
  <si>
    <t>Уточнений перелік місцевих ( регіональних ) програм, які фінансуватимуться за рахунок коштів сільського  бюджету  Прибужанівської сільської ради  у 2018 році</t>
  </si>
  <si>
    <t>придбання прінтера, системного блоку та одного комп'ютерного комплекту</t>
  </si>
  <si>
    <t>придбання спортивного інвентарю, фарби, вапна</t>
  </si>
  <si>
    <t xml:space="preserve">утримання території в належному стані: косіння трави та бур'яну </t>
  </si>
  <si>
    <t>0320</t>
  </si>
  <si>
    <t>Заходи із запобігання та ліквідації надзвичайних ситуацій та наслідків стихійного лиха</t>
  </si>
  <si>
    <t>придбання бензину та дизельного палива</t>
  </si>
  <si>
    <t xml:space="preserve">Цільова програма цивільного захисту населення і територій Прибужанівської сільської ради Вознесенського району від надзвичайних ситуацій техногенного та природного характеру, забезпечення пожежної безпеки на 2018-2020 роки                                
</t>
  </si>
  <si>
    <t>Субвенція з місцевого бюджету державному бюджету на виконання програм соціально - економічного розвитку регіонів</t>
  </si>
  <si>
    <t>на ПММ та запчастини для пожежно -рятувального підрозділу</t>
  </si>
  <si>
    <t>Виконання інвестиційних проектів</t>
  </si>
  <si>
    <t>Виконання інвестиційних проектів в рамках здійснення заходів щодо соціально-економічного розвитку окремих територій</t>
  </si>
  <si>
    <t>співфінансування на  придбання  придбання шкільних меблів, учбового, комп’ютерного обладнання для Тімірязєвської загальноосвітньої школи I—III ступенів, с. Тімірязєвка, шкільних меблів, учбового, комп’ютерного обладнання для Дмитрівської загальноосвітньої школи I—
II ступенів, с. Дмитрівка, придбання дошкільних меблів, кухонного, комп’ютерного, спортивного, мультимедійного обладнання та м’якого інвентарю для Дмитрівського дошкільного навчального закладу “Малятко”, с. Бакай. (розпорядження Кабінету Міністрів України від 6 грудня 2017 р. № 861-р розподіл у 2017 році субвенції з державного бюджету місцевим бюджетам на здійснення заходів щодо соціально-економічного розвитку окремих територій (загальний фонд) між місцевими бюджетами за об’єктами (заходами))</t>
  </si>
  <si>
    <t>0490</t>
  </si>
  <si>
    <t>Інші субвенції з місцевого бюджету</t>
  </si>
  <si>
    <t>0119770</t>
  </si>
  <si>
    <t>9770</t>
  </si>
  <si>
    <t>надання пільг окремим категоріям громадян на послуги зв'язку та пільгове перевезення</t>
  </si>
  <si>
    <t>поточний ремонт даху приміщення управління в с.Новосілка та поточний ремонт приміщення управління в с. Прибужани</t>
  </si>
  <si>
    <t xml:space="preserve">придбання системи захисту "Каскад", труби. придбання мотопомпи для викачки нечистот, придбання електро - насосу СМ 50-200 для водопостачання в с.Вільне , насосу ЕВЦ6-6,5-140 для КП "Мартинівське ЖКГ"  ; придбання  електричного насосу "ЕВЦ 6-10-140" для КП "Нєптун" </t>
  </si>
  <si>
    <t xml:space="preserve">поточний ремонт водогону с.Тімірязєво; поточний ремонт 270м.водогону в с.Прибужани </t>
  </si>
  <si>
    <t>поточний ремонт вуличного освітлення Дмитрівка,Бакай,Рюмівське та с. Тімірязєво капітальний ремонт вуличного освітлення, с.Новосілка, с.Тімірязєво</t>
  </si>
  <si>
    <t>0117350</t>
  </si>
  <si>
    <t>7350</t>
  </si>
  <si>
    <t>Розроблення схем планування та забудови територій (містобудівної документації)</t>
  </si>
  <si>
    <t>придбання водонагрівача в Тімірязєвський ДНЗ, придбання промислових електроплит, м'ясорубок</t>
  </si>
  <si>
    <t>поточний ремонт даху ЛУНАЧАРСЬКОГО ДНЗ "СОНЕЧКО", проектна документація по внутрішньому електропостачанню Новосілківського,Тімірязєвського, Дмитрівського ДНЗ</t>
  </si>
  <si>
    <t>придбання програмного забезпечення "Курс: Школа"; придбання шкільного обладнання</t>
  </si>
  <si>
    <t>оздоровлення та відпочинок у літній період 335 дітей; придбання промислових електроплит, м'ясорубок</t>
  </si>
  <si>
    <t>виготовлення топооснови, генеральних планів села Мартинівське та селища Мартинівське</t>
  </si>
  <si>
    <t>Додаток №4</t>
  </si>
  <si>
    <t>від 20.04.2018р.№2</t>
  </si>
  <si>
    <t>6011</t>
  </si>
  <si>
    <t>Експлуатація та технічне обслуговування житлового фонду</t>
  </si>
  <si>
    <t xml:space="preserve">технічне обстеження аварійно небезпечного об'єкту: "п'ятиповерхового житлового будинку №25 на 70квартир БОС-2 в с.Мартинівське Вознесенського району Миколаївської області"; ТОВ "буд.лабораторія" за проведення досліджень шести проб буд.матеріалів по житлов.буд.№25 </t>
  </si>
  <si>
    <t>проведення досліджень лабораторії по Прибужанівській ЗОШ; виготовлення проектно-кошторисної документації по капітальному ремонту шкіл</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</si>
</sst>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г_р_н_._-;\-* #,##0.00\ _г_р_н_._-;_-* &quot;-&quot;??\ _г_р_н_._-;_-@_-"/>
    <numFmt numFmtId="165" formatCode="000000"/>
  </numFmts>
  <fonts count="25" x14ac:knownFonts="1">
    <font>
      <sz val="10"/>
      <name val="Arial Cyr"/>
      <charset val="204"/>
    </font>
    <font>
      <sz val="10"/>
      <name val="Arial Cyr"/>
      <charset val="204"/>
    </font>
    <font>
      <sz val="12"/>
      <name val="Times New Roman"/>
      <family val="1"/>
      <charset val="204"/>
    </font>
    <font>
      <b/>
      <sz val="12"/>
      <name val="Times New Roman"/>
      <family val="1"/>
      <charset val="204"/>
    </font>
    <font>
      <sz val="12"/>
      <name val="Arial Cyr"/>
      <charset val="204"/>
    </font>
    <font>
      <b/>
      <sz val="12"/>
      <name val="Times New Roman"/>
      <family val="1"/>
    </font>
    <font>
      <sz val="12"/>
      <name val="Times New Roman"/>
      <family val="1"/>
    </font>
    <font>
      <b/>
      <sz val="14"/>
      <name val="Times New Roman"/>
      <family val="1"/>
      <charset val="204"/>
    </font>
    <font>
      <b/>
      <sz val="12"/>
      <name val="Arial Cyr"/>
      <charset val="204"/>
    </font>
    <font>
      <sz val="14"/>
      <name val="Times New Roman"/>
      <family val="1"/>
      <charset val="204"/>
    </font>
    <font>
      <b/>
      <sz val="14"/>
      <name val="Times New Roman"/>
      <family val="1"/>
    </font>
    <font>
      <sz val="14"/>
      <name val="Arial Cyr"/>
      <charset val="204"/>
    </font>
    <font>
      <b/>
      <sz val="10"/>
      <name val="Arial Cyr"/>
      <charset val="204"/>
    </font>
    <font>
      <sz val="14"/>
      <color indexed="8"/>
      <name val="Times New Roman"/>
      <family val="1"/>
      <charset val="204"/>
    </font>
    <font>
      <sz val="14"/>
      <color theme="0"/>
      <name val="Arial Cyr"/>
      <charset val="204"/>
    </font>
    <font>
      <b/>
      <sz val="14"/>
      <color theme="1"/>
      <name val="Times New Roman"/>
      <family val="1"/>
      <charset val="204"/>
    </font>
    <font>
      <sz val="14"/>
      <color theme="1"/>
      <name val="Times New Roman"/>
      <family val="1"/>
      <charset val="204"/>
    </font>
    <font>
      <sz val="14"/>
      <color rgb="FFFF0000"/>
      <name val="Times New Roman"/>
      <family val="1"/>
      <charset val="204"/>
    </font>
    <font>
      <b/>
      <sz val="14"/>
      <color rgb="FFFF0000"/>
      <name val="Times New Roman"/>
      <family val="1"/>
      <charset val="204"/>
    </font>
    <font>
      <sz val="12"/>
      <color rgb="FFFF0000"/>
      <name val="Arial Cyr"/>
      <charset val="204"/>
    </font>
    <font>
      <b/>
      <sz val="14"/>
      <color rgb="FFFF0000"/>
      <name val="Arial Cyr"/>
      <charset val="204"/>
    </font>
    <font>
      <b/>
      <sz val="12"/>
      <color rgb="FFFF0000"/>
      <name val="Arial Cyr"/>
      <charset val="204"/>
    </font>
    <font>
      <b/>
      <sz val="14"/>
      <color theme="0"/>
      <name val="Times New Roman"/>
      <family val="1"/>
      <charset val="204"/>
    </font>
    <font>
      <sz val="18"/>
      <name val="Times New Roman"/>
      <family val="1"/>
      <charset val="204"/>
    </font>
    <font>
      <b/>
      <sz val="14"/>
      <name val="Arial Cyr"/>
      <charset val="204"/>
    </font>
  </fonts>
  <fills count="3">
    <fill>
      <patternFill patternType="none"/>
    </fill>
    <fill>
      <patternFill patternType="gray125"/>
    </fill>
    <fill>
      <patternFill patternType="solid">
        <fgColor indexed="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193">
    <xf numFmtId="0" fontId="0" fillId="0" borderId="0" xfId="0"/>
    <xf numFmtId="0" fontId="4" fillId="0" borderId="0" xfId="0" applyFont="1"/>
    <xf numFmtId="0" fontId="6" fillId="0" borderId="1" xfId="0" applyFont="1" applyBorder="1" applyAlignment="1">
      <alignment horizontal="left" vertical="top" wrapText="1"/>
    </xf>
    <xf numFmtId="0" fontId="4" fillId="0" borderId="0" xfId="0" applyFont="1" applyBorder="1"/>
    <xf numFmtId="0" fontId="4" fillId="0" borderId="2" xfId="0" applyFont="1" applyFill="1" applyBorder="1"/>
    <xf numFmtId="0" fontId="4" fillId="0" borderId="2" xfId="0" applyFont="1" applyBorder="1" applyAlignment="1">
      <alignment horizontal="center"/>
    </xf>
    <xf numFmtId="0" fontId="8"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8" fillId="0" borderId="1" xfId="0" applyFont="1" applyFill="1" applyBorder="1" applyAlignment="1">
      <alignment vertical="center" wrapText="1"/>
    </xf>
    <xf numFmtId="0" fontId="4" fillId="0" borderId="1" xfId="0" applyFont="1" applyFill="1" applyBorder="1" applyAlignment="1">
      <alignment horizontal="center" vertical="center" wrapText="1"/>
    </xf>
    <xf numFmtId="1" fontId="8" fillId="0" borderId="1" xfId="0" applyNumberFormat="1" applyFont="1" applyFill="1" applyBorder="1" applyAlignment="1">
      <alignment vertical="center" wrapText="1"/>
    </xf>
    <xf numFmtId="0" fontId="3" fillId="0" borderId="1" xfId="0" applyFont="1" applyFill="1" applyBorder="1" applyAlignment="1">
      <alignment horizontal="center" vertical="center" wrapText="1"/>
    </xf>
    <xf numFmtId="1" fontId="5" fillId="0" borderId="1" xfId="0" applyNumberFormat="1" applyFont="1" applyFill="1" applyBorder="1" applyAlignment="1">
      <alignment vertical="center" wrapText="1"/>
    </xf>
    <xf numFmtId="0" fontId="3" fillId="0" borderId="1" xfId="0" applyFont="1" applyFill="1" applyBorder="1" applyAlignment="1">
      <alignment vertical="center" wrapText="1"/>
    </xf>
    <xf numFmtId="0" fontId="6" fillId="0" borderId="1" xfId="0" applyFont="1" applyFill="1" applyBorder="1" applyAlignment="1">
      <alignment vertical="center" wrapText="1"/>
    </xf>
    <xf numFmtId="0" fontId="4" fillId="0" borderId="4" xfId="0" applyFont="1" applyFill="1" applyBorder="1" applyAlignment="1">
      <alignment horizontal="center" vertical="center" wrapText="1"/>
    </xf>
    <xf numFmtId="2" fontId="5" fillId="0" borderId="1"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2" fillId="0" borderId="1" xfId="0" applyFont="1" applyFill="1" applyBorder="1" applyAlignment="1">
      <alignment horizontal="center" vertical="center" wrapText="1"/>
    </xf>
    <xf numFmtId="2" fontId="3" fillId="0" borderId="1" xfId="0" applyNumberFormat="1" applyFont="1" applyFill="1" applyBorder="1" applyAlignment="1">
      <alignment vertical="center" wrapText="1"/>
    </xf>
    <xf numFmtId="1" fontId="2" fillId="0" borderId="1" xfId="0" applyNumberFormat="1" applyFont="1" applyFill="1" applyBorder="1" applyAlignment="1">
      <alignment vertical="center" wrapText="1"/>
    </xf>
    <xf numFmtId="0" fontId="7" fillId="0" borderId="1" xfId="0" applyFont="1" applyFill="1" applyBorder="1" applyAlignment="1">
      <alignment vertical="center" wrapText="1"/>
    </xf>
    <xf numFmtId="0" fontId="4" fillId="0" borderId="1" xfId="0" applyFont="1" applyFill="1" applyBorder="1" applyAlignment="1">
      <alignment horizontal="center" vertical="center"/>
    </xf>
    <xf numFmtId="0" fontId="2" fillId="0" borderId="1" xfId="0" applyFont="1" applyFill="1" applyBorder="1" applyAlignment="1">
      <alignment vertical="center" wrapText="1"/>
    </xf>
    <xf numFmtId="0" fontId="8" fillId="0" borderId="1" xfId="0" applyFont="1" applyFill="1" applyBorder="1" applyAlignment="1">
      <alignment horizontal="center" vertical="center"/>
    </xf>
    <xf numFmtId="0" fontId="4" fillId="0" borderId="1" xfId="0" applyFont="1" applyFill="1" applyBorder="1" applyAlignment="1">
      <alignment vertical="center"/>
    </xf>
    <xf numFmtId="0" fontId="6" fillId="0" borderId="1" xfId="0" applyFont="1" applyFill="1" applyBorder="1" applyAlignment="1">
      <alignment horizontal="center" vertical="center" wrapText="1"/>
    </xf>
    <xf numFmtId="0" fontId="8" fillId="0" borderId="1" xfId="0" applyFont="1" applyFill="1" applyBorder="1" applyAlignment="1">
      <alignment vertical="center"/>
    </xf>
    <xf numFmtId="49" fontId="2" fillId="0" borderId="1" xfId="0" applyNumberFormat="1" applyFont="1" applyFill="1" applyBorder="1" applyAlignment="1">
      <alignment vertical="center" wrapText="1"/>
    </xf>
    <xf numFmtId="49" fontId="7" fillId="0" borderId="1" xfId="0" applyNumberFormat="1" applyFont="1" applyFill="1" applyBorder="1" applyAlignment="1">
      <alignment vertical="center" wrapText="1"/>
    </xf>
    <xf numFmtId="1" fontId="3" fillId="0" borderId="1" xfId="0" applyNumberFormat="1" applyFont="1" applyFill="1" applyBorder="1" applyAlignment="1">
      <alignment vertical="center"/>
    </xf>
    <xf numFmtId="49" fontId="9" fillId="0" borderId="1" xfId="0" applyNumberFormat="1" applyFont="1" applyFill="1" applyBorder="1" applyAlignment="1">
      <alignment vertical="center" wrapText="1"/>
    </xf>
    <xf numFmtId="11" fontId="6" fillId="0" borderId="1" xfId="0" applyNumberFormat="1" applyFont="1" applyBorder="1" applyAlignment="1">
      <alignment wrapText="1"/>
    </xf>
    <xf numFmtId="0" fontId="6" fillId="0" borderId="1" xfId="0" applyFont="1" applyBorder="1" applyAlignment="1">
      <alignment horizontal="left" vertical="center" wrapText="1"/>
    </xf>
    <xf numFmtId="11" fontId="6" fillId="0" borderId="1" xfId="0" applyNumberFormat="1" applyFont="1" applyBorder="1" applyAlignment="1">
      <alignment vertical="center" wrapText="1"/>
    </xf>
    <xf numFmtId="0" fontId="2" fillId="0" borderId="4" xfId="0" applyFont="1" applyFill="1" applyBorder="1" applyAlignment="1">
      <alignment horizontal="center" vertical="center" wrapText="1"/>
    </xf>
    <xf numFmtId="0" fontId="9" fillId="0" borderId="0" xfId="0" applyFont="1"/>
    <xf numFmtId="0" fontId="6" fillId="0" borderId="1" xfId="0" applyNumberFormat="1" applyFont="1" applyBorder="1" applyAlignment="1">
      <alignment horizontal="left" vertical="top" wrapText="1"/>
    </xf>
    <xf numFmtId="0" fontId="2" fillId="0" borderId="1" xfId="0" applyFont="1" applyFill="1" applyBorder="1" applyAlignment="1">
      <alignment horizontal="left" vertical="center" wrapText="1"/>
    </xf>
    <xf numFmtId="0" fontId="2" fillId="0" borderId="1" xfId="0" applyFont="1" applyBorder="1" applyAlignment="1">
      <alignment wrapText="1"/>
    </xf>
    <xf numFmtId="1" fontId="7" fillId="0" borderId="1" xfId="0" applyNumberFormat="1" applyFont="1" applyFill="1" applyBorder="1" applyAlignment="1">
      <alignment vertical="center" wrapText="1"/>
    </xf>
    <xf numFmtId="0" fontId="10"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center"/>
    </xf>
    <xf numFmtId="0" fontId="9" fillId="0" borderId="5"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9" fillId="2" borderId="1" xfId="0" applyFont="1" applyFill="1" applyBorder="1" applyAlignment="1">
      <alignment vertical="center" wrapText="1"/>
    </xf>
    <xf numFmtId="49" fontId="9" fillId="2" borderId="5" xfId="0" applyNumberFormat="1" applyFont="1" applyFill="1" applyBorder="1" applyAlignment="1">
      <alignment horizontal="center" vertical="center" wrapText="1"/>
    </xf>
    <xf numFmtId="0" fontId="9" fillId="2" borderId="1"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7" fillId="2" borderId="1" xfId="0" applyNumberFormat="1" applyFont="1" applyFill="1" applyBorder="1" applyAlignment="1">
      <alignment horizontal="center" vertical="center" wrapText="1"/>
    </xf>
    <xf numFmtId="2" fontId="9" fillId="0" borderId="1" xfId="0" quotePrefix="1" applyNumberFormat="1" applyFont="1" applyBorder="1" applyAlignment="1">
      <alignment vertical="center" wrapText="1"/>
    </xf>
    <xf numFmtId="0" fontId="4" fillId="0" borderId="0" xfId="0" applyFont="1" applyFill="1" applyBorder="1"/>
    <xf numFmtId="0" fontId="9" fillId="0" borderId="0" xfId="0" applyFont="1" applyFill="1" applyBorder="1" applyAlignment="1">
      <alignment horizontal="right"/>
    </xf>
    <xf numFmtId="0" fontId="9" fillId="0" borderId="1" xfId="0" quotePrefix="1" applyFont="1" applyBorder="1" applyAlignment="1">
      <alignment horizontal="center" vertical="center" wrapText="1"/>
    </xf>
    <xf numFmtId="2" fontId="9" fillId="0" borderId="1" xfId="0" quotePrefix="1"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0" fontId="9" fillId="0" borderId="5"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justify" vertical="center" wrapText="1"/>
    </xf>
    <xf numFmtId="1" fontId="14" fillId="0" borderId="1" xfId="0" applyNumberFormat="1" applyFont="1" applyFill="1" applyBorder="1" applyAlignment="1">
      <alignment vertical="center"/>
    </xf>
    <xf numFmtId="0" fontId="11" fillId="0" borderId="0" xfId="0" applyFont="1" applyFill="1"/>
    <xf numFmtId="0" fontId="7" fillId="0" borderId="1" xfId="0" quotePrefix="1" applyFont="1" applyBorder="1" applyAlignment="1">
      <alignment horizontal="center" vertical="center" wrapText="1"/>
    </xf>
    <xf numFmtId="0" fontId="15" fillId="0" borderId="1" xfId="0" quotePrefix="1" applyFont="1" applyBorder="1" applyAlignment="1">
      <alignment horizontal="center" vertical="center" wrapText="1"/>
    </xf>
    <xf numFmtId="2" fontId="15" fillId="0" borderId="1" xfId="0" applyNumberFormat="1" applyFont="1" applyBorder="1" applyAlignment="1">
      <alignment horizontal="center" vertical="center" wrapText="1"/>
    </xf>
    <xf numFmtId="2" fontId="15" fillId="0" borderId="1" xfId="0" quotePrefix="1" applyNumberFormat="1" applyFont="1" applyBorder="1" applyAlignment="1">
      <alignment vertical="center" wrapText="1"/>
    </xf>
    <xf numFmtId="0" fontId="9" fillId="2" borderId="1" xfId="0" applyFont="1" applyFill="1" applyBorder="1" applyAlignment="1">
      <alignment horizontal="left" vertical="top" wrapText="1"/>
    </xf>
    <xf numFmtId="2" fontId="15" fillId="0" borderId="1" xfId="0" quotePrefix="1" applyNumberFormat="1" applyFont="1" applyBorder="1" applyAlignment="1">
      <alignment horizontal="center" vertical="center" wrapText="1"/>
    </xf>
    <xf numFmtId="0" fontId="7" fillId="0" borderId="1" xfId="0" quotePrefix="1" applyFont="1" applyFill="1" applyBorder="1" applyAlignment="1">
      <alignment horizontal="center" vertical="center" wrapText="1"/>
    </xf>
    <xf numFmtId="2" fontId="7" fillId="0" borderId="1" xfId="0" quotePrefix="1" applyNumberFormat="1" applyFont="1" applyFill="1" applyBorder="1" applyAlignment="1">
      <alignment horizontal="center" vertical="center" wrapText="1"/>
    </xf>
    <xf numFmtId="2" fontId="7" fillId="0" borderId="1" xfId="0" quotePrefix="1" applyNumberFormat="1" applyFont="1" applyFill="1" applyBorder="1" applyAlignment="1">
      <alignment vertical="center" wrapText="1"/>
    </xf>
    <xf numFmtId="0" fontId="16" fillId="0" borderId="1" xfId="0" quotePrefix="1" applyFont="1" applyBorder="1" applyAlignment="1">
      <alignment horizontal="center" vertical="center" wrapText="1"/>
    </xf>
    <xf numFmtId="2" fontId="16" fillId="0" borderId="1" xfId="0" quotePrefix="1" applyNumberFormat="1" applyFont="1" applyBorder="1" applyAlignment="1">
      <alignment horizontal="center" vertical="center" wrapText="1"/>
    </xf>
    <xf numFmtId="2" fontId="16" fillId="0" borderId="1" xfId="0" quotePrefix="1" applyNumberFormat="1" applyFont="1" applyBorder="1" applyAlignment="1">
      <alignment vertical="center" wrapText="1"/>
    </xf>
    <xf numFmtId="0" fontId="17" fillId="0" borderId="1" xfId="0" applyFont="1" applyBorder="1" applyAlignment="1">
      <alignment horizontal="center" vertical="center"/>
    </xf>
    <xf numFmtId="0" fontId="17" fillId="0" borderId="5" xfId="0" applyNumberFormat="1" applyFont="1" applyFill="1" applyBorder="1" applyAlignment="1">
      <alignment horizontal="center" vertical="center" wrapText="1"/>
    </xf>
    <xf numFmtId="49" fontId="17" fillId="2" borderId="5" xfId="0" applyNumberFormat="1" applyFont="1" applyFill="1" applyBorder="1" applyAlignment="1">
      <alignment horizontal="center" vertical="center" wrapText="1"/>
    </xf>
    <xf numFmtId="0" fontId="18" fillId="2" borderId="1" xfId="0" applyFont="1" applyFill="1" applyBorder="1" applyAlignment="1">
      <alignment horizontal="center" vertical="center" wrapText="1"/>
    </xf>
    <xf numFmtId="0" fontId="19" fillId="0" borderId="0" xfId="0" applyFont="1"/>
    <xf numFmtId="0" fontId="17" fillId="2" borderId="1" xfId="0" applyFont="1" applyFill="1" applyBorder="1" applyAlignment="1">
      <alignment horizontal="center" vertical="center" wrapText="1"/>
    </xf>
    <xf numFmtId="0" fontId="18" fillId="0" borderId="1" xfId="0" applyFont="1" applyFill="1" applyBorder="1" applyAlignment="1">
      <alignment horizontal="center" vertical="center"/>
    </xf>
    <xf numFmtId="0" fontId="20" fillId="0" borderId="0" xfId="0" applyFont="1" applyFill="1"/>
    <xf numFmtId="49" fontId="17" fillId="0" borderId="5" xfId="0" applyNumberFormat="1" applyFont="1" applyFill="1" applyBorder="1" applyAlignment="1">
      <alignment horizontal="center" vertical="center" wrapText="1"/>
    </xf>
    <xf numFmtId="0" fontId="17" fillId="2" borderId="1" xfId="0" applyFont="1" applyFill="1" applyBorder="1" applyAlignment="1">
      <alignment vertical="center" wrapText="1"/>
    </xf>
    <xf numFmtId="1" fontId="18" fillId="2" borderId="1" xfId="0" applyNumberFormat="1" applyFont="1" applyFill="1" applyBorder="1" applyAlignment="1">
      <alignment vertical="center" wrapText="1"/>
    </xf>
    <xf numFmtId="0" fontId="18" fillId="2" borderId="1" xfId="0" applyFont="1" applyFill="1" applyBorder="1" applyAlignment="1">
      <alignment vertical="center" wrapText="1"/>
    </xf>
    <xf numFmtId="1" fontId="17" fillId="2" borderId="1" xfId="0" applyNumberFormat="1" applyFont="1" applyFill="1" applyBorder="1" applyAlignment="1">
      <alignment vertical="center" wrapText="1"/>
    </xf>
    <xf numFmtId="0" fontId="19" fillId="2" borderId="6" xfId="0" applyFont="1" applyFill="1" applyBorder="1" applyAlignment="1">
      <alignment wrapText="1"/>
    </xf>
    <xf numFmtId="0" fontId="19" fillId="2" borderId="6" xfId="0" applyFont="1" applyFill="1" applyBorder="1"/>
    <xf numFmtId="0" fontId="19" fillId="0" borderId="0" xfId="0" applyFont="1" applyFill="1" applyBorder="1" applyAlignment="1">
      <alignment wrapText="1"/>
    </xf>
    <xf numFmtId="0" fontId="17" fillId="0" borderId="0" xfId="0" applyFont="1"/>
    <xf numFmtId="0" fontId="19" fillId="0" borderId="0" xfId="0" applyFont="1" applyFill="1" applyBorder="1" applyAlignment="1">
      <alignment horizontal="right" wrapText="1"/>
    </xf>
    <xf numFmtId="4" fontId="19" fillId="0" borderId="0" xfId="0" applyNumberFormat="1" applyFont="1" applyFill="1" applyBorder="1" applyAlignment="1">
      <alignment wrapText="1"/>
    </xf>
    <xf numFmtId="4" fontId="19" fillId="0" borderId="0" xfId="0" applyNumberFormat="1" applyFont="1"/>
    <xf numFmtId="0" fontId="17" fillId="2" borderId="1" xfId="0" applyFont="1" applyFill="1" applyBorder="1" applyAlignment="1">
      <alignment horizontal="left" vertical="top" wrapText="1"/>
    </xf>
    <xf numFmtId="49" fontId="18"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9" fillId="0" borderId="0" xfId="0" applyFont="1" applyFill="1" applyBorder="1"/>
    <xf numFmtId="0" fontId="9" fillId="0" borderId="2" xfId="0" applyFont="1" applyFill="1" applyBorder="1"/>
    <xf numFmtId="0" fontId="9" fillId="0" borderId="1" xfId="0" applyFont="1" applyBorder="1"/>
    <xf numFmtId="0" fontId="9" fillId="0" borderId="1" xfId="0" applyNumberFormat="1" applyFont="1" applyFill="1" applyBorder="1" applyAlignment="1">
      <alignment vertical="center" wrapText="1"/>
    </xf>
    <xf numFmtId="0" fontId="9" fillId="0" borderId="3" xfId="0" applyFont="1" applyFill="1" applyBorder="1" applyAlignment="1">
      <alignment vertical="center" wrapText="1"/>
    </xf>
    <xf numFmtId="0" fontId="9" fillId="0" borderId="4" xfId="0" applyNumberFormat="1" applyFont="1" applyFill="1" applyBorder="1" applyAlignment="1">
      <alignment vertical="center" wrapText="1"/>
    </xf>
    <xf numFmtId="0" fontId="9" fillId="0" borderId="4" xfId="0" applyFont="1" applyFill="1" applyBorder="1" applyAlignment="1">
      <alignment vertical="center" wrapText="1"/>
    </xf>
    <xf numFmtId="0" fontId="9" fillId="0" borderId="1" xfId="0" applyFont="1" applyFill="1" applyBorder="1" applyAlignment="1">
      <alignment vertical="center" wrapText="1"/>
    </xf>
    <xf numFmtId="0" fontId="7" fillId="0" borderId="5" xfId="0"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1" xfId="0" applyFont="1" applyBorder="1" applyAlignment="1">
      <alignment horizontal="left" vertical="center" wrapText="1"/>
    </xf>
    <xf numFmtId="49" fontId="7" fillId="0" borderId="5" xfId="1" applyNumberFormat="1" applyFont="1" applyFill="1" applyBorder="1" applyAlignment="1">
      <alignment horizontal="center" vertical="center" wrapText="1"/>
    </xf>
    <xf numFmtId="0" fontId="9" fillId="0" borderId="5" xfId="0" applyFont="1" applyBorder="1"/>
    <xf numFmtId="0" fontId="17" fillId="0" borderId="1" xfId="0" applyFont="1" applyBorder="1"/>
    <xf numFmtId="0" fontId="17" fillId="2" borderId="5" xfId="0" applyFont="1" applyFill="1" applyBorder="1" applyAlignment="1">
      <alignment horizontal="center" vertical="center" wrapText="1"/>
    </xf>
    <xf numFmtId="0" fontId="17" fillId="0" borderId="3" xfId="0" applyFont="1" applyBorder="1"/>
    <xf numFmtId="0" fontId="17" fillId="2" borderId="5" xfId="0" applyFont="1" applyFill="1" applyBorder="1" applyAlignment="1">
      <alignment vertical="center" wrapText="1"/>
    </xf>
    <xf numFmtId="0" fontId="17" fillId="0" borderId="0" xfId="0" applyFont="1" applyBorder="1"/>
    <xf numFmtId="0" fontId="17" fillId="2" borderId="6" xfId="0" applyFont="1" applyFill="1" applyBorder="1" applyAlignment="1">
      <alignment wrapText="1"/>
    </xf>
    <xf numFmtId="0" fontId="17" fillId="0" borderId="0" xfId="0" applyFont="1" applyFill="1" applyBorder="1" applyAlignment="1">
      <alignment wrapText="1"/>
    </xf>
    <xf numFmtId="0" fontId="7" fillId="0" borderId="1" xfId="0" applyFont="1" applyBorder="1" applyAlignment="1">
      <alignment horizontal="center" vertical="center" wrapText="1"/>
    </xf>
    <xf numFmtId="0" fontId="21" fillId="0" borderId="0" xfId="0" applyFont="1"/>
    <xf numFmtId="2" fontId="7" fillId="0" borderId="1" xfId="0" applyNumberFormat="1" applyFont="1" applyBorder="1" applyAlignment="1">
      <alignment horizontal="center" vertical="center" wrapText="1"/>
    </xf>
    <xf numFmtId="2" fontId="7" fillId="0" borderId="1" xfId="0" quotePrefix="1" applyNumberFormat="1" applyFont="1" applyBorder="1" applyAlignment="1">
      <alignment vertical="center" wrapText="1"/>
    </xf>
    <xf numFmtId="0" fontId="9" fillId="0" borderId="1" xfId="0" applyFont="1" applyFill="1" applyBorder="1"/>
    <xf numFmtId="0" fontId="4" fillId="0" borderId="0" xfId="0" applyFont="1" applyFill="1"/>
    <xf numFmtId="0" fontId="9" fillId="0" borderId="0" xfId="0" applyFont="1" applyBorder="1"/>
    <xf numFmtId="0" fontId="9" fillId="2" borderId="0" xfId="0" applyFont="1" applyFill="1" applyBorder="1" applyAlignment="1">
      <alignment wrapText="1"/>
    </xf>
    <xf numFmtId="0" fontId="9" fillId="2" borderId="0" xfId="0" applyFont="1" applyFill="1" applyAlignment="1"/>
    <xf numFmtId="0" fontId="11" fillId="2" borderId="0" xfId="0" applyFont="1" applyFill="1"/>
    <xf numFmtId="0" fontId="4" fillId="2" borderId="0" xfId="0" applyFont="1" applyFill="1" applyBorder="1" applyAlignment="1">
      <alignment wrapText="1"/>
    </xf>
    <xf numFmtId="0" fontId="23" fillId="2" borderId="0" xfId="0" applyFont="1" applyFill="1"/>
    <xf numFmtId="0" fontId="4" fillId="2" borderId="0" xfId="0" applyFont="1" applyFill="1" applyBorder="1" applyAlignment="1">
      <alignment horizontal="right" wrapText="1"/>
    </xf>
    <xf numFmtId="1" fontId="4" fillId="0" borderId="0" xfId="0" applyNumberFormat="1" applyFont="1" applyFill="1"/>
    <xf numFmtId="3" fontId="7" fillId="0" borderId="1" xfId="0" applyNumberFormat="1" applyFont="1" applyFill="1" applyBorder="1" applyAlignment="1">
      <alignment horizontal="center" vertical="center" wrapText="1"/>
    </xf>
    <xf numFmtId="3" fontId="7" fillId="2" borderId="1" xfId="0" applyNumberFormat="1" applyFont="1" applyFill="1" applyBorder="1" applyAlignment="1">
      <alignment horizontal="center" vertical="center" wrapText="1"/>
    </xf>
    <xf numFmtId="3" fontId="9" fillId="2" borderId="1" xfId="0" applyNumberFormat="1" applyFont="1" applyFill="1" applyBorder="1" applyAlignment="1">
      <alignment horizontal="center" vertical="center" wrapText="1"/>
    </xf>
    <xf numFmtId="3" fontId="9" fillId="0" borderId="1" xfId="0" applyNumberFormat="1" applyFont="1" applyFill="1" applyBorder="1" applyAlignment="1">
      <alignment horizontal="center" vertical="center" wrapText="1"/>
    </xf>
    <xf numFmtId="3" fontId="22" fillId="0" borderId="1" xfId="0" applyNumberFormat="1" applyFont="1" applyFill="1" applyBorder="1" applyAlignment="1">
      <alignment horizontal="center" vertical="center" wrapText="1"/>
    </xf>
    <xf numFmtId="3" fontId="7" fillId="0" borderId="1" xfId="0" applyNumberFormat="1" applyFont="1" applyBorder="1" applyAlignment="1">
      <alignment horizontal="center"/>
    </xf>
    <xf numFmtId="3" fontId="22" fillId="2" borderId="1" xfId="0" applyNumberFormat="1" applyFont="1" applyFill="1" applyBorder="1" applyAlignment="1">
      <alignment horizontal="center" vertical="center" wrapText="1"/>
    </xf>
    <xf numFmtId="3" fontId="18" fillId="2" borderId="1" xfId="0" applyNumberFormat="1" applyFont="1" applyFill="1" applyBorder="1" applyAlignment="1">
      <alignment horizontal="center" vertical="center" wrapText="1"/>
    </xf>
    <xf numFmtId="3" fontId="19" fillId="0" borderId="0" xfId="0" applyNumberFormat="1" applyFont="1"/>
    <xf numFmtId="3" fontId="9" fillId="0" borderId="1" xfId="0" applyNumberFormat="1" applyFont="1" applyBorder="1" applyAlignment="1">
      <alignment horizontal="center"/>
    </xf>
    <xf numFmtId="0" fontId="2" fillId="0" borderId="0" xfId="0" applyFont="1" applyAlignment="1">
      <alignment horizontal="justify" vertical="center"/>
    </xf>
    <xf numFmtId="0" fontId="2" fillId="0" borderId="0" xfId="0" applyFont="1"/>
    <xf numFmtId="0" fontId="9" fillId="0" borderId="3" xfId="0" applyFont="1" applyBorder="1" applyAlignment="1">
      <alignment horizontal="center" vertical="center" wrapText="1"/>
    </xf>
    <xf numFmtId="0" fontId="9" fillId="0" borderId="7" xfId="0" applyFont="1" applyBorder="1" applyAlignment="1">
      <alignment horizontal="center" vertical="center" wrapText="1"/>
    </xf>
    <xf numFmtId="0" fontId="9" fillId="0" borderId="4" xfId="0" applyFont="1" applyBorder="1" applyAlignment="1">
      <alignment horizontal="center" vertical="center" wrapText="1"/>
    </xf>
    <xf numFmtId="0" fontId="15" fillId="0" borderId="3" xfId="0" quotePrefix="1" applyFont="1" applyBorder="1" applyAlignment="1">
      <alignment horizontal="center" vertical="center" wrapText="1"/>
    </xf>
    <xf numFmtId="0" fontId="15" fillId="0" borderId="7" xfId="0" quotePrefix="1" applyFont="1" applyBorder="1" applyAlignment="1">
      <alignment horizontal="center" vertical="center" wrapText="1"/>
    </xf>
    <xf numFmtId="0" fontId="15" fillId="0" borderId="4" xfId="0" quotePrefix="1" applyFont="1" applyBorder="1" applyAlignment="1">
      <alignment horizontal="center" vertical="center" wrapText="1"/>
    </xf>
    <xf numFmtId="2" fontId="15" fillId="0" borderId="3" xfId="0" quotePrefix="1" applyNumberFormat="1" applyFont="1" applyBorder="1" applyAlignment="1">
      <alignment horizontal="center" vertical="center" wrapText="1"/>
    </xf>
    <xf numFmtId="2" fontId="15" fillId="0" borderId="7" xfId="0" quotePrefix="1" applyNumberFormat="1" applyFont="1" applyBorder="1" applyAlignment="1">
      <alignment horizontal="center" vertical="center" wrapText="1"/>
    </xf>
    <xf numFmtId="2" fontId="15" fillId="0" borderId="4" xfId="0" quotePrefix="1" applyNumberFormat="1" applyFont="1" applyBorder="1" applyAlignment="1">
      <alignment horizontal="center" vertical="center" wrapText="1"/>
    </xf>
    <xf numFmtId="0" fontId="9" fillId="0" borderId="3" xfId="0" quotePrefix="1" applyFont="1" applyBorder="1" applyAlignment="1">
      <alignment horizontal="center" vertical="center" wrapText="1"/>
    </xf>
    <xf numFmtId="0" fontId="9" fillId="0" borderId="4" xfId="0" quotePrefix="1" applyFont="1" applyBorder="1" applyAlignment="1">
      <alignment horizontal="center" vertical="center" wrapText="1"/>
    </xf>
    <xf numFmtId="2" fontId="9" fillId="0" borderId="3" xfId="0" quotePrefix="1" applyNumberFormat="1" applyFont="1" applyBorder="1" applyAlignment="1">
      <alignment horizontal="center" vertical="center" wrapText="1"/>
    </xf>
    <xf numFmtId="2" fontId="9" fillId="0" borderId="4" xfId="0" quotePrefix="1" applyNumberFormat="1" applyFont="1" applyBorder="1" applyAlignment="1">
      <alignment horizontal="center" vertical="center" wrapText="1"/>
    </xf>
    <xf numFmtId="0" fontId="7" fillId="0" borderId="3" xfId="0" quotePrefix="1" applyFont="1" applyBorder="1" applyAlignment="1">
      <alignment horizontal="center" vertical="center" wrapText="1"/>
    </xf>
    <xf numFmtId="0" fontId="7" fillId="0" borderId="4" xfId="0" quotePrefix="1" applyFont="1" applyBorder="1" applyAlignment="1">
      <alignment horizontal="center" vertical="center" wrapText="1"/>
    </xf>
    <xf numFmtId="0" fontId="3" fillId="0" borderId="3" xfId="0" applyFont="1" applyFill="1" applyBorder="1" applyAlignment="1">
      <alignment horizontal="right" vertical="center" wrapText="1"/>
    </xf>
    <xf numFmtId="0" fontId="3" fillId="0" borderId="4" xfId="0" applyFont="1" applyFill="1" applyBorder="1" applyAlignment="1">
      <alignment horizontal="right"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1" fontId="5" fillId="0" borderId="3" xfId="0" applyNumberFormat="1" applyFont="1" applyFill="1" applyBorder="1" applyAlignment="1">
      <alignment horizontal="right" vertical="center" wrapText="1"/>
    </xf>
    <xf numFmtId="1" fontId="5" fillId="0" borderId="4" xfId="0" applyNumberFormat="1" applyFont="1" applyFill="1" applyBorder="1" applyAlignment="1">
      <alignment horizontal="right"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49" fontId="9" fillId="0" borderId="8" xfId="0" applyNumberFormat="1" applyFont="1" applyFill="1" applyBorder="1" applyAlignment="1">
      <alignment horizontal="center" vertical="center" wrapText="1"/>
    </xf>
    <xf numFmtId="49" fontId="9" fillId="0" borderId="9" xfId="0" applyNumberFormat="1" applyFont="1" applyFill="1" applyBorder="1" applyAlignment="1">
      <alignment horizontal="center" vertical="center" wrapText="1"/>
    </xf>
    <xf numFmtId="0" fontId="24" fillId="0" borderId="0" xfId="0" applyFont="1" applyFill="1" applyBorder="1" applyAlignment="1">
      <alignment horizontal="center" wrapText="1"/>
    </xf>
    <xf numFmtId="0" fontId="7" fillId="0" borderId="1" xfId="0" applyFont="1" applyFill="1" applyBorder="1" applyAlignment="1">
      <alignment horizontal="center" vertical="center" wrapText="1"/>
    </xf>
    <xf numFmtId="0" fontId="3" fillId="0" borderId="3" xfId="0" applyFont="1" applyFill="1" applyBorder="1" applyAlignment="1">
      <alignment vertical="center" wrapText="1"/>
    </xf>
    <xf numFmtId="0" fontId="0" fillId="0" borderId="4" xfId="0" applyBorder="1" applyAlignment="1">
      <alignment vertical="center" wrapText="1"/>
    </xf>
    <xf numFmtId="0" fontId="7" fillId="0" borderId="3" xfId="0" applyFont="1" applyFill="1" applyBorder="1" applyAlignment="1">
      <alignment horizontal="center" vertical="center" wrapText="1"/>
    </xf>
    <xf numFmtId="0" fontId="12" fillId="0" borderId="4" xfId="0" applyFont="1" applyBorder="1" applyAlignment="1">
      <alignment horizontal="center" vertical="center" wrapText="1"/>
    </xf>
    <xf numFmtId="0" fontId="0" fillId="0" borderId="4" xfId="0" applyBorder="1" applyAlignment="1">
      <alignment horizontal="center" vertical="center" wrapText="1"/>
    </xf>
    <xf numFmtId="2" fontId="13" fillId="0" borderId="3" xfId="0" quotePrefix="1" applyNumberFormat="1" applyFont="1" applyBorder="1" applyAlignment="1">
      <alignment vertical="center" wrapText="1"/>
    </xf>
    <xf numFmtId="2" fontId="13" fillId="0" borderId="4" xfId="0" quotePrefix="1" applyNumberFormat="1" applyFont="1" applyBorder="1" applyAlignment="1">
      <alignment vertical="center" wrapText="1"/>
    </xf>
    <xf numFmtId="49" fontId="7" fillId="0" borderId="3" xfId="0" applyNumberFormat="1" applyFont="1" applyBorder="1" applyAlignment="1">
      <alignment horizontal="center" vertical="center" wrapText="1"/>
    </xf>
    <xf numFmtId="49" fontId="7" fillId="0" borderId="4" xfId="0" applyNumberFormat="1" applyFont="1" applyBorder="1" applyAlignment="1">
      <alignment horizontal="center" vertical="center" wrapText="1"/>
    </xf>
    <xf numFmtId="49" fontId="9" fillId="0" borderId="3"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wrapText="1"/>
    </xf>
    <xf numFmtId="49" fontId="9" fillId="2" borderId="4" xfId="0" applyNumberFormat="1" applyFont="1" applyFill="1" applyBorder="1" applyAlignment="1">
      <alignment horizontal="center" vertical="center" wrapText="1"/>
    </xf>
    <xf numFmtId="2" fontId="15" fillId="0" borderId="3" xfId="0" quotePrefix="1" applyNumberFormat="1" applyFont="1" applyBorder="1" applyAlignment="1">
      <alignment vertical="center" wrapText="1"/>
    </xf>
    <xf numFmtId="2" fontId="15" fillId="0" borderId="7" xfId="0" quotePrefix="1" applyNumberFormat="1" applyFont="1" applyBorder="1" applyAlignment="1">
      <alignment vertical="center" wrapText="1"/>
    </xf>
    <xf numFmtId="2" fontId="15" fillId="0" borderId="4" xfId="0" quotePrefix="1" applyNumberFormat="1" applyFont="1" applyBorder="1" applyAlignment="1">
      <alignment vertical="center" wrapText="1"/>
    </xf>
    <xf numFmtId="2" fontId="9" fillId="0" borderId="3" xfId="0" quotePrefix="1" applyNumberFormat="1" applyFont="1" applyBorder="1" applyAlignment="1">
      <alignment vertical="center" wrapText="1"/>
    </xf>
    <xf numFmtId="2" fontId="9" fillId="0" borderId="4" xfId="0" quotePrefix="1" applyNumberFormat="1" applyFont="1" applyBorder="1" applyAlignment="1">
      <alignment vertical="center" wrapText="1"/>
    </xf>
  </cellXfs>
  <cellStyles count="2">
    <cellStyle name="Обычный" xfId="0" builtinId="0"/>
    <cellStyle name="Финансовый_Додаток 9 Перел_програм"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1"/>
  <sheetViews>
    <sheetView tabSelected="1" view="pageBreakPreview" topLeftCell="B1" zoomScale="70" zoomScaleNormal="100" zoomScaleSheetLayoutView="70" workbookViewId="0">
      <selection activeCell="H169" sqref="H169"/>
    </sheetView>
  </sheetViews>
  <sheetFormatPr defaultRowHeight="18.75" x14ac:dyDescent="0.3"/>
  <cols>
    <col min="1" max="1" width="17.140625" style="36" customWidth="1"/>
    <col min="2" max="2" width="26.140625" style="36" customWidth="1"/>
    <col min="3" max="3" width="19.85546875" style="36" customWidth="1"/>
    <col min="4" max="4" width="88.85546875" style="36" customWidth="1"/>
    <col min="5" max="5" width="101.7109375" style="1" customWidth="1"/>
    <col min="6" max="7" width="20.7109375" style="1" customWidth="1"/>
    <col min="8" max="8" width="28.28515625" style="1" customWidth="1"/>
    <col min="9" max="9" width="11.7109375" style="1" bestFit="1" customWidth="1"/>
    <col min="10" max="16384" width="9.140625" style="1"/>
  </cols>
  <sheetData>
    <row r="1" spans="1:8" x14ac:dyDescent="0.3">
      <c r="C1" s="102"/>
      <c r="D1" s="102"/>
      <c r="E1" s="57"/>
      <c r="F1" s="3"/>
      <c r="G1" s="3"/>
      <c r="H1" s="58" t="s">
        <v>235</v>
      </c>
    </row>
    <row r="2" spans="1:8" x14ac:dyDescent="0.3">
      <c r="C2" s="102"/>
      <c r="D2" s="102"/>
      <c r="E2" s="57"/>
      <c r="H2" s="58" t="s">
        <v>115</v>
      </c>
    </row>
    <row r="3" spans="1:8" x14ac:dyDescent="0.3">
      <c r="C3" s="102"/>
      <c r="D3" s="102"/>
      <c r="E3" s="57"/>
      <c r="H3" s="58" t="s">
        <v>236</v>
      </c>
    </row>
    <row r="4" spans="1:8" ht="144" customHeight="1" x14ac:dyDescent="0.3">
      <c r="C4" s="173" t="s">
        <v>205</v>
      </c>
      <c r="D4" s="173"/>
      <c r="E4" s="173"/>
      <c r="F4" s="173"/>
      <c r="G4" s="173"/>
      <c r="H4" s="173"/>
    </row>
    <row r="5" spans="1:8" x14ac:dyDescent="0.3">
      <c r="C5" s="103"/>
      <c r="D5" s="103"/>
      <c r="E5" s="4"/>
      <c r="F5" s="4"/>
      <c r="G5" s="4"/>
      <c r="H5" s="5" t="s">
        <v>99</v>
      </c>
    </row>
    <row r="6" spans="1:8" ht="67.5" customHeight="1" x14ac:dyDescent="0.2">
      <c r="A6" s="148" t="s">
        <v>108</v>
      </c>
      <c r="B6" s="148" t="s">
        <v>109</v>
      </c>
      <c r="C6" s="148" t="s">
        <v>110</v>
      </c>
      <c r="D6" s="148" t="s">
        <v>111</v>
      </c>
      <c r="E6" s="177" t="s">
        <v>112</v>
      </c>
      <c r="F6" s="177" t="s">
        <v>100</v>
      </c>
      <c r="G6" s="177" t="s">
        <v>101</v>
      </c>
      <c r="H6" s="174" t="s">
        <v>130</v>
      </c>
    </row>
    <row r="7" spans="1:8" ht="167.25" customHeight="1" x14ac:dyDescent="0.2">
      <c r="A7" s="149"/>
      <c r="B7" s="149"/>
      <c r="C7" s="149"/>
      <c r="D7" s="149"/>
      <c r="E7" s="179"/>
      <c r="F7" s="178"/>
      <c r="G7" s="179"/>
      <c r="H7" s="174"/>
    </row>
    <row r="8" spans="1:8" ht="15.75" hidden="1" customHeight="1" x14ac:dyDescent="0.2">
      <c r="A8" s="150"/>
      <c r="B8" s="150"/>
      <c r="C8" s="150"/>
      <c r="D8" s="150"/>
      <c r="E8" s="9"/>
      <c r="F8" s="10"/>
      <c r="G8" s="9"/>
      <c r="H8" s="8"/>
    </row>
    <row r="9" spans="1:8" ht="37.5" hidden="1" x14ac:dyDescent="0.3">
      <c r="A9" s="104"/>
      <c r="B9" s="104"/>
      <c r="C9" s="43">
        <v>15</v>
      </c>
      <c r="D9" s="21" t="s">
        <v>27</v>
      </c>
      <c r="E9" s="9"/>
      <c r="F9" s="10"/>
      <c r="G9" s="9"/>
      <c r="H9" s="8"/>
    </row>
    <row r="10" spans="1:8" ht="166.5" hidden="1" customHeight="1" x14ac:dyDescent="0.3">
      <c r="A10" s="104"/>
      <c r="B10" s="104"/>
      <c r="C10" s="45" t="s">
        <v>31</v>
      </c>
      <c r="D10" s="105" t="s">
        <v>102</v>
      </c>
      <c r="E10" s="32" t="s">
        <v>25</v>
      </c>
      <c r="F10" s="12">
        <v>1406500</v>
      </c>
      <c r="G10" s="32"/>
      <c r="H10" s="13" t="e">
        <f>F10+#REF!</f>
        <v>#REF!</v>
      </c>
    </row>
    <row r="11" spans="1:8" ht="143.25" hidden="1" customHeight="1" x14ac:dyDescent="0.3">
      <c r="A11" s="104"/>
      <c r="B11" s="104"/>
      <c r="C11" s="45" t="s">
        <v>32</v>
      </c>
      <c r="D11" s="105" t="s">
        <v>103</v>
      </c>
      <c r="E11" s="33" t="s">
        <v>23</v>
      </c>
      <c r="F11" s="12">
        <v>260400</v>
      </c>
      <c r="G11" s="6"/>
      <c r="H11" s="13" t="e">
        <f>F11+#REF!</f>
        <v>#REF!</v>
      </c>
    </row>
    <row r="12" spans="1:8" ht="263.25" hidden="1" customHeight="1" x14ac:dyDescent="0.3">
      <c r="A12" s="104"/>
      <c r="B12" s="104"/>
      <c r="C12" s="45" t="s">
        <v>33</v>
      </c>
      <c r="D12" s="105" t="s">
        <v>58</v>
      </c>
      <c r="E12" s="37" t="s">
        <v>74</v>
      </c>
      <c r="F12" s="16"/>
      <c r="G12" s="37" t="s">
        <v>74</v>
      </c>
      <c r="H12" s="13" t="e">
        <f>F12+#REF!</f>
        <v>#REF!</v>
      </c>
    </row>
    <row r="13" spans="1:8" ht="267.75" hidden="1" customHeight="1" x14ac:dyDescent="0.3">
      <c r="A13" s="104"/>
      <c r="B13" s="104"/>
      <c r="C13" s="171" t="s">
        <v>34</v>
      </c>
      <c r="D13" s="106" t="s">
        <v>104</v>
      </c>
      <c r="E13" s="34" t="s">
        <v>25</v>
      </c>
      <c r="F13" s="167">
        <v>210000</v>
      </c>
      <c r="G13" s="34"/>
      <c r="H13" s="175" t="e">
        <f>F13+#REF!</f>
        <v>#REF!</v>
      </c>
    </row>
    <row r="14" spans="1:8" ht="189.75" hidden="1" customHeight="1" x14ac:dyDescent="0.3">
      <c r="A14" s="104"/>
      <c r="B14" s="104"/>
      <c r="C14" s="172"/>
      <c r="D14" s="107" t="s">
        <v>105</v>
      </c>
      <c r="E14" s="15"/>
      <c r="F14" s="168"/>
      <c r="G14" s="11"/>
      <c r="H14" s="176"/>
    </row>
    <row r="15" spans="1:8" ht="267.75" hidden="1" customHeight="1" x14ac:dyDescent="0.3">
      <c r="A15" s="104"/>
      <c r="B15" s="104"/>
      <c r="C15" s="171" t="s">
        <v>35</v>
      </c>
      <c r="D15" s="106" t="s">
        <v>106</v>
      </c>
      <c r="E15" s="169" t="s">
        <v>23</v>
      </c>
      <c r="F15" s="167">
        <v>7400</v>
      </c>
      <c r="G15" s="165"/>
      <c r="H15" s="163" t="e">
        <f>F15+#REF!</f>
        <v>#REF!</v>
      </c>
    </row>
    <row r="16" spans="1:8" ht="31.5" hidden="1" customHeight="1" x14ac:dyDescent="0.3">
      <c r="A16" s="104"/>
      <c r="B16" s="104"/>
      <c r="C16" s="172"/>
      <c r="D16" s="108" t="s">
        <v>107</v>
      </c>
      <c r="E16" s="170"/>
      <c r="F16" s="168"/>
      <c r="G16" s="166"/>
      <c r="H16" s="164"/>
    </row>
    <row r="17" spans="1:8" ht="144" hidden="1" customHeight="1" x14ac:dyDescent="0.3">
      <c r="A17" s="104"/>
      <c r="B17" s="104"/>
      <c r="C17" s="45" t="s">
        <v>36</v>
      </c>
      <c r="D17" s="105" t="s">
        <v>0</v>
      </c>
      <c r="E17" s="32" t="s">
        <v>25</v>
      </c>
      <c r="F17" s="12">
        <v>46200</v>
      </c>
      <c r="G17" s="32"/>
      <c r="H17" s="13" t="e">
        <f>F17+#REF!</f>
        <v>#REF!</v>
      </c>
    </row>
    <row r="18" spans="1:8" ht="91.5" hidden="1" customHeight="1" x14ac:dyDescent="0.3">
      <c r="A18" s="104"/>
      <c r="B18" s="104"/>
      <c r="C18" s="45" t="s">
        <v>37</v>
      </c>
      <c r="D18" s="105" t="s">
        <v>1</v>
      </c>
      <c r="E18" s="33" t="s">
        <v>23</v>
      </c>
      <c r="F18" s="17">
        <v>8100</v>
      </c>
      <c r="G18" s="11"/>
      <c r="H18" s="13" t="e">
        <f>F18+#REF!</f>
        <v>#REF!</v>
      </c>
    </row>
    <row r="19" spans="1:8" ht="63" hidden="1" customHeight="1" x14ac:dyDescent="0.3">
      <c r="A19" s="104"/>
      <c r="B19" s="104"/>
      <c r="C19" s="45" t="s">
        <v>38</v>
      </c>
      <c r="D19" s="105" t="s">
        <v>2</v>
      </c>
      <c r="E19" s="35"/>
      <c r="F19" s="19">
        <v>0</v>
      </c>
      <c r="G19" s="11"/>
      <c r="H19" s="13" t="e">
        <f>F19+#REF!</f>
        <v>#REF!</v>
      </c>
    </row>
    <row r="20" spans="1:8" ht="239.25" hidden="1" customHeight="1" x14ac:dyDescent="0.3">
      <c r="A20" s="104"/>
      <c r="B20" s="104"/>
      <c r="C20" s="45" t="s">
        <v>38</v>
      </c>
      <c r="D20" s="105" t="s">
        <v>2</v>
      </c>
      <c r="E20" s="37" t="s">
        <v>59</v>
      </c>
      <c r="F20" s="17"/>
      <c r="G20" s="11"/>
      <c r="H20" s="13" t="e">
        <f>F20+#REF!</f>
        <v>#REF!</v>
      </c>
    </row>
    <row r="21" spans="1:8" ht="239.25" hidden="1" customHeight="1" x14ac:dyDescent="0.3">
      <c r="A21" s="104"/>
      <c r="B21" s="104"/>
      <c r="C21" s="45" t="s">
        <v>38</v>
      </c>
      <c r="D21" s="105" t="s">
        <v>94</v>
      </c>
      <c r="E21" s="37" t="s">
        <v>74</v>
      </c>
      <c r="F21" s="17">
        <v>200</v>
      </c>
      <c r="G21" s="11"/>
      <c r="H21" s="13">
        <v>200</v>
      </c>
    </row>
    <row r="22" spans="1:8" ht="156" hidden="1" customHeight="1" x14ac:dyDescent="0.3">
      <c r="A22" s="104"/>
      <c r="B22" s="104"/>
      <c r="C22" s="45" t="s">
        <v>39</v>
      </c>
      <c r="D22" s="105" t="s">
        <v>3</v>
      </c>
      <c r="E22" s="32" t="s">
        <v>25</v>
      </c>
      <c r="F22" s="12">
        <v>375000</v>
      </c>
      <c r="G22" s="32"/>
      <c r="H22" s="13" t="e">
        <f>F22+#REF!</f>
        <v>#REF!</v>
      </c>
    </row>
    <row r="23" spans="1:8" ht="138" hidden="1" customHeight="1" x14ac:dyDescent="0.3">
      <c r="A23" s="104"/>
      <c r="B23" s="104"/>
      <c r="C23" s="45" t="s">
        <v>40</v>
      </c>
      <c r="D23" s="105" t="s">
        <v>4</v>
      </c>
      <c r="E23" s="33" t="s">
        <v>23</v>
      </c>
      <c r="F23" s="12">
        <v>43700</v>
      </c>
      <c r="G23" s="6"/>
      <c r="H23" s="13" t="e">
        <f>F23+#REF!</f>
        <v>#REF!</v>
      </c>
    </row>
    <row r="24" spans="1:8" ht="236.25" hidden="1" customHeight="1" x14ac:dyDescent="0.3">
      <c r="A24" s="104"/>
      <c r="B24" s="104"/>
      <c r="C24" s="45" t="s">
        <v>41</v>
      </c>
      <c r="D24" s="109" t="s">
        <v>5</v>
      </c>
      <c r="E24" s="37" t="s">
        <v>74</v>
      </c>
      <c r="F24" s="12">
        <v>42700</v>
      </c>
      <c r="G24" s="6"/>
      <c r="H24" s="13" t="e">
        <f>F24+#REF!</f>
        <v>#REF!</v>
      </c>
    </row>
    <row r="25" spans="1:8" ht="63.75" hidden="1" x14ac:dyDescent="0.3">
      <c r="A25" s="104"/>
      <c r="B25" s="104"/>
      <c r="C25" s="45" t="s">
        <v>42</v>
      </c>
      <c r="D25" s="109" t="s">
        <v>6</v>
      </c>
      <c r="E25" s="32" t="s">
        <v>25</v>
      </c>
      <c r="F25" s="12">
        <v>240600</v>
      </c>
      <c r="G25" s="32"/>
      <c r="H25" s="13" t="e">
        <f>F25+#REF!</f>
        <v>#REF!</v>
      </c>
    </row>
    <row r="26" spans="1:8" ht="37.5" hidden="1" x14ac:dyDescent="0.3">
      <c r="A26" s="104"/>
      <c r="B26" s="104"/>
      <c r="C26" s="45" t="s">
        <v>43</v>
      </c>
      <c r="D26" s="109" t="s">
        <v>56</v>
      </c>
      <c r="E26" s="33" t="s">
        <v>23</v>
      </c>
      <c r="F26" s="12">
        <v>61500</v>
      </c>
      <c r="G26" s="11"/>
      <c r="H26" s="13" t="e">
        <f>F26+#REF!</f>
        <v>#REF!</v>
      </c>
    </row>
    <row r="27" spans="1:8" ht="47.25" hidden="1" x14ac:dyDescent="0.3">
      <c r="A27" s="104"/>
      <c r="B27" s="104"/>
      <c r="C27" s="45" t="s">
        <v>44</v>
      </c>
      <c r="D27" s="109" t="s">
        <v>7</v>
      </c>
      <c r="E27" s="2" t="s">
        <v>24</v>
      </c>
      <c r="F27" s="12">
        <v>355000</v>
      </c>
      <c r="G27" s="6"/>
      <c r="H27" s="13" t="e">
        <f>F27+#REF!</f>
        <v>#REF!</v>
      </c>
    </row>
    <row r="28" spans="1:8" ht="47.25" hidden="1" x14ac:dyDescent="0.3">
      <c r="A28" s="104"/>
      <c r="B28" s="104"/>
      <c r="C28" s="45" t="s">
        <v>45</v>
      </c>
      <c r="D28" s="109" t="s">
        <v>8</v>
      </c>
      <c r="E28" s="2" t="s">
        <v>24</v>
      </c>
      <c r="F28" s="12">
        <v>8400900</v>
      </c>
      <c r="G28" s="6"/>
      <c r="H28" s="13" t="e">
        <f>F28+#REF!</f>
        <v>#REF!</v>
      </c>
    </row>
    <row r="29" spans="1:8" ht="47.25" hidden="1" x14ac:dyDescent="0.3">
      <c r="A29" s="104"/>
      <c r="B29" s="104"/>
      <c r="C29" s="45" t="s">
        <v>46</v>
      </c>
      <c r="D29" s="109" t="s">
        <v>57</v>
      </c>
      <c r="E29" s="2" t="s">
        <v>24</v>
      </c>
      <c r="F29" s="12">
        <v>15818000</v>
      </c>
      <c r="G29" s="6"/>
      <c r="H29" s="13" t="e">
        <f>F29+#REF!</f>
        <v>#REF!</v>
      </c>
    </row>
    <row r="30" spans="1:8" ht="47.25" hidden="1" x14ac:dyDescent="0.3">
      <c r="A30" s="104"/>
      <c r="B30" s="104"/>
      <c r="C30" s="45" t="s">
        <v>47</v>
      </c>
      <c r="D30" s="109" t="s">
        <v>9</v>
      </c>
      <c r="E30" s="2" t="s">
        <v>24</v>
      </c>
      <c r="F30" s="12">
        <v>1596400</v>
      </c>
      <c r="G30" s="6"/>
      <c r="H30" s="13" t="e">
        <f>F30+#REF!</f>
        <v>#REF!</v>
      </c>
    </row>
    <row r="31" spans="1:8" ht="47.25" hidden="1" x14ac:dyDescent="0.3">
      <c r="A31" s="104"/>
      <c r="B31" s="104"/>
      <c r="C31" s="45" t="s">
        <v>48</v>
      </c>
      <c r="D31" s="109" t="s">
        <v>10</v>
      </c>
      <c r="E31" s="2" t="s">
        <v>24</v>
      </c>
      <c r="F31" s="12">
        <v>6181400</v>
      </c>
      <c r="G31" s="6"/>
      <c r="H31" s="13" t="e">
        <f>F31+#REF!</f>
        <v>#REF!</v>
      </c>
    </row>
    <row r="32" spans="1:8" ht="47.25" hidden="1" x14ac:dyDescent="0.3">
      <c r="A32" s="104"/>
      <c r="B32" s="104"/>
      <c r="C32" s="45" t="s">
        <v>49</v>
      </c>
      <c r="D32" s="109" t="s">
        <v>11</v>
      </c>
      <c r="E32" s="2" t="s">
        <v>24</v>
      </c>
      <c r="F32" s="12">
        <v>960700</v>
      </c>
      <c r="G32" s="6"/>
      <c r="H32" s="13" t="e">
        <f>F32+#REF!</f>
        <v>#REF!</v>
      </c>
    </row>
    <row r="33" spans="1:8" ht="47.25" hidden="1" x14ac:dyDescent="0.3">
      <c r="A33" s="104"/>
      <c r="B33" s="104"/>
      <c r="C33" s="45" t="s">
        <v>50</v>
      </c>
      <c r="D33" s="109" t="s">
        <v>12</v>
      </c>
      <c r="E33" s="2" t="s">
        <v>24</v>
      </c>
      <c r="F33" s="12">
        <v>21700</v>
      </c>
      <c r="G33" s="6"/>
      <c r="H33" s="13" t="e">
        <f>F33+#REF!</f>
        <v>#REF!</v>
      </c>
    </row>
    <row r="34" spans="1:8" ht="47.25" hidden="1" x14ac:dyDescent="0.3">
      <c r="A34" s="104"/>
      <c r="B34" s="104"/>
      <c r="C34" s="45" t="s">
        <v>51</v>
      </c>
      <c r="D34" s="109" t="s">
        <v>13</v>
      </c>
      <c r="E34" s="2" t="s">
        <v>24</v>
      </c>
      <c r="F34" s="12">
        <v>5886700</v>
      </c>
      <c r="G34" s="6"/>
      <c r="H34" s="13" t="e">
        <f>F34+#REF!</f>
        <v>#REF!</v>
      </c>
    </row>
    <row r="35" spans="1:8" ht="63.75" hidden="1" x14ac:dyDescent="0.3">
      <c r="A35" s="104"/>
      <c r="B35" s="104"/>
      <c r="C35" s="45" t="s">
        <v>52</v>
      </c>
      <c r="D35" s="109" t="s">
        <v>14</v>
      </c>
      <c r="E35" s="32" t="s">
        <v>25</v>
      </c>
      <c r="F35" s="12">
        <v>295200</v>
      </c>
      <c r="G35" s="32"/>
      <c r="H35" s="13" t="e">
        <f>F35+#REF!</f>
        <v>#REF!</v>
      </c>
    </row>
    <row r="36" spans="1:8" ht="88.5" hidden="1" customHeight="1" x14ac:dyDescent="0.3">
      <c r="A36" s="104"/>
      <c r="B36" s="104"/>
      <c r="C36" s="45" t="s">
        <v>53</v>
      </c>
      <c r="D36" s="109" t="s">
        <v>15</v>
      </c>
      <c r="E36" s="33" t="s">
        <v>23</v>
      </c>
      <c r="F36" s="12">
        <v>513900</v>
      </c>
      <c r="G36" s="6"/>
      <c r="H36" s="13" t="e">
        <f>F36+#REF!</f>
        <v>#REF!</v>
      </c>
    </row>
    <row r="37" spans="1:8" ht="47.25" hidden="1" x14ac:dyDescent="0.3">
      <c r="A37" s="104"/>
      <c r="B37" s="104"/>
      <c r="C37" s="45" t="s">
        <v>54</v>
      </c>
      <c r="D37" s="109" t="s">
        <v>16</v>
      </c>
      <c r="E37" s="2" t="s">
        <v>24</v>
      </c>
      <c r="F37" s="12">
        <v>4812400</v>
      </c>
      <c r="G37" s="6"/>
      <c r="H37" s="13" t="e">
        <f>F37+#REF!</f>
        <v>#REF!</v>
      </c>
    </row>
    <row r="38" spans="1:8" hidden="1" x14ac:dyDescent="0.3">
      <c r="A38" s="104"/>
      <c r="B38" s="104"/>
      <c r="C38" s="45"/>
      <c r="D38" s="109"/>
      <c r="E38" s="11"/>
      <c r="F38" s="16"/>
      <c r="G38" s="6"/>
      <c r="H38" s="13" t="e">
        <f>F38+#REF!</f>
        <v>#REF!</v>
      </c>
    </row>
    <row r="39" spans="1:8" ht="229.5" hidden="1" customHeight="1" x14ac:dyDescent="0.3">
      <c r="A39" s="104"/>
      <c r="B39" s="104"/>
      <c r="C39" s="45">
        <v>170102</v>
      </c>
      <c r="D39" s="109" t="s">
        <v>17</v>
      </c>
      <c r="E39" s="37" t="s">
        <v>74</v>
      </c>
      <c r="F39" s="12">
        <v>376700</v>
      </c>
      <c r="G39" s="6"/>
      <c r="H39" s="13" t="e">
        <f>F39+#REF!</f>
        <v>#REF!</v>
      </c>
    </row>
    <row r="40" spans="1:8" ht="224.25" hidden="1" customHeight="1" x14ac:dyDescent="0.3">
      <c r="A40" s="104"/>
      <c r="B40" s="104"/>
      <c r="C40" s="45">
        <v>170302</v>
      </c>
      <c r="D40" s="109" t="s">
        <v>18</v>
      </c>
      <c r="E40" s="37" t="s">
        <v>74</v>
      </c>
      <c r="F40" s="12">
        <v>30100</v>
      </c>
      <c r="G40" s="6"/>
      <c r="H40" s="17" t="e">
        <f>F40+#REF!</f>
        <v>#REF!</v>
      </c>
    </row>
    <row r="41" spans="1:8" ht="63" hidden="1" x14ac:dyDescent="0.3">
      <c r="A41" s="104"/>
      <c r="B41" s="104"/>
      <c r="C41" s="45" t="s">
        <v>30</v>
      </c>
      <c r="D41" s="109" t="s">
        <v>19</v>
      </c>
      <c r="E41" s="2" t="s">
        <v>26</v>
      </c>
      <c r="F41" s="12">
        <v>1319900</v>
      </c>
      <c r="G41" s="6"/>
      <c r="H41" s="13" t="e">
        <f>F41+#REF!</f>
        <v>#REF!</v>
      </c>
    </row>
    <row r="42" spans="1:8" hidden="1" x14ac:dyDescent="0.3">
      <c r="A42" s="104"/>
      <c r="B42" s="104"/>
      <c r="C42" s="45"/>
      <c r="D42" s="109"/>
      <c r="E42" s="11"/>
      <c r="F42" s="12"/>
      <c r="G42" s="11"/>
      <c r="H42" s="13" t="e">
        <f>F42+#REF!</f>
        <v>#REF!</v>
      </c>
    </row>
    <row r="43" spans="1:8" hidden="1" x14ac:dyDescent="0.3">
      <c r="A43" s="104"/>
      <c r="B43" s="104"/>
      <c r="C43" s="45"/>
      <c r="D43" s="109"/>
      <c r="E43" s="11"/>
      <c r="F43" s="12"/>
      <c r="G43" s="6"/>
      <c r="H43" s="13" t="e">
        <f>F43+#REF!</f>
        <v>#REF!</v>
      </c>
    </row>
    <row r="44" spans="1:8" hidden="1" x14ac:dyDescent="0.3">
      <c r="A44" s="104"/>
      <c r="B44" s="104"/>
      <c r="C44" s="45"/>
      <c r="D44" s="21" t="s">
        <v>28</v>
      </c>
      <c r="E44" s="11"/>
      <c r="F44" s="17">
        <v>49271300</v>
      </c>
      <c r="G44" s="6"/>
      <c r="H44" s="13" t="e">
        <f>F44+#REF!</f>
        <v>#REF!</v>
      </c>
    </row>
    <row r="45" spans="1:8" ht="6.75" hidden="1" customHeight="1" x14ac:dyDescent="0.3">
      <c r="A45" s="104"/>
      <c r="B45" s="104"/>
      <c r="C45" s="45"/>
      <c r="D45" s="21"/>
      <c r="E45" s="11"/>
      <c r="F45" s="17"/>
      <c r="G45" s="6"/>
      <c r="H45" s="13"/>
    </row>
    <row r="46" spans="1:8" hidden="1" x14ac:dyDescent="0.3">
      <c r="A46" s="104"/>
      <c r="B46" s="104"/>
      <c r="C46" s="110" t="s">
        <v>21</v>
      </c>
      <c r="D46" s="29" t="s">
        <v>55</v>
      </c>
      <c r="E46" s="11"/>
      <c r="F46" s="17"/>
      <c r="G46" s="6"/>
      <c r="H46" s="13"/>
    </row>
    <row r="47" spans="1:8" ht="71.25" hidden="1" customHeight="1" x14ac:dyDescent="0.3">
      <c r="A47" s="104"/>
      <c r="B47" s="104"/>
      <c r="C47" s="111">
        <v>70201</v>
      </c>
      <c r="D47" s="112" t="s">
        <v>29</v>
      </c>
      <c r="E47" s="11"/>
      <c r="F47" s="17"/>
      <c r="G47" s="38" t="s">
        <v>61</v>
      </c>
      <c r="H47" s="12">
        <v>377171</v>
      </c>
    </row>
    <row r="48" spans="1:8" ht="315.75" hidden="1" x14ac:dyDescent="0.3">
      <c r="A48" s="104"/>
      <c r="B48" s="104"/>
      <c r="C48" s="45"/>
      <c r="D48" s="21"/>
      <c r="E48" s="11"/>
      <c r="F48" s="17"/>
      <c r="G48" s="39" t="s">
        <v>62</v>
      </c>
      <c r="H48" s="20">
        <v>377171</v>
      </c>
    </row>
    <row r="49" spans="1:8" ht="69.75" hidden="1" customHeight="1" x14ac:dyDescent="0.3">
      <c r="A49" s="104"/>
      <c r="B49" s="104"/>
      <c r="C49" s="45" t="s">
        <v>63</v>
      </c>
      <c r="D49" s="109" t="s">
        <v>64</v>
      </c>
      <c r="E49" s="11"/>
      <c r="F49" s="17"/>
      <c r="G49" s="38" t="s">
        <v>61</v>
      </c>
      <c r="H49" s="13">
        <v>1210300</v>
      </c>
    </row>
    <row r="50" spans="1:8" ht="64.5" hidden="1" customHeight="1" x14ac:dyDescent="0.3">
      <c r="A50" s="104"/>
      <c r="B50" s="104"/>
      <c r="C50" s="45"/>
      <c r="D50" s="21"/>
      <c r="E50" s="11"/>
      <c r="F50" s="17"/>
      <c r="G50" s="38" t="s">
        <v>72</v>
      </c>
      <c r="H50" s="23">
        <v>1076076</v>
      </c>
    </row>
    <row r="51" spans="1:8" ht="173.25" hidden="1" x14ac:dyDescent="0.3">
      <c r="A51" s="104"/>
      <c r="B51" s="104"/>
      <c r="C51" s="45"/>
      <c r="D51" s="21"/>
      <c r="E51" s="11"/>
      <c r="F51" s="17"/>
      <c r="G51" s="38" t="s">
        <v>73</v>
      </c>
      <c r="H51" s="23">
        <v>134224</v>
      </c>
    </row>
    <row r="52" spans="1:8" hidden="1" x14ac:dyDescent="0.3">
      <c r="A52" s="104"/>
      <c r="B52" s="104"/>
      <c r="C52" s="45"/>
      <c r="D52" s="21" t="s">
        <v>28</v>
      </c>
      <c r="E52" s="11"/>
      <c r="F52" s="17"/>
      <c r="G52" s="6"/>
      <c r="H52" s="13">
        <v>1587471</v>
      </c>
    </row>
    <row r="53" spans="1:8" ht="6.75" hidden="1" customHeight="1" x14ac:dyDescent="0.3">
      <c r="A53" s="104"/>
      <c r="B53" s="104"/>
      <c r="C53" s="45"/>
      <c r="D53" s="21"/>
      <c r="E53" s="11"/>
      <c r="F53" s="17"/>
      <c r="G53" s="6"/>
      <c r="H53" s="13"/>
    </row>
    <row r="54" spans="1:8" ht="18.75" hidden="1" customHeight="1" x14ac:dyDescent="0.3">
      <c r="A54" s="104"/>
      <c r="B54" s="104"/>
      <c r="C54" s="45"/>
      <c r="D54" s="21" t="s">
        <v>65</v>
      </c>
      <c r="E54" s="11"/>
      <c r="F54" s="17"/>
      <c r="G54" s="6"/>
      <c r="H54" s="13"/>
    </row>
    <row r="55" spans="1:8" ht="72.75" hidden="1" customHeight="1" x14ac:dyDescent="0.3">
      <c r="A55" s="104"/>
      <c r="B55" s="104"/>
      <c r="C55" s="45" t="s">
        <v>66</v>
      </c>
      <c r="D55" s="109" t="s">
        <v>67</v>
      </c>
      <c r="E55" s="11"/>
      <c r="F55" s="17"/>
      <c r="G55" s="38" t="s">
        <v>61</v>
      </c>
      <c r="H55" s="13">
        <v>99000</v>
      </c>
    </row>
    <row r="56" spans="1:8" ht="70.5" hidden="1" customHeight="1" x14ac:dyDescent="0.3">
      <c r="A56" s="104"/>
      <c r="B56" s="104"/>
      <c r="C56" s="45"/>
      <c r="D56" s="21"/>
      <c r="E56" s="11"/>
      <c r="F56" s="17"/>
      <c r="G56" s="38" t="s">
        <v>70</v>
      </c>
      <c r="H56" s="23">
        <v>99000</v>
      </c>
    </row>
    <row r="57" spans="1:8" ht="21.75" hidden="1" customHeight="1" x14ac:dyDescent="0.3">
      <c r="A57" s="104"/>
      <c r="B57" s="104"/>
      <c r="C57" s="45"/>
      <c r="D57" s="21" t="s">
        <v>28</v>
      </c>
      <c r="E57" s="11"/>
      <c r="F57" s="17"/>
      <c r="G57" s="6"/>
      <c r="H57" s="13">
        <v>99000</v>
      </c>
    </row>
    <row r="58" spans="1:8" ht="6.75" hidden="1" customHeight="1" x14ac:dyDescent="0.3">
      <c r="A58" s="104"/>
      <c r="B58" s="104"/>
      <c r="C58" s="45"/>
      <c r="D58" s="21"/>
      <c r="E58" s="11"/>
      <c r="F58" s="17"/>
      <c r="G58" s="6"/>
      <c r="H58" s="13"/>
    </row>
    <row r="59" spans="1:8" ht="21" hidden="1" customHeight="1" x14ac:dyDescent="0.3">
      <c r="A59" s="104"/>
      <c r="B59" s="104"/>
      <c r="C59" s="45"/>
      <c r="D59" s="21" t="s">
        <v>98</v>
      </c>
      <c r="E59" s="11"/>
      <c r="F59" s="17"/>
      <c r="G59" s="6"/>
      <c r="H59" s="13"/>
    </row>
    <row r="60" spans="1:8" ht="66" hidden="1" customHeight="1" x14ac:dyDescent="0.3">
      <c r="A60" s="104"/>
      <c r="B60" s="104"/>
      <c r="C60" s="45" t="s">
        <v>68</v>
      </c>
      <c r="D60" s="109" t="s">
        <v>69</v>
      </c>
      <c r="E60" s="11"/>
      <c r="F60" s="17"/>
      <c r="G60" s="38" t="s">
        <v>61</v>
      </c>
      <c r="H60" s="13">
        <v>39269</v>
      </c>
    </row>
    <row r="61" spans="1:8" ht="38.25" hidden="1" customHeight="1" x14ac:dyDescent="0.3">
      <c r="A61" s="104"/>
      <c r="B61" s="104"/>
      <c r="C61" s="45"/>
      <c r="D61" s="109"/>
      <c r="E61" s="11"/>
      <c r="F61" s="17"/>
      <c r="G61" s="38" t="s">
        <v>71</v>
      </c>
      <c r="H61" s="23">
        <v>39269</v>
      </c>
    </row>
    <row r="62" spans="1:8" ht="18" hidden="1" customHeight="1" x14ac:dyDescent="0.3">
      <c r="A62" s="104"/>
      <c r="B62" s="104"/>
      <c r="C62" s="45"/>
      <c r="D62" s="21" t="s">
        <v>28</v>
      </c>
      <c r="E62" s="11"/>
      <c r="F62" s="17"/>
      <c r="G62" s="6"/>
      <c r="H62" s="13">
        <v>39269</v>
      </c>
    </row>
    <row r="63" spans="1:8" ht="18" hidden="1" customHeight="1" x14ac:dyDescent="0.3">
      <c r="A63" s="104"/>
      <c r="B63" s="104"/>
      <c r="C63" s="44" t="s">
        <v>86</v>
      </c>
      <c r="D63" s="21" t="s">
        <v>97</v>
      </c>
      <c r="E63" s="11"/>
      <c r="F63" s="17"/>
      <c r="G63" s="6"/>
      <c r="H63" s="13"/>
    </row>
    <row r="64" spans="1:8" ht="72" hidden="1" customHeight="1" x14ac:dyDescent="0.3">
      <c r="A64" s="104"/>
      <c r="B64" s="104"/>
      <c r="C64" s="45" t="s">
        <v>66</v>
      </c>
      <c r="D64" s="109" t="s">
        <v>76</v>
      </c>
      <c r="E64" s="11"/>
      <c r="F64" s="17"/>
      <c r="G64" s="38" t="s">
        <v>77</v>
      </c>
      <c r="H64" s="13">
        <v>99000</v>
      </c>
    </row>
    <row r="65" spans="1:8" ht="58.5" hidden="1" customHeight="1" x14ac:dyDescent="0.3">
      <c r="A65" s="104"/>
      <c r="B65" s="104"/>
      <c r="C65" s="45"/>
      <c r="D65" s="21"/>
      <c r="E65" s="11"/>
      <c r="F65" s="17"/>
      <c r="G65" s="38" t="s">
        <v>78</v>
      </c>
      <c r="H65" s="23">
        <v>99000</v>
      </c>
    </row>
    <row r="66" spans="1:8" ht="18" hidden="1" customHeight="1" x14ac:dyDescent="0.3">
      <c r="A66" s="104"/>
      <c r="B66" s="104"/>
      <c r="C66" s="45"/>
      <c r="D66" s="21" t="s">
        <v>79</v>
      </c>
      <c r="E66" s="11"/>
      <c r="F66" s="17"/>
      <c r="G66" s="6"/>
      <c r="H66" s="13">
        <v>99000</v>
      </c>
    </row>
    <row r="67" spans="1:8" ht="6.75" hidden="1" customHeight="1" x14ac:dyDescent="0.3">
      <c r="A67" s="104"/>
      <c r="B67" s="104"/>
      <c r="C67" s="45"/>
      <c r="D67" s="21"/>
      <c r="E67" s="11"/>
      <c r="F67" s="17"/>
      <c r="G67" s="6"/>
      <c r="H67" s="13"/>
    </row>
    <row r="68" spans="1:8" ht="18" hidden="1" customHeight="1" x14ac:dyDescent="0.3">
      <c r="A68" s="104"/>
      <c r="B68" s="104"/>
      <c r="C68" s="44" t="s">
        <v>87</v>
      </c>
      <c r="D68" s="21" t="s">
        <v>80</v>
      </c>
      <c r="E68" s="11"/>
      <c r="F68" s="17"/>
      <c r="G68" s="6"/>
      <c r="H68" s="13"/>
    </row>
    <row r="69" spans="1:8" ht="59.25" hidden="1" customHeight="1" x14ac:dyDescent="0.3">
      <c r="A69" s="104"/>
      <c r="B69" s="104"/>
      <c r="C69" s="45" t="s">
        <v>89</v>
      </c>
      <c r="D69" s="109" t="s">
        <v>90</v>
      </c>
      <c r="E69" s="18" t="s">
        <v>91</v>
      </c>
      <c r="F69" s="17">
        <v>85100</v>
      </c>
      <c r="G69" s="6"/>
      <c r="H69" s="13">
        <v>85100</v>
      </c>
    </row>
    <row r="70" spans="1:8" ht="73.5" hidden="1" customHeight="1" x14ac:dyDescent="0.3">
      <c r="A70" s="104"/>
      <c r="B70" s="104"/>
      <c r="C70" s="45" t="s">
        <v>81</v>
      </c>
      <c r="D70" s="109" t="s">
        <v>82</v>
      </c>
      <c r="E70" s="11"/>
      <c r="F70" s="17"/>
      <c r="G70" s="38" t="s">
        <v>77</v>
      </c>
      <c r="H70" s="13">
        <v>99000</v>
      </c>
    </row>
    <row r="71" spans="1:8" ht="62.25" hidden="1" customHeight="1" x14ac:dyDescent="0.3">
      <c r="A71" s="104"/>
      <c r="B71" s="104"/>
      <c r="C71" s="45"/>
      <c r="D71" s="21"/>
      <c r="E71" s="11"/>
      <c r="F71" s="17"/>
      <c r="G71" s="38" t="s">
        <v>83</v>
      </c>
      <c r="H71" s="23">
        <v>99000</v>
      </c>
    </row>
    <row r="72" spans="1:8" ht="21.75" hidden="1" customHeight="1" x14ac:dyDescent="0.3">
      <c r="A72" s="104"/>
      <c r="B72" s="104"/>
      <c r="C72" s="45"/>
      <c r="D72" s="21" t="s">
        <v>79</v>
      </c>
      <c r="E72" s="11"/>
      <c r="F72" s="17">
        <v>85100</v>
      </c>
      <c r="G72" s="6"/>
      <c r="H72" s="13">
        <v>184100</v>
      </c>
    </row>
    <row r="73" spans="1:8" ht="7.5" hidden="1" customHeight="1" x14ac:dyDescent="0.3">
      <c r="A73" s="104"/>
      <c r="B73" s="104"/>
      <c r="C73" s="45"/>
      <c r="D73" s="21"/>
      <c r="E73" s="11"/>
      <c r="F73" s="17"/>
      <c r="G73" s="6"/>
      <c r="H73" s="13"/>
    </row>
    <row r="74" spans="1:8" ht="21.75" hidden="1" customHeight="1" x14ac:dyDescent="0.3">
      <c r="A74" s="104"/>
      <c r="B74" s="104"/>
      <c r="C74" s="44" t="s">
        <v>88</v>
      </c>
      <c r="D74" s="21" t="s">
        <v>55</v>
      </c>
      <c r="E74" s="11"/>
      <c r="F74" s="17"/>
      <c r="G74" s="6"/>
      <c r="H74" s="13"/>
    </row>
    <row r="75" spans="1:8" ht="75.75" hidden="1" customHeight="1" x14ac:dyDescent="0.3">
      <c r="A75" s="104"/>
      <c r="B75" s="104"/>
      <c r="C75" s="45" t="s">
        <v>63</v>
      </c>
      <c r="D75" s="109" t="s">
        <v>84</v>
      </c>
      <c r="E75" s="11"/>
      <c r="F75" s="17"/>
      <c r="G75" s="38" t="s">
        <v>77</v>
      </c>
      <c r="H75" s="13">
        <v>1149552</v>
      </c>
    </row>
    <row r="76" spans="1:8" ht="57" hidden="1" customHeight="1" x14ac:dyDescent="0.3">
      <c r="A76" s="104"/>
      <c r="B76" s="104"/>
      <c r="C76" s="45"/>
      <c r="D76" s="21"/>
      <c r="E76" s="11"/>
      <c r="F76" s="17"/>
      <c r="G76" s="38" t="s">
        <v>85</v>
      </c>
      <c r="H76" s="23">
        <v>963762</v>
      </c>
    </row>
    <row r="77" spans="1:8" ht="57" hidden="1" customHeight="1" x14ac:dyDescent="0.3">
      <c r="A77" s="104"/>
      <c r="B77" s="104"/>
      <c r="C77" s="45"/>
      <c r="D77" s="21"/>
      <c r="E77" s="11"/>
      <c r="F77" s="17"/>
      <c r="G77" s="38" t="s">
        <v>95</v>
      </c>
      <c r="H77" s="23">
        <v>185790</v>
      </c>
    </row>
    <row r="78" spans="1:8" ht="18" hidden="1" customHeight="1" x14ac:dyDescent="0.3">
      <c r="A78" s="104"/>
      <c r="B78" s="104"/>
      <c r="C78" s="45"/>
      <c r="D78" s="21" t="s">
        <v>79</v>
      </c>
      <c r="E78" s="11"/>
      <c r="F78" s="17"/>
      <c r="G78" s="18"/>
      <c r="H78" s="13">
        <v>1149552</v>
      </c>
    </row>
    <row r="79" spans="1:8" ht="18" hidden="1" customHeight="1" x14ac:dyDescent="0.3">
      <c r="A79" s="104"/>
      <c r="B79" s="104"/>
      <c r="C79" s="113" t="s">
        <v>75</v>
      </c>
      <c r="D79" s="21" t="s">
        <v>98</v>
      </c>
      <c r="E79" s="11"/>
      <c r="F79" s="17"/>
      <c r="G79" s="18"/>
      <c r="H79" s="13"/>
    </row>
    <row r="80" spans="1:8" ht="86.25" hidden="1" customHeight="1" x14ac:dyDescent="0.3">
      <c r="A80" s="104"/>
      <c r="B80" s="104"/>
      <c r="C80" s="45" t="s">
        <v>92</v>
      </c>
      <c r="D80" s="109" t="s">
        <v>93</v>
      </c>
      <c r="E80" s="11"/>
      <c r="F80" s="17"/>
      <c r="G80" s="18" t="s">
        <v>96</v>
      </c>
      <c r="H80" s="13">
        <v>264600</v>
      </c>
    </row>
    <row r="81" spans="1:8" ht="18" hidden="1" customHeight="1" x14ac:dyDescent="0.3">
      <c r="A81" s="104"/>
      <c r="B81" s="104"/>
      <c r="C81" s="45"/>
      <c r="D81" s="21" t="s">
        <v>79</v>
      </c>
      <c r="E81" s="11"/>
      <c r="F81" s="17"/>
      <c r="G81" s="18"/>
      <c r="H81" s="13">
        <v>264600</v>
      </c>
    </row>
    <row r="82" spans="1:8" hidden="1" x14ac:dyDescent="0.3">
      <c r="A82" s="104"/>
      <c r="B82" s="104"/>
      <c r="C82" s="45"/>
      <c r="D82" s="21" t="s">
        <v>20</v>
      </c>
      <c r="E82" s="18"/>
      <c r="F82" s="40">
        <v>49271300</v>
      </c>
      <c r="G82" s="9"/>
      <c r="H82" s="41" t="e">
        <f>F82+#REF!</f>
        <v>#REF!</v>
      </c>
    </row>
    <row r="83" spans="1:8" hidden="1" x14ac:dyDescent="0.3">
      <c r="A83" s="104"/>
      <c r="B83" s="104"/>
      <c r="C83" s="45"/>
      <c r="D83" s="21"/>
      <c r="E83" s="18"/>
      <c r="F83" s="12"/>
      <c r="G83" s="9"/>
      <c r="H83" s="8"/>
    </row>
    <row r="84" spans="1:8" hidden="1" x14ac:dyDescent="0.3">
      <c r="A84" s="104"/>
      <c r="B84" s="104"/>
      <c r="C84" s="45"/>
      <c r="D84" s="21"/>
      <c r="E84" s="18"/>
      <c r="F84" s="13"/>
      <c r="G84" s="9"/>
      <c r="H84" s="8"/>
    </row>
    <row r="85" spans="1:8" hidden="1" x14ac:dyDescent="0.3">
      <c r="A85" s="104"/>
      <c r="B85" s="104"/>
      <c r="C85" s="45"/>
      <c r="D85" s="109"/>
      <c r="E85" s="11"/>
      <c r="F85" s="19"/>
      <c r="G85" s="9"/>
      <c r="H85" s="13"/>
    </row>
    <row r="86" spans="1:8" hidden="1" x14ac:dyDescent="0.3">
      <c r="A86" s="104"/>
      <c r="B86" s="104"/>
      <c r="C86" s="45"/>
      <c r="D86" s="109"/>
      <c r="E86" s="11"/>
      <c r="F86" s="20"/>
      <c r="G86" s="9"/>
      <c r="H86" s="13"/>
    </row>
    <row r="87" spans="1:8" ht="103.5" hidden="1" customHeight="1" x14ac:dyDescent="0.3">
      <c r="A87" s="104"/>
      <c r="B87" s="104"/>
      <c r="C87" s="45"/>
      <c r="D87" s="105"/>
      <c r="E87" s="11"/>
      <c r="F87" s="17"/>
      <c r="G87" s="9"/>
      <c r="H87" s="13"/>
    </row>
    <row r="88" spans="1:8" ht="15.75" customHeight="1" x14ac:dyDescent="0.3">
      <c r="A88" s="47">
        <v>1</v>
      </c>
      <c r="B88" s="47">
        <v>2</v>
      </c>
      <c r="C88" s="45" t="s">
        <v>113</v>
      </c>
      <c r="D88" s="42">
        <v>4</v>
      </c>
      <c r="E88" s="42">
        <v>5</v>
      </c>
      <c r="F88" s="42">
        <v>6</v>
      </c>
      <c r="G88" s="42">
        <v>7</v>
      </c>
      <c r="H88" s="42" t="s">
        <v>114</v>
      </c>
    </row>
    <row r="89" spans="1:8" hidden="1" x14ac:dyDescent="0.3">
      <c r="A89" s="104"/>
      <c r="B89" s="104"/>
      <c r="C89" s="45"/>
      <c r="D89" s="21"/>
      <c r="E89" s="9"/>
      <c r="F89" s="13"/>
      <c r="G89" s="9"/>
      <c r="H89" s="8"/>
    </row>
    <row r="90" spans="1:8" hidden="1" x14ac:dyDescent="0.3">
      <c r="A90" s="104"/>
      <c r="B90" s="104"/>
      <c r="C90" s="45"/>
      <c r="D90" s="21"/>
      <c r="E90" s="18"/>
      <c r="F90" s="17"/>
      <c r="G90" s="18"/>
      <c r="H90" s="8"/>
    </row>
    <row r="91" spans="1:8" hidden="1" x14ac:dyDescent="0.3">
      <c r="A91" s="104"/>
      <c r="B91" s="104"/>
      <c r="C91" s="45"/>
      <c r="D91" s="109"/>
      <c r="E91" s="18"/>
      <c r="F91" s="20"/>
      <c r="G91" s="11"/>
      <c r="H91" s="8" t="e">
        <f>F91+#REF!</f>
        <v>#REF!</v>
      </c>
    </row>
    <row r="92" spans="1:8" hidden="1" x14ac:dyDescent="0.3">
      <c r="A92" s="104"/>
      <c r="B92" s="104"/>
      <c r="C92" s="45"/>
      <c r="D92" s="21"/>
      <c r="E92" s="18"/>
      <c r="F92" s="20"/>
      <c r="G92" s="18"/>
      <c r="H92" s="8" t="e">
        <f>F92+#REF!</f>
        <v>#REF!</v>
      </c>
    </row>
    <row r="93" spans="1:8" hidden="1" x14ac:dyDescent="0.3">
      <c r="A93" s="104"/>
      <c r="B93" s="104"/>
      <c r="C93" s="45"/>
      <c r="D93" s="109"/>
      <c r="E93" s="18"/>
      <c r="F93" s="20"/>
      <c r="G93" s="18"/>
      <c r="H93" s="8"/>
    </row>
    <row r="94" spans="1:8" hidden="1" x14ac:dyDescent="0.3">
      <c r="A94" s="104"/>
      <c r="B94" s="104"/>
      <c r="C94" s="45"/>
      <c r="D94" s="21"/>
      <c r="E94" s="22"/>
      <c r="F94" s="12"/>
      <c r="G94" s="22"/>
      <c r="H94" s="8" t="e">
        <f>F94+#REF!</f>
        <v>#REF!</v>
      </c>
    </row>
    <row r="95" spans="1:8" hidden="1" x14ac:dyDescent="0.3">
      <c r="A95" s="104"/>
      <c r="B95" s="104"/>
      <c r="C95" s="45"/>
      <c r="D95" s="21"/>
      <c r="E95" s="22"/>
      <c r="F95" s="12"/>
      <c r="G95" s="22"/>
      <c r="H95" s="8"/>
    </row>
    <row r="96" spans="1:8" hidden="1" x14ac:dyDescent="0.3">
      <c r="A96" s="104"/>
      <c r="B96" s="104"/>
      <c r="C96" s="45"/>
      <c r="D96" s="109"/>
      <c r="E96" s="22"/>
      <c r="F96" s="12"/>
      <c r="G96" s="11"/>
      <c r="H96" s="8" t="e">
        <f>F96+#REF!</f>
        <v>#REF!</v>
      </c>
    </row>
    <row r="97" spans="1:8" hidden="1" x14ac:dyDescent="0.3">
      <c r="A97" s="104"/>
      <c r="B97" s="104"/>
      <c r="C97" s="45"/>
      <c r="D97" s="21"/>
      <c r="E97" s="22"/>
      <c r="F97" s="12"/>
      <c r="G97" s="18"/>
      <c r="H97" s="8" t="e">
        <f>F97+#REF!</f>
        <v>#REF!</v>
      </c>
    </row>
    <row r="98" spans="1:8" hidden="1" x14ac:dyDescent="0.3">
      <c r="A98" s="104"/>
      <c r="B98" s="104"/>
      <c r="C98" s="45"/>
      <c r="D98" s="21"/>
      <c r="E98" s="22"/>
      <c r="F98" s="12"/>
      <c r="G98" s="18"/>
      <c r="H98" s="8"/>
    </row>
    <row r="99" spans="1:8" hidden="1" x14ac:dyDescent="0.3">
      <c r="A99" s="104"/>
      <c r="B99" s="104"/>
      <c r="C99" s="45"/>
      <c r="D99" s="21"/>
      <c r="E99" s="22"/>
      <c r="F99" s="12"/>
      <c r="G99" s="22"/>
      <c r="H99" s="8"/>
    </row>
    <row r="100" spans="1:8" hidden="1" x14ac:dyDescent="0.3">
      <c r="A100" s="104"/>
      <c r="B100" s="104"/>
      <c r="C100" s="45"/>
      <c r="D100" s="109"/>
      <c r="E100" s="24"/>
      <c r="F100" s="20"/>
      <c r="G100" s="22"/>
      <c r="H100" s="8" t="e">
        <f>F100+#REF!</f>
        <v>#REF!</v>
      </c>
    </row>
    <row r="101" spans="1:8" hidden="1" x14ac:dyDescent="0.3">
      <c r="A101" s="104"/>
      <c r="B101" s="104"/>
      <c r="C101" s="45"/>
      <c r="D101" s="109"/>
      <c r="E101" s="24"/>
      <c r="F101" s="20"/>
      <c r="G101" s="22"/>
      <c r="H101" s="8" t="e">
        <f>F101+#REF!</f>
        <v>#REF!</v>
      </c>
    </row>
    <row r="102" spans="1:8" hidden="1" x14ac:dyDescent="0.3">
      <c r="A102" s="104"/>
      <c r="B102" s="104"/>
      <c r="C102" s="45"/>
      <c r="D102" s="109"/>
      <c r="E102" s="24"/>
      <c r="F102" s="20"/>
      <c r="G102" s="22"/>
      <c r="H102" s="8" t="e">
        <f>F102+#REF!</f>
        <v>#REF!</v>
      </c>
    </row>
    <row r="103" spans="1:8" hidden="1" x14ac:dyDescent="0.3">
      <c r="A103" s="104"/>
      <c r="B103" s="104"/>
      <c r="C103" s="45"/>
      <c r="D103" s="109"/>
      <c r="E103" s="24"/>
      <c r="F103" s="25"/>
      <c r="G103" s="26"/>
      <c r="H103" s="8" t="e">
        <f>F103+#REF!</f>
        <v>#REF!</v>
      </c>
    </row>
    <row r="104" spans="1:8" hidden="1" x14ac:dyDescent="0.3">
      <c r="A104" s="104"/>
      <c r="B104" s="104"/>
      <c r="C104" s="45"/>
      <c r="D104" s="109"/>
      <c r="E104" s="24"/>
      <c r="F104" s="25"/>
      <c r="G104" s="26"/>
      <c r="H104" s="8" t="e">
        <f>F104+#REF!</f>
        <v>#REF!</v>
      </c>
    </row>
    <row r="105" spans="1:8" hidden="1" x14ac:dyDescent="0.3">
      <c r="A105" s="104"/>
      <c r="B105" s="104"/>
      <c r="C105" s="45"/>
      <c r="D105" s="21"/>
      <c r="E105" s="26"/>
      <c r="F105" s="12"/>
      <c r="G105" s="22"/>
      <c r="H105" s="8" t="e">
        <f>F105+#REF!</f>
        <v>#REF!</v>
      </c>
    </row>
    <row r="106" spans="1:8" hidden="1" x14ac:dyDescent="0.3">
      <c r="A106" s="104"/>
      <c r="B106" s="104"/>
      <c r="C106" s="45"/>
      <c r="D106" s="21"/>
      <c r="E106" s="26"/>
      <c r="F106" s="12"/>
      <c r="G106" s="22"/>
      <c r="H106" s="8"/>
    </row>
    <row r="107" spans="1:8" hidden="1" x14ac:dyDescent="0.3">
      <c r="A107" s="104"/>
      <c r="B107" s="104"/>
      <c r="C107" s="45"/>
      <c r="D107" s="21"/>
      <c r="E107" s="26"/>
      <c r="F107" s="27"/>
      <c r="G107" s="26"/>
      <c r="H107" s="8"/>
    </row>
    <row r="108" spans="1:8" hidden="1" x14ac:dyDescent="0.3">
      <c r="A108" s="104"/>
      <c r="B108" s="104"/>
      <c r="C108" s="45"/>
      <c r="D108" s="109"/>
      <c r="E108" s="11"/>
      <c r="F108" s="25"/>
      <c r="G108" s="18"/>
      <c r="H108" s="8" t="e">
        <f>F108+#REF!</f>
        <v>#REF!</v>
      </c>
    </row>
    <row r="109" spans="1:8" hidden="1" x14ac:dyDescent="0.3">
      <c r="A109" s="104"/>
      <c r="B109" s="104"/>
      <c r="C109" s="45"/>
      <c r="D109" s="109"/>
      <c r="E109" s="11"/>
      <c r="F109" s="25"/>
      <c r="G109" s="18"/>
      <c r="H109" s="8" t="e">
        <f>F109+#REF!</f>
        <v>#REF!</v>
      </c>
    </row>
    <row r="110" spans="1:8" hidden="1" x14ac:dyDescent="0.3">
      <c r="A110" s="104"/>
      <c r="B110" s="104"/>
      <c r="C110" s="45"/>
      <c r="D110" s="21"/>
      <c r="E110" s="18"/>
      <c r="F110" s="27"/>
      <c r="G110" s="26"/>
      <c r="H110" s="8" t="e">
        <f>F110+#REF!</f>
        <v>#REF!</v>
      </c>
    </row>
    <row r="111" spans="1:8" hidden="1" x14ac:dyDescent="0.3">
      <c r="A111" s="104"/>
      <c r="B111" s="104"/>
      <c r="C111" s="45"/>
      <c r="D111" s="21"/>
      <c r="E111" s="18"/>
      <c r="F111" s="27"/>
      <c r="G111" s="26"/>
      <c r="H111" s="8"/>
    </row>
    <row r="112" spans="1:8" hidden="1" x14ac:dyDescent="0.3">
      <c r="A112" s="104"/>
      <c r="B112" s="104"/>
      <c r="C112" s="45"/>
      <c r="D112" s="21"/>
      <c r="E112" s="18"/>
      <c r="F112" s="27"/>
      <c r="G112" s="18"/>
      <c r="H112" s="8"/>
    </row>
    <row r="113" spans="1:8" hidden="1" x14ac:dyDescent="0.3">
      <c r="A113" s="104"/>
      <c r="B113" s="104"/>
      <c r="C113" s="45"/>
      <c r="D113" s="109"/>
      <c r="E113" s="18"/>
      <c r="F113" s="25"/>
      <c r="G113" s="11"/>
      <c r="H113" s="8" t="e">
        <f>F113+#REF!</f>
        <v>#REF!</v>
      </c>
    </row>
    <row r="114" spans="1:8" hidden="1" x14ac:dyDescent="0.3">
      <c r="A114" s="104"/>
      <c r="B114" s="104"/>
      <c r="C114" s="45"/>
      <c r="D114" s="109"/>
      <c r="E114" s="18"/>
      <c r="F114" s="25"/>
      <c r="G114" s="11"/>
      <c r="H114" s="8" t="e">
        <f>F114+#REF!</f>
        <v>#REF!</v>
      </c>
    </row>
    <row r="115" spans="1:8" hidden="1" x14ac:dyDescent="0.3">
      <c r="A115" s="104"/>
      <c r="B115" s="104"/>
      <c r="C115" s="45"/>
      <c r="D115" s="109"/>
      <c r="E115" s="18"/>
      <c r="F115" s="25"/>
      <c r="G115" s="11"/>
      <c r="H115" s="8" t="e">
        <f>F115+#REF!</f>
        <v>#REF!</v>
      </c>
    </row>
    <row r="116" spans="1:8" ht="42.75" hidden="1" customHeight="1" x14ac:dyDescent="0.3">
      <c r="A116" s="104"/>
      <c r="B116" s="104"/>
      <c r="C116" s="114"/>
      <c r="D116" s="104"/>
      <c r="E116" s="11"/>
      <c r="F116" s="27"/>
      <c r="G116" s="11"/>
      <c r="H116" s="8" t="e">
        <f>F116+#REF!</f>
        <v>#REF!</v>
      </c>
    </row>
    <row r="117" spans="1:8" hidden="1" x14ac:dyDescent="0.3">
      <c r="A117" s="104"/>
      <c r="B117" s="104"/>
      <c r="C117" s="45"/>
      <c r="D117" s="109"/>
      <c r="E117" s="14"/>
      <c r="F117" s="25"/>
      <c r="G117" s="11"/>
      <c r="H117" s="7"/>
    </row>
    <row r="118" spans="1:8" hidden="1" x14ac:dyDescent="0.3">
      <c r="A118" s="104"/>
      <c r="B118" s="104"/>
      <c r="C118" s="45"/>
      <c r="D118" s="109"/>
      <c r="E118" s="14"/>
      <c r="F118" s="25"/>
      <c r="G118" s="11"/>
      <c r="H118" s="8"/>
    </row>
    <row r="119" spans="1:8" hidden="1" x14ac:dyDescent="0.3">
      <c r="A119" s="104"/>
      <c r="B119" s="104"/>
      <c r="C119" s="45"/>
      <c r="D119" s="109"/>
      <c r="E119" s="14"/>
      <c r="F119" s="25"/>
      <c r="G119" s="14"/>
      <c r="H119" s="7"/>
    </row>
    <row r="120" spans="1:8" hidden="1" x14ac:dyDescent="0.3">
      <c r="A120" s="104"/>
      <c r="B120" s="104"/>
      <c r="C120" s="45"/>
      <c r="D120" s="21"/>
      <c r="E120" s="18"/>
      <c r="F120" s="27"/>
      <c r="G120" s="18"/>
      <c r="H120" s="8"/>
    </row>
    <row r="121" spans="1:8" hidden="1" x14ac:dyDescent="0.3">
      <c r="A121" s="104"/>
      <c r="B121" s="104"/>
      <c r="C121" s="45"/>
      <c r="D121" s="21"/>
      <c r="E121" s="18"/>
      <c r="F121" s="25"/>
      <c r="G121" s="18"/>
      <c r="H121" s="8"/>
    </row>
    <row r="122" spans="1:8" hidden="1" x14ac:dyDescent="0.3">
      <c r="A122" s="104"/>
      <c r="B122" s="104"/>
      <c r="C122" s="45"/>
      <c r="D122" s="21"/>
      <c r="E122" s="18"/>
      <c r="F122" s="25"/>
      <c r="G122" s="18"/>
      <c r="H122" s="8" t="e">
        <f>F122+#REF!</f>
        <v>#REF!</v>
      </c>
    </row>
    <row r="123" spans="1:8" hidden="1" x14ac:dyDescent="0.3">
      <c r="A123" s="104"/>
      <c r="B123" s="104"/>
      <c r="C123" s="45"/>
      <c r="D123" s="21"/>
      <c r="E123" s="18"/>
      <c r="F123" s="25"/>
      <c r="G123" s="18"/>
      <c r="H123" s="8"/>
    </row>
    <row r="124" spans="1:8" hidden="1" x14ac:dyDescent="0.3">
      <c r="A124" s="104"/>
      <c r="B124" s="104"/>
      <c r="C124" s="45"/>
      <c r="D124" s="21"/>
      <c r="E124" s="18"/>
      <c r="F124" s="25"/>
      <c r="G124" s="11"/>
      <c r="H124" s="13" t="e">
        <f>F124+#REF!</f>
        <v>#REF!</v>
      </c>
    </row>
    <row r="125" spans="1:8" ht="86.25" hidden="1" customHeight="1" x14ac:dyDescent="0.3">
      <c r="A125" s="104"/>
      <c r="B125" s="104"/>
      <c r="C125" s="45"/>
      <c r="D125" s="31"/>
      <c r="E125" s="18"/>
      <c r="F125" s="25"/>
      <c r="G125" s="28"/>
      <c r="H125" s="13" t="e">
        <f>F125+#REF!</f>
        <v>#REF!</v>
      </c>
    </row>
    <row r="126" spans="1:8" ht="65.25" hidden="1" customHeight="1" x14ac:dyDescent="0.3">
      <c r="A126" s="104"/>
      <c r="B126" s="104"/>
      <c r="C126" s="45"/>
      <c r="D126" s="31"/>
      <c r="E126" s="11"/>
      <c r="F126" s="27"/>
      <c r="G126" s="11"/>
      <c r="H126" s="13" t="e">
        <f>F126+#REF!</f>
        <v>#REF!</v>
      </c>
    </row>
    <row r="127" spans="1:8" hidden="1" x14ac:dyDescent="0.3">
      <c r="A127" s="104"/>
      <c r="B127" s="104"/>
      <c r="C127" s="45"/>
      <c r="D127" s="109"/>
      <c r="E127" s="18"/>
      <c r="F127" s="25"/>
      <c r="G127" s="18"/>
      <c r="H127" s="23" t="e">
        <f>F127+#REF!</f>
        <v>#REF!</v>
      </c>
    </row>
    <row r="128" spans="1:8" x14ac:dyDescent="0.3">
      <c r="A128" s="46"/>
      <c r="B128" s="104"/>
      <c r="C128" s="62"/>
      <c r="D128" s="29" t="s">
        <v>116</v>
      </c>
      <c r="E128" s="26"/>
      <c r="F128" s="30"/>
      <c r="G128" s="18"/>
      <c r="H128" s="13"/>
    </row>
    <row r="129" spans="1:8" hidden="1" x14ac:dyDescent="0.3">
      <c r="A129" s="46"/>
      <c r="B129" s="104"/>
      <c r="C129" s="62"/>
      <c r="D129" s="29"/>
      <c r="E129" s="11"/>
      <c r="F129" s="27"/>
      <c r="G129" s="26"/>
      <c r="H129" s="8" t="e">
        <f>F129+#REF!</f>
        <v>#REF!</v>
      </c>
    </row>
    <row r="130" spans="1:8" hidden="1" x14ac:dyDescent="0.3">
      <c r="A130" s="46"/>
      <c r="B130" s="104"/>
      <c r="C130" s="62"/>
      <c r="D130" s="31"/>
      <c r="E130" s="26"/>
      <c r="F130" s="25"/>
      <c r="G130" s="26"/>
      <c r="H130" s="7" t="e">
        <f>F130+#REF!</f>
        <v>#REF!</v>
      </c>
    </row>
    <row r="131" spans="1:8" ht="12" hidden="1" customHeight="1" x14ac:dyDescent="0.3">
      <c r="A131" s="46"/>
      <c r="B131" s="104"/>
      <c r="C131" s="62"/>
      <c r="D131" s="31"/>
      <c r="E131" s="26"/>
      <c r="F131" s="25"/>
      <c r="G131" s="26"/>
      <c r="H131" s="8"/>
    </row>
    <row r="132" spans="1:8" s="66" customFormat="1" ht="22.5" customHeight="1" x14ac:dyDescent="0.25">
      <c r="A132" s="63" t="s">
        <v>144</v>
      </c>
      <c r="B132" s="63"/>
      <c r="C132" s="63"/>
      <c r="D132" s="64" t="s">
        <v>145</v>
      </c>
      <c r="E132" s="42"/>
      <c r="F132" s="65">
        <f>F133+F136+F142+F148+F150+F154+F159+F157+F162+F146</f>
        <v>763033</v>
      </c>
      <c r="G132" s="65">
        <f t="shared" ref="G132:H132" si="0">G133+G136+G142+G148+G150+G154+G159+G157+G162+G146</f>
        <v>445045</v>
      </c>
      <c r="H132" s="65">
        <f t="shared" si="0"/>
        <v>1208078</v>
      </c>
    </row>
    <row r="133" spans="1:8" ht="44.25" customHeight="1" x14ac:dyDescent="0.2">
      <c r="A133" s="61"/>
      <c r="B133" s="48"/>
      <c r="C133" s="52"/>
      <c r="D133" s="49"/>
      <c r="E133" s="50" t="s">
        <v>118</v>
      </c>
      <c r="F133" s="136">
        <f>SUM(F134:F135)</f>
        <v>48800</v>
      </c>
      <c r="G133" s="136">
        <f>SUM(G134:G135)</f>
        <v>30305</v>
      </c>
      <c r="H133" s="137">
        <f>SUM(H134:H135)</f>
        <v>79105</v>
      </c>
    </row>
    <row r="134" spans="1:8" ht="52.5" customHeight="1" x14ac:dyDescent="0.2">
      <c r="A134" s="182" t="s">
        <v>146</v>
      </c>
      <c r="B134" s="184" t="s">
        <v>147</v>
      </c>
      <c r="C134" s="186" t="s">
        <v>124</v>
      </c>
      <c r="D134" s="180" t="s">
        <v>148</v>
      </c>
      <c r="E134" s="49" t="s">
        <v>206</v>
      </c>
      <c r="F134" s="138"/>
      <c r="G134" s="139">
        <f>10000+20305</f>
        <v>30305</v>
      </c>
      <c r="H134" s="138">
        <f>G134+F134</f>
        <v>30305</v>
      </c>
    </row>
    <row r="135" spans="1:8" ht="51.75" customHeight="1" x14ac:dyDescent="0.2">
      <c r="A135" s="183"/>
      <c r="B135" s="185"/>
      <c r="C135" s="187"/>
      <c r="D135" s="181"/>
      <c r="E135" s="49" t="s">
        <v>223</v>
      </c>
      <c r="F135" s="138">
        <f>20000+28800</f>
        <v>48800</v>
      </c>
      <c r="G135" s="139"/>
      <c r="H135" s="138">
        <f>G135+F135</f>
        <v>48800</v>
      </c>
    </row>
    <row r="136" spans="1:8" ht="33.75" customHeight="1" x14ac:dyDescent="0.2">
      <c r="A136" s="61"/>
      <c r="B136" s="48"/>
      <c r="C136" s="52"/>
      <c r="D136" s="56"/>
      <c r="E136" s="50" t="s">
        <v>133</v>
      </c>
      <c r="F136" s="137">
        <f>F138+F141+F140</f>
        <v>128011</v>
      </c>
      <c r="G136" s="142">
        <f>G138+G141+G140</f>
        <v>0</v>
      </c>
      <c r="H136" s="137">
        <f>H138+H141+H140</f>
        <v>128011</v>
      </c>
    </row>
    <row r="137" spans="1:8" ht="33.75" customHeight="1" x14ac:dyDescent="0.2">
      <c r="A137" s="68" t="s">
        <v>160</v>
      </c>
      <c r="B137" s="68" t="s">
        <v>161</v>
      </c>
      <c r="C137" s="69"/>
      <c r="D137" s="70" t="s">
        <v>162</v>
      </c>
      <c r="E137" s="50"/>
      <c r="F137" s="137">
        <f>F138</f>
        <v>3000</v>
      </c>
      <c r="G137" s="136"/>
      <c r="H137" s="137">
        <f>F137+G137</f>
        <v>3000</v>
      </c>
    </row>
    <row r="138" spans="1:8" ht="45" customHeight="1" x14ac:dyDescent="0.2">
      <c r="A138" s="67" t="s">
        <v>149</v>
      </c>
      <c r="B138" s="59" t="s">
        <v>150</v>
      </c>
      <c r="C138" s="60" t="s">
        <v>134</v>
      </c>
      <c r="D138" s="56" t="s">
        <v>135</v>
      </c>
      <c r="E138" s="49" t="s">
        <v>137</v>
      </c>
      <c r="F138" s="138">
        <v>3000</v>
      </c>
      <c r="G138" s="139"/>
      <c r="H138" s="138">
        <f>F138+G138</f>
        <v>3000</v>
      </c>
    </row>
    <row r="139" spans="1:8" ht="45" customHeight="1" x14ac:dyDescent="0.2">
      <c r="A139" s="68" t="s">
        <v>163</v>
      </c>
      <c r="B139" s="68" t="s">
        <v>164</v>
      </c>
      <c r="C139" s="69"/>
      <c r="D139" s="70" t="s">
        <v>165</v>
      </c>
      <c r="E139" s="49"/>
      <c r="F139" s="137">
        <f>F140</f>
        <v>17000</v>
      </c>
      <c r="G139" s="136"/>
      <c r="H139" s="137">
        <f>F139+G139</f>
        <v>17000</v>
      </c>
    </row>
    <row r="140" spans="1:8" ht="45.75" customHeight="1" x14ac:dyDescent="0.2">
      <c r="A140" s="67" t="s">
        <v>151</v>
      </c>
      <c r="B140" s="59" t="s">
        <v>152</v>
      </c>
      <c r="C140" s="60" t="s">
        <v>136</v>
      </c>
      <c r="D140" s="56" t="s">
        <v>153</v>
      </c>
      <c r="E140" s="49" t="s">
        <v>138</v>
      </c>
      <c r="F140" s="138">
        <v>17000</v>
      </c>
      <c r="G140" s="139"/>
      <c r="H140" s="138">
        <f>F140+G140</f>
        <v>17000</v>
      </c>
    </row>
    <row r="141" spans="1:8" ht="45.75" customHeight="1" x14ac:dyDescent="0.2">
      <c r="A141" s="68" t="s">
        <v>220</v>
      </c>
      <c r="B141" s="76" t="s">
        <v>221</v>
      </c>
      <c r="C141" s="77" t="s">
        <v>141</v>
      </c>
      <c r="D141" s="70" t="s">
        <v>219</v>
      </c>
      <c r="E141" s="49" t="s">
        <v>222</v>
      </c>
      <c r="F141" s="138">
        <v>108011</v>
      </c>
      <c r="G141" s="139"/>
      <c r="H141" s="138">
        <f>F141+G141</f>
        <v>108011</v>
      </c>
    </row>
    <row r="142" spans="1:8" ht="27.75" customHeight="1" x14ac:dyDescent="0.2">
      <c r="A142" s="46"/>
      <c r="B142" s="48"/>
      <c r="C142" s="52"/>
      <c r="D142" s="51"/>
      <c r="E142" s="50" t="s">
        <v>120</v>
      </c>
      <c r="F142" s="137">
        <f>F143</f>
        <v>319082</v>
      </c>
      <c r="G142" s="140">
        <f>G143</f>
        <v>94590</v>
      </c>
      <c r="H142" s="137">
        <f t="shared" ref="H142" si="1">H143</f>
        <v>413672</v>
      </c>
    </row>
    <row r="143" spans="1:8" ht="51" customHeight="1" x14ac:dyDescent="0.2">
      <c r="A143" s="68" t="s">
        <v>157</v>
      </c>
      <c r="B143" s="68" t="s">
        <v>158</v>
      </c>
      <c r="C143" s="69"/>
      <c r="D143" s="70" t="s">
        <v>159</v>
      </c>
      <c r="E143" s="50"/>
      <c r="F143" s="137">
        <f>SUM(F144:F145)</f>
        <v>319082</v>
      </c>
      <c r="G143" s="137">
        <f>SUM(G144:G145)</f>
        <v>94590</v>
      </c>
      <c r="H143" s="137">
        <f>G143+F143</f>
        <v>413672</v>
      </c>
    </row>
    <row r="144" spans="1:8" ht="93" customHeight="1" x14ac:dyDescent="0.2">
      <c r="A144" s="161" t="s">
        <v>154</v>
      </c>
      <c r="B144" s="157" t="s">
        <v>155</v>
      </c>
      <c r="C144" s="159" t="s">
        <v>125</v>
      </c>
      <c r="D144" s="191" t="s">
        <v>156</v>
      </c>
      <c r="E144" s="49" t="s">
        <v>224</v>
      </c>
      <c r="F144" s="138">
        <v>24350</v>
      </c>
      <c r="G144" s="139">
        <f>16000+78590</f>
        <v>94590</v>
      </c>
      <c r="H144" s="138">
        <f>F144+G144</f>
        <v>118940</v>
      </c>
    </row>
    <row r="145" spans="1:13" ht="42" customHeight="1" x14ac:dyDescent="0.2">
      <c r="A145" s="162"/>
      <c r="B145" s="158"/>
      <c r="C145" s="160"/>
      <c r="D145" s="192"/>
      <c r="E145" s="53" t="s">
        <v>225</v>
      </c>
      <c r="F145" s="138">
        <f>270732+24000</f>
        <v>294732</v>
      </c>
      <c r="G145" s="139"/>
      <c r="H145" s="138">
        <f>F145+G145</f>
        <v>294732</v>
      </c>
    </row>
    <row r="146" spans="1:13" ht="44.25" customHeight="1" x14ac:dyDescent="0.2">
      <c r="A146" s="46"/>
      <c r="B146" s="48"/>
      <c r="C146" s="52"/>
      <c r="D146" s="71"/>
      <c r="E146" s="50" t="s">
        <v>118</v>
      </c>
      <c r="F146" s="137">
        <f>F147</f>
        <v>43840</v>
      </c>
      <c r="G146" s="139"/>
      <c r="H146" s="137">
        <f>F146+G146</f>
        <v>43840</v>
      </c>
    </row>
    <row r="147" spans="1:13" ht="93" customHeight="1" x14ac:dyDescent="0.2">
      <c r="A147" s="68" t="s">
        <v>167</v>
      </c>
      <c r="B147" s="68" t="s">
        <v>237</v>
      </c>
      <c r="C147" s="72" t="s">
        <v>125</v>
      </c>
      <c r="D147" s="70" t="s">
        <v>238</v>
      </c>
      <c r="E147" s="49" t="s">
        <v>239</v>
      </c>
      <c r="F147" s="138">
        <v>43840</v>
      </c>
      <c r="G147" s="136"/>
      <c r="H147" s="138">
        <f>F147+G147</f>
        <v>43840</v>
      </c>
      <c r="L147" s="146"/>
      <c r="M147"/>
    </row>
    <row r="148" spans="1:13" ht="44.25" customHeight="1" x14ac:dyDescent="0.2">
      <c r="A148" s="46"/>
      <c r="B148" s="48"/>
      <c r="C148" s="52"/>
      <c r="D148" s="71"/>
      <c r="E148" s="50" t="s">
        <v>166</v>
      </c>
      <c r="F148" s="137">
        <f>F149</f>
        <v>81740</v>
      </c>
      <c r="G148" s="139"/>
      <c r="H148" s="137">
        <f>F148+G148</f>
        <v>81740</v>
      </c>
    </row>
    <row r="149" spans="1:13" ht="51.75" customHeight="1" x14ac:dyDescent="0.2">
      <c r="A149" s="68" t="s">
        <v>167</v>
      </c>
      <c r="B149" s="68" t="s">
        <v>168</v>
      </c>
      <c r="C149" s="72" t="s">
        <v>125</v>
      </c>
      <c r="D149" s="70" t="s">
        <v>169</v>
      </c>
      <c r="E149" s="49" t="s">
        <v>170</v>
      </c>
      <c r="F149" s="138">
        <v>81740</v>
      </c>
      <c r="G149" s="136"/>
      <c r="H149" s="138">
        <f>F149+G149</f>
        <v>81740</v>
      </c>
      <c r="L149" s="146"/>
      <c r="M149"/>
    </row>
    <row r="150" spans="1:13" ht="44.25" customHeight="1" x14ac:dyDescent="0.3">
      <c r="A150" s="61"/>
      <c r="B150" s="48"/>
      <c r="C150" s="52"/>
      <c r="D150" s="71"/>
      <c r="E150" s="50" t="s">
        <v>118</v>
      </c>
      <c r="F150" s="141">
        <f>SUM(F151:F153)</f>
        <v>71560</v>
      </c>
      <c r="G150" s="141">
        <f>SUM(G151:G153)</f>
        <v>307950</v>
      </c>
      <c r="H150" s="141">
        <f>F150+G150</f>
        <v>379510</v>
      </c>
      <c r="L150"/>
      <c r="M150" s="146"/>
    </row>
    <row r="151" spans="1:13" ht="44.25" customHeight="1" x14ac:dyDescent="0.3">
      <c r="A151" s="61"/>
      <c r="B151" s="151" t="s">
        <v>168</v>
      </c>
      <c r="C151" s="154" t="s">
        <v>125</v>
      </c>
      <c r="D151" s="188" t="s">
        <v>169</v>
      </c>
      <c r="E151" s="42" t="s">
        <v>207</v>
      </c>
      <c r="F151" s="145">
        <v>30000</v>
      </c>
      <c r="G151" s="141"/>
      <c r="H151" s="138">
        <f t="shared" ref="H151:H152" si="2">F151+G151</f>
        <v>30000</v>
      </c>
      <c r="L151"/>
      <c r="M151" s="146"/>
    </row>
    <row r="152" spans="1:13" ht="44.25" customHeight="1" x14ac:dyDescent="0.3">
      <c r="A152" s="61"/>
      <c r="B152" s="152"/>
      <c r="C152" s="155"/>
      <c r="D152" s="189"/>
      <c r="E152" s="49" t="s">
        <v>208</v>
      </c>
      <c r="F152" s="145">
        <v>20000</v>
      </c>
      <c r="G152" s="141"/>
      <c r="H152" s="138">
        <f t="shared" si="2"/>
        <v>20000</v>
      </c>
      <c r="L152"/>
      <c r="M152" s="146"/>
    </row>
    <row r="153" spans="1:13" ht="51.75" customHeight="1" x14ac:dyDescent="0.25">
      <c r="A153" s="68" t="s">
        <v>167</v>
      </c>
      <c r="B153" s="153"/>
      <c r="C153" s="156"/>
      <c r="D153" s="190"/>
      <c r="E153" s="49" t="s">
        <v>226</v>
      </c>
      <c r="F153" s="138">
        <v>21560</v>
      </c>
      <c r="G153" s="139">
        <v>307950</v>
      </c>
      <c r="H153" s="138">
        <f>F153+G153</f>
        <v>329510</v>
      </c>
      <c r="L153"/>
      <c r="M153" s="147"/>
    </row>
    <row r="154" spans="1:13" ht="27.75" customHeight="1" x14ac:dyDescent="0.2">
      <c r="A154" s="46"/>
      <c r="B154" s="48"/>
      <c r="C154" s="52"/>
      <c r="D154" s="51"/>
      <c r="E154" s="50" t="s">
        <v>120</v>
      </c>
      <c r="F154" s="142">
        <f>F155</f>
        <v>0</v>
      </c>
      <c r="G154" s="136">
        <f>G155</f>
        <v>10000</v>
      </c>
      <c r="H154" s="137">
        <f t="shared" ref="H154" si="3">H155</f>
        <v>10000</v>
      </c>
    </row>
    <row r="155" spans="1:13" ht="29.25" customHeight="1" x14ac:dyDescent="0.2">
      <c r="A155" s="73" t="s">
        <v>171</v>
      </c>
      <c r="B155" s="73">
        <v>7300</v>
      </c>
      <c r="C155" s="74"/>
      <c r="D155" s="75" t="s">
        <v>172</v>
      </c>
      <c r="E155" s="46"/>
      <c r="F155" s="138"/>
      <c r="G155" s="136">
        <f>G156</f>
        <v>10000</v>
      </c>
      <c r="H155" s="137">
        <f>F155+G155</f>
        <v>10000</v>
      </c>
    </row>
    <row r="156" spans="1:13" ht="93" customHeight="1" x14ac:dyDescent="0.2">
      <c r="A156" s="68" t="s">
        <v>173</v>
      </c>
      <c r="B156" s="76" t="s">
        <v>174</v>
      </c>
      <c r="C156" s="77" t="s">
        <v>126</v>
      </c>
      <c r="D156" s="78" t="s">
        <v>175</v>
      </c>
      <c r="E156" s="54" t="s">
        <v>176</v>
      </c>
      <c r="F156" s="138"/>
      <c r="G156" s="139">
        <v>10000</v>
      </c>
      <c r="H156" s="138">
        <f>F156+G156</f>
        <v>10000</v>
      </c>
    </row>
    <row r="157" spans="1:13" s="83" customFormat="1" ht="113.25" customHeight="1" x14ac:dyDescent="0.2">
      <c r="A157" s="79"/>
      <c r="B157" s="80"/>
      <c r="C157" s="81"/>
      <c r="D157" s="99"/>
      <c r="E157" s="50" t="s">
        <v>212</v>
      </c>
      <c r="F157" s="137">
        <f>SUM(F158)</f>
        <v>10000</v>
      </c>
      <c r="G157" s="136">
        <f t="shared" ref="G157:H157" si="4">SUM(G158)</f>
        <v>0</v>
      </c>
      <c r="H157" s="137">
        <f t="shared" si="4"/>
        <v>10000</v>
      </c>
    </row>
    <row r="158" spans="1:13" s="83" customFormat="1" ht="93" customHeight="1" x14ac:dyDescent="0.2">
      <c r="A158" s="100" t="s">
        <v>140</v>
      </c>
      <c r="B158" s="48">
        <v>8110</v>
      </c>
      <c r="C158" s="52" t="s">
        <v>209</v>
      </c>
      <c r="D158" s="56" t="s">
        <v>210</v>
      </c>
      <c r="E158" s="49" t="s">
        <v>211</v>
      </c>
      <c r="F158" s="138">
        <v>10000</v>
      </c>
      <c r="G158" s="139"/>
      <c r="H158" s="138">
        <f>F158+G158</f>
        <v>10000</v>
      </c>
    </row>
    <row r="159" spans="1:13" ht="75" customHeight="1" x14ac:dyDescent="0.2">
      <c r="A159" s="46"/>
      <c r="B159" s="48"/>
      <c r="C159" s="52"/>
      <c r="D159" s="71"/>
      <c r="E159" s="55" t="s">
        <v>123</v>
      </c>
      <c r="F159" s="136">
        <f>F160</f>
        <v>0</v>
      </c>
      <c r="G159" s="136">
        <f>G160</f>
        <v>2200</v>
      </c>
      <c r="H159" s="136">
        <f>H160</f>
        <v>2200</v>
      </c>
    </row>
    <row r="160" spans="1:13" s="83" customFormat="1" ht="38.25" customHeight="1" x14ac:dyDescent="0.2">
      <c r="A160" s="68" t="s">
        <v>140</v>
      </c>
      <c r="B160" s="68" t="s">
        <v>177</v>
      </c>
      <c r="C160" s="69"/>
      <c r="D160" s="70" t="s">
        <v>178</v>
      </c>
      <c r="E160" s="84"/>
      <c r="F160" s="143"/>
      <c r="G160" s="139">
        <f>G161</f>
        <v>2200</v>
      </c>
      <c r="H160" s="138">
        <f>H161</f>
        <v>2200</v>
      </c>
    </row>
    <row r="161" spans="1:8" s="83" customFormat="1" ht="38.25" customHeight="1" x14ac:dyDescent="0.2">
      <c r="A161" s="59" t="s">
        <v>179</v>
      </c>
      <c r="B161" s="59" t="s">
        <v>180</v>
      </c>
      <c r="C161" s="60" t="s">
        <v>127</v>
      </c>
      <c r="D161" s="56" t="s">
        <v>129</v>
      </c>
      <c r="E161" s="49" t="s">
        <v>122</v>
      </c>
      <c r="F161" s="143"/>
      <c r="G161" s="139">
        <v>2200</v>
      </c>
      <c r="H161" s="138">
        <f>F161+G161</f>
        <v>2200</v>
      </c>
    </row>
    <row r="162" spans="1:8" s="83" customFormat="1" ht="92.25" customHeight="1" x14ac:dyDescent="0.2">
      <c r="A162" s="79"/>
      <c r="B162" s="80"/>
      <c r="C162" s="81"/>
      <c r="D162" s="99"/>
      <c r="E162" s="50" t="s">
        <v>212</v>
      </c>
      <c r="F162" s="137">
        <f>SUM(F163)</f>
        <v>60000</v>
      </c>
      <c r="G162" s="136">
        <f t="shared" ref="G162:H162" si="5">SUM(G163)</f>
        <v>0</v>
      </c>
      <c r="H162" s="137">
        <f t="shared" si="5"/>
        <v>60000</v>
      </c>
    </row>
    <row r="163" spans="1:8" s="83" customFormat="1" ht="77.25" customHeight="1" x14ac:dyDescent="0.2">
      <c r="A163" s="100" t="s">
        <v>140</v>
      </c>
      <c r="B163" s="48">
        <v>9800</v>
      </c>
      <c r="C163" s="52" t="s">
        <v>141</v>
      </c>
      <c r="D163" s="56" t="s">
        <v>213</v>
      </c>
      <c r="E163" s="49" t="s">
        <v>214</v>
      </c>
      <c r="F163" s="138">
        <v>60000</v>
      </c>
      <c r="G163" s="139"/>
      <c r="H163" s="138">
        <f>F163+G163</f>
        <v>60000</v>
      </c>
    </row>
    <row r="164" spans="1:8" s="86" customFormat="1" ht="44.25" customHeight="1" x14ac:dyDescent="0.25">
      <c r="A164" s="68" t="s">
        <v>181</v>
      </c>
      <c r="B164" s="101"/>
      <c r="C164" s="69"/>
      <c r="D164" s="70" t="s">
        <v>182</v>
      </c>
      <c r="E164" s="85"/>
      <c r="F164" s="140">
        <f>F165+F173+F176</f>
        <v>575986</v>
      </c>
      <c r="G164" s="140">
        <f t="shared" ref="G164:H164" si="6">G165+G173+G176</f>
        <v>1035520</v>
      </c>
      <c r="H164" s="140">
        <f t="shared" si="6"/>
        <v>1611506</v>
      </c>
    </row>
    <row r="165" spans="1:8" s="83" customFormat="1" ht="42" customHeight="1" x14ac:dyDescent="0.2">
      <c r="A165" s="100"/>
      <c r="B165" s="87"/>
      <c r="C165" s="81"/>
      <c r="D165" s="84"/>
      <c r="E165" s="50" t="s">
        <v>118</v>
      </c>
      <c r="F165" s="137">
        <f>SUM(F166:F171)</f>
        <v>279850</v>
      </c>
      <c r="G165" s="137">
        <f t="shared" ref="G165:H165" si="7">SUM(G166:G171)</f>
        <v>494590</v>
      </c>
      <c r="H165" s="137">
        <f t="shared" si="7"/>
        <v>774440</v>
      </c>
    </row>
    <row r="166" spans="1:8" s="83" customFormat="1" ht="72" customHeight="1" x14ac:dyDescent="0.2">
      <c r="A166" s="151" t="s">
        <v>183</v>
      </c>
      <c r="B166" s="151" t="s">
        <v>131</v>
      </c>
      <c r="C166" s="154" t="s">
        <v>132</v>
      </c>
      <c r="D166" s="188" t="s">
        <v>184</v>
      </c>
      <c r="E166" s="54" t="s">
        <v>231</v>
      </c>
      <c r="F166" s="138">
        <f>20000+10500</f>
        <v>30500</v>
      </c>
      <c r="G166" s="139"/>
      <c r="H166" s="138">
        <f>F166</f>
        <v>30500</v>
      </c>
    </row>
    <row r="167" spans="1:8" s="83" customFormat="1" ht="54.75" customHeight="1" x14ac:dyDescent="0.2">
      <c r="A167" s="153"/>
      <c r="B167" s="153"/>
      <c r="C167" s="156"/>
      <c r="D167" s="190"/>
      <c r="E167" s="54" t="s">
        <v>230</v>
      </c>
      <c r="F167" s="138">
        <v>5500</v>
      </c>
      <c r="G167" s="139">
        <v>114940</v>
      </c>
      <c r="H167" s="138">
        <f t="shared" ref="H167:H173" si="8">F167+G167</f>
        <v>120440</v>
      </c>
    </row>
    <row r="168" spans="1:8" s="83" customFormat="1" ht="54.75" customHeight="1" x14ac:dyDescent="0.2">
      <c r="A168" s="151" t="s">
        <v>185</v>
      </c>
      <c r="B168" s="151" t="s">
        <v>142</v>
      </c>
      <c r="C168" s="154" t="s">
        <v>143</v>
      </c>
      <c r="D168" s="188" t="s">
        <v>186</v>
      </c>
      <c r="E168" s="54" t="s">
        <v>232</v>
      </c>
      <c r="F168" s="138">
        <v>4600</v>
      </c>
      <c r="G168" s="139">
        <v>150000</v>
      </c>
      <c r="H168" s="138">
        <f t="shared" si="8"/>
        <v>154600</v>
      </c>
    </row>
    <row r="169" spans="1:8" s="83" customFormat="1" ht="54.75" customHeight="1" x14ac:dyDescent="0.2">
      <c r="A169" s="152"/>
      <c r="B169" s="152"/>
      <c r="C169" s="155"/>
      <c r="D169" s="189"/>
      <c r="E169" s="54" t="s">
        <v>240</v>
      </c>
      <c r="F169" s="138">
        <v>60000</v>
      </c>
      <c r="G169" s="139">
        <v>120000</v>
      </c>
      <c r="H169" s="138">
        <f t="shared" si="8"/>
        <v>180000</v>
      </c>
    </row>
    <row r="170" spans="1:8" s="83" customFormat="1" ht="54.75" customHeight="1" x14ac:dyDescent="0.2">
      <c r="A170" s="153"/>
      <c r="B170" s="153"/>
      <c r="C170" s="156"/>
      <c r="D170" s="190"/>
      <c r="E170" s="54" t="s">
        <v>233</v>
      </c>
      <c r="F170" s="138">
        <f>164150+15100</f>
        <v>179250</v>
      </c>
      <c r="G170" s="139">
        <v>84650</v>
      </c>
      <c r="H170" s="138">
        <f t="shared" si="8"/>
        <v>263900</v>
      </c>
    </row>
    <row r="171" spans="1:8" s="123" customFormat="1" ht="39.75" customHeight="1" x14ac:dyDescent="0.25">
      <c r="A171" s="68" t="s">
        <v>187</v>
      </c>
      <c r="B171" s="68" t="s">
        <v>188</v>
      </c>
      <c r="C171" s="69"/>
      <c r="D171" s="70" t="s">
        <v>189</v>
      </c>
      <c r="E171" s="122"/>
      <c r="F171" s="142">
        <f>SUM(F172:F172)</f>
        <v>0</v>
      </c>
      <c r="G171" s="137">
        <f>SUM(G172:G172)</f>
        <v>25000</v>
      </c>
      <c r="H171" s="137">
        <f t="shared" si="8"/>
        <v>25000</v>
      </c>
    </row>
    <row r="172" spans="1:8" s="83" customFormat="1" ht="51" customHeight="1" x14ac:dyDescent="0.2">
      <c r="A172" s="59" t="s">
        <v>190</v>
      </c>
      <c r="B172" s="59" t="s">
        <v>191</v>
      </c>
      <c r="C172" s="60" t="s">
        <v>60</v>
      </c>
      <c r="D172" s="56" t="s">
        <v>192</v>
      </c>
      <c r="E172" s="54" t="s">
        <v>193</v>
      </c>
      <c r="F172" s="138"/>
      <c r="G172" s="139">
        <v>25000</v>
      </c>
      <c r="H172" s="138">
        <f t="shared" si="8"/>
        <v>25000</v>
      </c>
    </row>
    <row r="173" spans="1:8" ht="26.25" customHeight="1" x14ac:dyDescent="0.2">
      <c r="A173" s="61"/>
      <c r="B173" s="45"/>
      <c r="C173" s="52"/>
      <c r="D173" s="49"/>
      <c r="E173" s="50" t="s">
        <v>119</v>
      </c>
      <c r="F173" s="137">
        <f>F174</f>
        <v>296136</v>
      </c>
      <c r="G173" s="139"/>
      <c r="H173" s="137">
        <f t="shared" si="8"/>
        <v>296136</v>
      </c>
    </row>
    <row r="174" spans="1:8" s="83" customFormat="1" ht="42" customHeight="1" x14ac:dyDescent="0.2">
      <c r="A174" s="67" t="s">
        <v>187</v>
      </c>
      <c r="B174" s="67" t="s">
        <v>188</v>
      </c>
      <c r="C174" s="124"/>
      <c r="D174" s="125" t="s">
        <v>189</v>
      </c>
      <c r="E174" s="54"/>
      <c r="F174" s="138">
        <f>SUM(F175:F175)</f>
        <v>296136</v>
      </c>
      <c r="G174" s="139"/>
      <c r="H174" s="138">
        <f>F174</f>
        <v>296136</v>
      </c>
    </row>
    <row r="175" spans="1:8" s="83" customFormat="1" ht="39.75" customHeight="1" x14ac:dyDescent="0.2">
      <c r="A175" s="59" t="s">
        <v>194</v>
      </c>
      <c r="B175" s="59" t="s">
        <v>195</v>
      </c>
      <c r="C175" s="60" t="s">
        <v>60</v>
      </c>
      <c r="D175" s="56" t="s">
        <v>196</v>
      </c>
      <c r="E175" s="54" t="s">
        <v>204</v>
      </c>
      <c r="F175" s="138">
        <v>296136</v>
      </c>
      <c r="G175" s="139"/>
      <c r="H175" s="138">
        <f>F175</f>
        <v>296136</v>
      </c>
    </row>
    <row r="176" spans="1:8" ht="42.75" customHeight="1" x14ac:dyDescent="0.2">
      <c r="A176" s="61"/>
      <c r="B176" s="45"/>
      <c r="C176" s="52"/>
      <c r="D176" s="49"/>
      <c r="E176" s="50" t="s">
        <v>118</v>
      </c>
      <c r="F176" s="137">
        <f>F177+F180</f>
        <v>0</v>
      </c>
      <c r="G176" s="137">
        <f>G177+G180</f>
        <v>540930</v>
      </c>
      <c r="H176" s="137">
        <f>F176+G176</f>
        <v>540930</v>
      </c>
    </row>
    <row r="177" spans="1:9" ht="41.25" customHeight="1" x14ac:dyDescent="0.2">
      <c r="A177" s="67" t="s">
        <v>197</v>
      </c>
      <c r="B177" s="67" t="s">
        <v>198</v>
      </c>
      <c r="C177" s="124"/>
      <c r="D177" s="125" t="s">
        <v>199</v>
      </c>
      <c r="E177" s="46"/>
      <c r="F177" s="138">
        <f>F178+F179</f>
        <v>0</v>
      </c>
      <c r="G177" s="138">
        <f>G178+G179</f>
        <v>539430</v>
      </c>
      <c r="H177" s="138">
        <f t="shared" ref="H177:H179" si="9">F177+G177</f>
        <v>539430</v>
      </c>
    </row>
    <row r="178" spans="1:9" ht="47.25" customHeight="1" x14ac:dyDescent="0.2">
      <c r="A178" s="59" t="s">
        <v>200</v>
      </c>
      <c r="B178" s="59" t="s">
        <v>201</v>
      </c>
      <c r="C178" s="60" t="s">
        <v>126</v>
      </c>
      <c r="D178" s="56" t="s">
        <v>202</v>
      </c>
      <c r="E178" s="54" t="s">
        <v>203</v>
      </c>
      <c r="F178" s="138"/>
      <c r="G178" s="139">
        <v>272000</v>
      </c>
      <c r="H178" s="138">
        <f t="shared" si="9"/>
        <v>272000</v>
      </c>
    </row>
    <row r="179" spans="1:9" ht="47.25" customHeight="1" x14ac:dyDescent="0.2">
      <c r="A179" s="76" t="s">
        <v>227</v>
      </c>
      <c r="B179" s="76" t="s">
        <v>228</v>
      </c>
      <c r="C179" s="77" t="s">
        <v>126</v>
      </c>
      <c r="D179" s="78" t="s">
        <v>229</v>
      </c>
      <c r="E179" s="54" t="s">
        <v>234</v>
      </c>
      <c r="F179" s="138"/>
      <c r="G179" s="139">
        <v>267430</v>
      </c>
      <c r="H179" s="138">
        <f t="shared" si="9"/>
        <v>267430</v>
      </c>
    </row>
    <row r="180" spans="1:9" ht="41.25" customHeight="1" x14ac:dyDescent="0.2">
      <c r="A180" s="67" t="s">
        <v>197</v>
      </c>
      <c r="B180" s="67">
        <v>7360</v>
      </c>
      <c r="C180" s="124"/>
      <c r="D180" s="125" t="s">
        <v>215</v>
      </c>
      <c r="E180" s="46"/>
      <c r="F180" s="142">
        <f>F181</f>
        <v>0</v>
      </c>
      <c r="G180" s="137">
        <f>G181</f>
        <v>1500</v>
      </c>
      <c r="H180" s="137">
        <f t="shared" ref="H180:H181" si="10">F180+G180</f>
        <v>1500</v>
      </c>
    </row>
    <row r="181" spans="1:9" ht="225.75" customHeight="1" x14ac:dyDescent="0.2">
      <c r="A181" s="59" t="s">
        <v>200</v>
      </c>
      <c r="B181" s="59">
        <v>7363</v>
      </c>
      <c r="C181" s="60" t="s">
        <v>218</v>
      </c>
      <c r="D181" s="56" t="s">
        <v>216</v>
      </c>
      <c r="E181" s="54" t="s">
        <v>217</v>
      </c>
      <c r="F181" s="138"/>
      <c r="G181" s="139">
        <v>1500</v>
      </c>
      <c r="H181" s="138">
        <f t="shared" si="10"/>
        <v>1500</v>
      </c>
    </row>
    <row r="182" spans="1:9" s="127" customFormat="1" ht="66" customHeight="1" x14ac:dyDescent="0.3">
      <c r="A182" s="126"/>
      <c r="B182" s="126"/>
      <c r="C182" s="62"/>
      <c r="D182" s="21" t="s">
        <v>128</v>
      </c>
      <c r="E182" s="42"/>
      <c r="F182" s="136">
        <f>F132+F164</f>
        <v>1339019</v>
      </c>
      <c r="G182" s="136">
        <f>G132+G164</f>
        <v>1480565</v>
      </c>
      <c r="H182" s="136">
        <f>H132+H164</f>
        <v>2819584</v>
      </c>
      <c r="I182" s="135">
        <f>F182+G182</f>
        <v>2819584</v>
      </c>
    </row>
    <row r="183" spans="1:9" s="83" customFormat="1" ht="18.75" hidden="1" customHeight="1" x14ac:dyDescent="0.3">
      <c r="A183" s="115"/>
      <c r="B183" s="115"/>
      <c r="C183" s="116"/>
      <c r="D183" s="88"/>
      <c r="E183" s="82"/>
      <c r="F183" s="89"/>
      <c r="G183" s="84"/>
      <c r="H183" s="90" t="e">
        <f>F183+#REF!</f>
        <v>#REF!</v>
      </c>
    </row>
    <row r="184" spans="1:9" s="83" customFormat="1" ht="18.75" hidden="1" customHeight="1" x14ac:dyDescent="0.3">
      <c r="A184" s="115"/>
      <c r="B184" s="115"/>
      <c r="C184" s="116"/>
      <c r="D184" s="88"/>
      <c r="E184" s="84"/>
      <c r="F184" s="91"/>
      <c r="G184" s="84"/>
      <c r="H184" s="90" t="e">
        <f>F184+#REF!</f>
        <v>#REF!</v>
      </c>
    </row>
    <row r="185" spans="1:9" s="83" customFormat="1" ht="18.75" hidden="1" customHeight="1" x14ac:dyDescent="0.3">
      <c r="A185" s="115"/>
      <c r="B185" s="115"/>
      <c r="C185" s="116"/>
      <c r="D185" s="88"/>
      <c r="E185" s="84"/>
      <c r="F185" s="91"/>
      <c r="G185" s="82"/>
      <c r="H185" s="90" t="e">
        <f>F185+#REF!</f>
        <v>#REF!</v>
      </c>
    </row>
    <row r="186" spans="1:9" s="83" customFormat="1" ht="18.75" hidden="1" customHeight="1" x14ac:dyDescent="0.3">
      <c r="A186" s="115"/>
      <c r="B186" s="115"/>
      <c r="C186" s="116"/>
      <c r="D186" s="88"/>
      <c r="E186" s="84"/>
      <c r="F186" s="91"/>
      <c r="G186" s="82"/>
      <c r="H186" s="90" t="e">
        <f>F186+#REF!</f>
        <v>#REF!</v>
      </c>
    </row>
    <row r="187" spans="1:9" s="83" customFormat="1" ht="18.75" hidden="1" customHeight="1" x14ac:dyDescent="0.3">
      <c r="A187" s="115"/>
      <c r="B187" s="115"/>
      <c r="C187" s="116"/>
      <c r="D187" s="88"/>
      <c r="E187" s="84"/>
      <c r="F187" s="91"/>
      <c r="G187" s="84"/>
      <c r="H187" s="88" t="e">
        <f>F187+#REF!</f>
        <v>#REF!</v>
      </c>
    </row>
    <row r="188" spans="1:9" s="83" customFormat="1" ht="18.75" hidden="1" customHeight="1" x14ac:dyDescent="0.3">
      <c r="A188" s="115"/>
      <c r="B188" s="115"/>
      <c r="C188" s="116"/>
      <c r="D188" s="88"/>
      <c r="E188" s="84"/>
      <c r="F188" s="91"/>
      <c r="G188" s="84"/>
      <c r="H188" s="88" t="e">
        <f>F188+#REF!</f>
        <v>#REF!</v>
      </c>
    </row>
    <row r="189" spans="1:9" s="83" customFormat="1" ht="18.75" hidden="1" customHeight="1" x14ac:dyDescent="0.3">
      <c r="A189" s="115"/>
      <c r="B189" s="115"/>
      <c r="C189" s="116"/>
      <c r="D189" s="88"/>
      <c r="E189" s="84"/>
      <c r="F189" s="91"/>
      <c r="G189" s="84"/>
      <c r="H189" s="88" t="e">
        <f>F189+#REF!</f>
        <v>#REF!</v>
      </c>
    </row>
    <row r="190" spans="1:9" s="83" customFormat="1" ht="18.75" hidden="1" customHeight="1" x14ac:dyDescent="0.3">
      <c r="A190" s="115"/>
      <c r="B190" s="115"/>
      <c r="C190" s="116"/>
      <c r="D190" s="90"/>
      <c r="E190" s="84"/>
      <c r="F190" s="90"/>
      <c r="G190" s="84"/>
      <c r="H190" s="90" t="e">
        <f>F190+#REF!</f>
        <v>#REF!</v>
      </c>
    </row>
    <row r="191" spans="1:9" s="83" customFormat="1" ht="18.75" hidden="1" customHeight="1" x14ac:dyDescent="0.3">
      <c r="A191" s="115"/>
      <c r="B191" s="115"/>
      <c r="C191" s="116"/>
      <c r="D191" s="90"/>
      <c r="E191" s="84"/>
      <c r="F191" s="90"/>
      <c r="G191" s="84"/>
      <c r="H191" s="90"/>
    </row>
    <row r="192" spans="1:9" s="83" customFormat="1" ht="18.75" hidden="1" customHeight="1" x14ac:dyDescent="0.3">
      <c r="A192" s="115"/>
      <c r="B192" s="115"/>
      <c r="C192" s="81"/>
      <c r="D192" s="90"/>
      <c r="E192" s="84"/>
      <c r="F192" s="90"/>
      <c r="G192" s="84"/>
      <c r="H192" s="90"/>
    </row>
    <row r="193" spans="1:9" s="83" customFormat="1" ht="18.75" hidden="1" customHeight="1" x14ac:dyDescent="0.3">
      <c r="A193" s="115"/>
      <c r="B193" s="115"/>
      <c r="C193" s="116"/>
      <c r="D193" s="88"/>
      <c r="E193" s="82"/>
      <c r="F193" s="90"/>
      <c r="G193" s="84"/>
      <c r="H193" s="90" t="e">
        <f>F193+#REF!</f>
        <v>#REF!</v>
      </c>
    </row>
    <row r="194" spans="1:9" s="83" customFormat="1" ht="18.75" hidden="1" customHeight="1" x14ac:dyDescent="0.3">
      <c r="A194" s="115"/>
      <c r="B194" s="115"/>
      <c r="C194" s="116"/>
      <c r="D194" s="88"/>
      <c r="E194" s="84"/>
      <c r="F194" s="88"/>
      <c r="G194" s="84"/>
      <c r="H194" s="88" t="e">
        <f>F194+#REF!</f>
        <v>#REF!</v>
      </c>
    </row>
    <row r="195" spans="1:9" s="83" customFormat="1" ht="18.75" hidden="1" customHeight="1" x14ac:dyDescent="0.3">
      <c r="A195" s="115"/>
      <c r="B195" s="115"/>
      <c r="C195" s="116"/>
      <c r="D195" s="88"/>
      <c r="E195" s="82"/>
      <c r="F195" s="90"/>
      <c r="G195" s="84"/>
      <c r="H195" s="90" t="e">
        <f>F195+#REF!</f>
        <v>#REF!</v>
      </c>
    </row>
    <row r="196" spans="1:9" s="83" customFormat="1" ht="18.75" hidden="1" customHeight="1" x14ac:dyDescent="0.3">
      <c r="A196" s="115"/>
      <c r="B196" s="115"/>
      <c r="C196" s="116"/>
      <c r="D196" s="88"/>
      <c r="E196" s="84"/>
      <c r="F196" s="88"/>
      <c r="G196" s="84"/>
      <c r="H196" s="88" t="e">
        <f>F196+#REF!</f>
        <v>#REF!</v>
      </c>
    </row>
    <row r="197" spans="1:9" s="83" customFormat="1" ht="18.75" hidden="1" customHeight="1" x14ac:dyDescent="0.3">
      <c r="A197" s="115"/>
      <c r="B197" s="115"/>
      <c r="C197" s="116"/>
      <c r="D197" s="88"/>
      <c r="E197" s="84"/>
      <c r="F197" s="88"/>
      <c r="G197" s="84"/>
      <c r="H197" s="88" t="e">
        <f>F197+#REF!</f>
        <v>#REF!</v>
      </c>
    </row>
    <row r="198" spans="1:9" s="83" customFormat="1" ht="18.75" hidden="1" customHeight="1" x14ac:dyDescent="0.3">
      <c r="A198" s="115"/>
      <c r="B198" s="115"/>
      <c r="C198" s="116"/>
      <c r="D198" s="90"/>
      <c r="E198" s="84"/>
      <c r="F198" s="90"/>
      <c r="G198" s="84"/>
      <c r="H198" s="90" t="e">
        <f>F198+#REF!</f>
        <v>#REF!</v>
      </c>
    </row>
    <row r="199" spans="1:9" s="83" customFormat="1" ht="18.75" hidden="1" customHeight="1" x14ac:dyDescent="0.3">
      <c r="A199" s="115"/>
      <c r="B199" s="115"/>
      <c r="C199" s="116"/>
      <c r="D199" s="90"/>
      <c r="E199" s="84"/>
      <c r="F199" s="90"/>
      <c r="G199" s="84"/>
      <c r="H199" s="90"/>
    </row>
    <row r="200" spans="1:9" s="83" customFormat="1" ht="18.75" hidden="1" customHeight="1" x14ac:dyDescent="0.3">
      <c r="A200" s="115"/>
      <c r="B200" s="115"/>
      <c r="C200" s="116"/>
      <c r="D200" s="90"/>
      <c r="E200" s="84"/>
      <c r="F200" s="90"/>
      <c r="G200" s="84"/>
      <c r="H200" s="90"/>
    </row>
    <row r="201" spans="1:9" s="83" customFormat="1" ht="18.75" hidden="1" customHeight="1" x14ac:dyDescent="0.3">
      <c r="A201" s="115"/>
      <c r="B201" s="115"/>
      <c r="C201" s="116"/>
      <c r="D201" s="90"/>
      <c r="E201" s="84"/>
      <c r="F201" s="90"/>
      <c r="G201" s="82"/>
      <c r="H201" s="90"/>
    </row>
    <row r="202" spans="1:9" s="83" customFormat="1" ht="18.75" hidden="1" customHeight="1" x14ac:dyDescent="0.3">
      <c r="A202" s="115"/>
      <c r="B202" s="115"/>
      <c r="C202" s="116"/>
      <c r="D202" s="88"/>
      <c r="E202" s="84"/>
      <c r="F202" s="90"/>
      <c r="G202" s="84"/>
      <c r="H202" s="88"/>
    </row>
    <row r="203" spans="1:9" s="83" customFormat="1" ht="18.75" hidden="1" customHeight="1" x14ac:dyDescent="0.3">
      <c r="A203" s="115"/>
      <c r="B203" s="115"/>
      <c r="C203" s="116"/>
      <c r="D203" s="90"/>
      <c r="E203" s="84"/>
      <c r="F203" s="90"/>
      <c r="G203" s="84"/>
      <c r="H203" s="90"/>
    </row>
    <row r="204" spans="1:9" s="83" customFormat="1" ht="18.75" hidden="1" customHeight="1" x14ac:dyDescent="0.3">
      <c r="A204" s="117"/>
      <c r="B204" s="117"/>
      <c r="C204" s="118"/>
      <c r="D204" s="90" t="s">
        <v>22</v>
      </c>
      <c r="E204" s="88"/>
      <c r="F204" s="89">
        <f>F82+F182</f>
        <v>50610319</v>
      </c>
      <c r="G204" s="88"/>
      <c r="H204" s="90" t="e">
        <f>F204+#REF!</f>
        <v>#REF!</v>
      </c>
    </row>
    <row r="205" spans="1:9" s="83" customFormat="1" x14ac:dyDescent="0.3">
      <c r="A205" s="119"/>
      <c r="B205" s="119"/>
      <c r="C205" s="120"/>
      <c r="D205" s="120"/>
      <c r="E205" s="92"/>
      <c r="F205" s="92"/>
      <c r="G205" s="93"/>
      <c r="H205" s="93"/>
    </row>
    <row r="206" spans="1:9" ht="41.25" customHeight="1" x14ac:dyDescent="0.35">
      <c r="A206" s="128"/>
      <c r="B206" s="128"/>
      <c r="C206" s="129"/>
      <c r="D206" s="130" t="s">
        <v>121</v>
      </c>
      <c r="E206" s="131" t="s">
        <v>139</v>
      </c>
      <c r="F206" s="132"/>
      <c r="G206" s="133" t="s">
        <v>117</v>
      </c>
      <c r="H206" s="134"/>
    </row>
    <row r="207" spans="1:9" s="83" customFormat="1" x14ac:dyDescent="0.3">
      <c r="A207" s="95"/>
      <c r="B207" s="95"/>
      <c r="C207" s="121"/>
      <c r="D207" s="95"/>
      <c r="E207" s="96"/>
      <c r="F207" s="94"/>
    </row>
    <row r="208" spans="1:9" s="83" customFormat="1" x14ac:dyDescent="0.3">
      <c r="A208" s="95"/>
      <c r="B208" s="95"/>
      <c r="C208" s="121"/>
      <c r="D208" s="121"/>
      <c r="E208" s="94"/>
      <c r="F208" s="97"/>
      <c r="G208" s="98"/>
      <c r="H208" s="98"/>
      <c r="I208" s="144"/>
    </row>
    <row r="209" spans="1:4" s="83" customFormat="1" x14ac:dyDescent="0.3">
      <c r="A209" s="95"/>
      <c r="B209" s="95"/>
      <c r="C209" s="95"/>
      <c r="D209" s="95"/>
    </row>
    <row r="210" spans="1:4" s="83" customFormat="1" x14ac:dyDescent="0.3">
      <c r="A210" s="95"/>
      <c r="B210" s="95"/>
      <c r="C210" s="95"/>
      <c r="D210" s="95"/>
    </row>
    <row r="211" spans="1:4" s="83" customFormat="1" x14ac:dyDescent="0.3">
      <c r="A211" s="95"/>
      <c r="B211" s="95"/>
      <c r="C211" s="95"/>
      <c r="D211" s="95"/>
    </row>
  </sheetData>
  <mergeCells count="36">
    <mergeCell ref="D134:D135"/>
    <mergeCell ref="A134:A135"/>
    <mergeCell ref="B134:B135"/>
    <mergeCell ref="C134:C135"/>
    <mergeCell ref="D168:D170"/>
    <mergeCell ref="D151:D153"/>
    <mergeCell ref="D144:D145"/>
    <mergeCell ref="D166:D167"/>
    <mergeCell ref="A166:A167"/>
    <mergeCell ref="C4:H4"/>
    <mergeCell ref="H6:H7"/>
    <mergeCell ref="H13:H14"/>
    <mergeCell ref="F6:F7"/>
    <mergeCell ref="G6:G7"/>
    <mergeCell ref="D6:D8"/>
    <mergeCell ref="C13:C14"/>
    <mergeCell ref="E6:E7"/>
    <mergeCell ref="F13:F14"/>
    <mergeCell ref="H15:H16"/>
    <mergeCell ref="G15:G16"/>
    <mergeCell ref="F15:F16"/>
    <mergeCell ref="E15:E16"/>
    <mergeCell ref="C15:C16"/>
    <mergeCell ref="A6:A8"/>
    <mergeCell ref="B6:B8"/>
    <mergeCell ref="C6:C8"/>
    <mergeCell ref="A168:A170"/>
    <mergeCell ref="B168:B170"/>
    <mergeCell ref="C168:C170"/>
    <mergeCell ref="B151:B153"/>
    <mergeCell ref="C151:C153"/>
    <mergeCell ref="B144:B145"/>
    <mergeCell ref="C144:C145"/>
    <mergeCell ref="B166:B167"/>
    <mergeCell ref="C166:C167"/>
    <mergeCell ref="A144:A145"/>
  </mergeCells>
  <phoneticPr fontId="0" type="noConversion"/>
  <pageMargins left="0.19685039370078741" right="0.19685039370078741" top="0.19685039370078741" bottom="0.19685039370078741" header="0" footer="0"/>
  <pageSetup paperSize="9" scale="45" orientation="landscape" horizontalDpi="300" verticalDpi="300" r:id="rId1"/>
  <headerFooter alignWithMargins="0"/>
  <rowBreaks count="2" manualBreakCount="2">
    <brk id="147" max="7" man="1"/>
    <brk id="165"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7</vt:lpstr>
      <vt:lpstr>'дод 7'!Заголовки_для_печати</vt:lpstr>
      <vt:lpstr>'дод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bud_6103</dc:creator>
  <cp:lastModifiedBy>XTreme.ws</cp:lastModifiedBy>
  <cp:lastPrinted>2018-04-24T05:03:10Z</cp:lastPrinted>
  <dcterms:created xsi:type="dcterms:W3CDTF">2009-01-02T13:46:32Z</dcterms:created>
  <dcterms:modified xsi:type="dcterms:W3CDTF">2018-04-24T05:03:36Z</dcterms:modified>
</cp:coreProperties>
</file>