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585" windowWidth="15480" windowHeight="10260"/>
  </bookViews>
  <sheets>
    <sheet name="дод.12" sheetId="6" r:id="rId1"/>
  </sheets>
  <definedNames>
    <definedName name="_xlnm.Print_Area" localSheetId="0">дод.12!$B$1:$J$60</definedName>
  </definedNames>
  <calcPr calcId="144525"/>
</workbook>
</file>

<file path=xl/calcChain.xml><?xml version="1.0" encoding="utf-8"?>
<calcChain xmlns="http://schemas.openxmlformats.org/spreadsheetml/2006/main">
  <c r="J59" i="6" l="1"/>
  <c r="J41" i="6"/>
  <c r="I21" i="6"/>
  <c r="J18" i="6"/>
  <c r="J21" i="6" s="1"/>
  <c r="G18" i="6"/>
  <c r="G21" i="6" s="1"/>
  <c r="I20" i="6"/>
  <c r="J20" i="6" s="1"/>
  <c r="G12" i="6"/>
  <c r="I12" i="6" s="1"/>
  <c r="J12" i="6" s="1"/>
  <c r="I14" i="6"/>
  <c r="J14" i="6" s="1"/>
  <c r="J42" i="6"/>
  <c r="J36" i="6"/>
  <c r="G27" i="6"/>
  <c r="I15" i="6"/>
  <c r="G15" i="6" s="1"/>
  <c r="J11" i="6"/>
  <c r="J8" i="6" l="1"/>
  <c r="I45" i="6" l="1"/>
  <c r="J45" i="6" s="1"/>
  <c r="J15" i="6" l="1"/>
  <c r="J56" i="6" l="1"/>
  <c r="H59" i="6" l="1"/>
  <c r="G55" i="6"/>
  <c r="I55" i="6" s="1"/>
  <c r="J55" i="6" s="1"/>
  <c r="I53" i="6"/>
  <c r="I52" i="6"/>
  <c r="J52" i="6" s="1"/>
  <c r="J53" i="6"/>
  <c r="G33" i="6"/>
  <c r="I31" i="6"/>
  <c r="J31" i="6" s="1"/>
  <c r="I30" i="6"/>
  <c r="J30" i="6" s="1"/>
  <c r="I29" i="6"/>
  <c r="J29" i="6" s="1"/>
  <c r="I33" i="6" l="1"/>
  <c r="J33" i="6" s="1"/>
  <c r="G59" i="6"/>
  <c r="I27" i="6"/>
  <c r="I59" i="6" l="1"/>
  <c r="I26" i="6"/>
  <c r="J26" i="6" l="1"/>
  <c r="J27" i="6" l="1"/>
</calcChain>
</file>

<file path=xl/sharedStrings.xml><?xml version="1.0" encoding="utf-8"?>
<sst xmlns="http://schemas.openxmlformats.org/spreadsheetml/2006/main" count="130" uniqueCount="102">
  <si>
    <t>0110000</t>
  </si>
  <si>
    <t>0111</t>
  </si>
  <si>
    <t>0100000</t>
  </si>
  <si>
    <t xml:space="preserve">Всього </t>
  </si>
  <si>
    <t xml:space="preserve">Загальний обсяг фінансування будівництва </t>
  </si>
  <si>
    <t xml:space="preserve">Відсоток завершеності  будівництва об'єктів на майбутні роки </t>
  </si>
  <si>
    <t xml:space="preserve"> Всього видатків на завершення будівництва об’єктів на майбутні роки </t>
  </si>
  <si>
    <t xml:space="preserve">Разом видатків на поточний рік </t>
  </si>
  <si>
    <t>Назва об’єктів відповідно  до проектно- кошторисної документації тощо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</si>
  <si>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</si>
  <si>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r>
      <t>Код програмної класифікації видатків та кредитування місцевих бюджетів</t>
    </r>
    <r>
      <rPr>
        <b/>
        <vertAlign val="superscript"/>
        <sz val="10"/>
        <rFont val="Times New Roman"/>
        <family val="1"/>
        <charset val="204"/>
      </rPr>
      <t>2</t>
    </r>
  </si>
  <si>
    <r>
      <t>Код ТПКВКМБ /
ТКВКБМС</t>
    </r>
    <r>
      <rPr>
        <b/>
        <vertAlign val="superscript"/>
        <sz val="10"/>
        <rFont val="Times New Roman"/>
        <family val="1"/>
        <charset val="204"/>
      </rPr>
      <t>3</t>
    </r>
  </si>
  <si>
    <r>
      <t>Код ФКВКБ</t>
    </r>
    <r>
      <rPr>
        <b/>
        <vertAlign val="superscript"/>
        <sz val="10"/>
        <rFont val="Times New Roman"/>
        <family val="1"/>
        <charset val="204"/>
      </rPr>
      <t>4</t>
    </r>
  </si>
  <si>
    <t>Прибужанівська сільська рада</t>
  </si>
  <si>
    <t>Капітальні видатки</t>
  </si>
  <si>
    <t>0620</t>
  </si>
  <si>
    <t>грн.</t>
  </si>
  <si>
    <t>0990</t>
  </si>
  <si>
    <t>0443</t>
  </si>
  <si>
    <r>
      <t>Перелік об’єктів, видатки на які у 2018  році будуть проводитися за рахунок коштів бюджету розвитку  Прибужанівської сільської ради</t>
    </r>
    <r>
      <rPr>
        <b/>
        <vertAlign val="superscript"/>
        <sz val="16"/>
        <rFont val="Times New Roman"/>
        <family val="1"/>
        <charset val="204"/>
      </rPr>
      <t xml:space="preserve">     </t>
    </r>
  </si>
  <si>
    <t>0110150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</si>
  <si>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</si>
  <si>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</si>
  <si>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0116030</t>
  </si>
  <si>
    <t>6030</t>
  </si>
  <si>
    <t>Організація благоустрою населених пунктів</t>
  </si>
  <si>
    <t>0117330</t>
  </si>
  <si>
    <t>7330</t>
  </si>
  <si>
    <t>Будівництво інших об`єктів соціальної та виробничої інфраструктури комунальної власності</t>
  </si>
  <si>
    <t>експертиза проектно-кошторисної документації на  "Реконструкцію водогону селища Мартинівське та села Мартинівське Вознесенського району Миколаївської області"</t>
  </si>
  <si>
    <t>0611020</t>
  </si>
  <si>
    <t>1020</t>
  </si>
  <si>
    <t>0921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</si>
  <si>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</si>
  <si>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виготовлення проектно-кошторисної документації по капітальному ремонту шкіл</t>
  </si>
  <si>
    <t>0611161</t>
  </si>
  <si>
    <t>1161</t>
  </si>
  <si>
    <t>Забезпечення діяльності інших закладів у сфері освіти</t>
  </si>
  <si>
    <t>0610000</t>
  </si>
  <si>
    <t>Орган з питань освіти і науки</t>
  </si>
  <si>
    <t>0611000</t>
  </si>
  <si>
    <t>Освіта</t>
  </si>
  <si>
    <t>0116000</t>
  </si>
  <si>
    <t>Житлово -комунальне господарство</t>
  </si>
  <si>
    <t>0116010</t>
  </si>
  <si>
    <t>6010</t>
  </si>
  <si>
    <t>Утримання та ефективна експлуатація об`єктів житлово-комунального господарства</t>
  </si>
  <si>
    <t>0116013</t>
  </si>
  <si>
    <t>6013</t>
  </si>
  <si>
    <t>Забезпечення діяльності водопровідно-каналізаційного господарства</t>
  </si>
  <si>
    <t>0611010</t>
  </si>
  <si>
    <t>1010</t>
  </si>
  <si>
    <t>0910</t>
  </si>
  <si>
    <t>Надання дошкільної освіти</t>
  </si>
  <si>
    <t>0617360</t>
  </si>
  <si>
    <t>7360</t>
  </si>
  <si>
    <t>Виконання інвестиційних проектів</t>
  </si>
  <si>
    <t>0617363</t>
  </si>
  <si>
    <t>7363</t>
  </si>
  <si>
    <t>0490</t>
  </si>
  <si>
    <t>Виконання інвестиційних проектів в рамках здійснення заходів щодо соціально-економічного розвитку окремих територій</t>
  </si>
  <si>
    <t>в тому числі:</t>
  </si>
  <si>
    <t xml:space="preserve">за рахунок залишку субвенції з державного бюджету місцевим бюджетам на здійснення заходів щодо соціально-економічного розвитку окремих територій </t>
  </si>
  <si>
    <t>0117350</t>
  </si>
  <si>
    <t>7350</t>
  </si>
  <si>
    <t>Розроблення схем планування та забудови територій (містобудівної документації)</t>
  </si>
  <si>
    <t>Капітальний ремонт приміщення  сільської ради за адресою: Миколаївська область,  Вознесенський район,  с Дмитрівка,  вул. Поперечна, 12</t>
  </si>
  <si>
    <t>Капітальний ремонт адміністративної будівлі  сільської ради за адресою: Миколаївська область,  Вознесенський район,  селище  Новосілка, вул. Центральна, 12</t>
  </si>
  <si>
    <t>за рахунок  субвенції  з державного бюджету місцевим бюджетам на формування інфраструктури об'єднаних територіальних громад</t>
  </si>
  <si>
    <t>Капітальний ремонт Прибужанівської ЗОШ І-ІІІ ст. в с. Прибужани Вознесенського района Миколаївської області</t>
  </si>
  <si>
    <t>Капітальний ремонт Мартинівської ЗОШ І-ІІІ ст. в с. Мартинівське Вознесенського района Миколаївської області</t>
  </si>
  <si>
    <t>0117360</t>
  </si>
  <si>
    <t>0117362</t>
  </si>
  <si>
    <t>7362</t>
  </si>
  <si>
    <t>Виконання інвестиційних проектів в рамках формування інфраструктури об`єднаних територіальних громад</t>
  </si>
  <si>
    <t xml:space="preserve">виготовлення генеральних планів села Мартинівське та селища Мартинівське та топооснови. </t>
  </si>
  <si>
    <t xml:space="preserve"> Виготовлення містобудівної документації - генерального плану населеного  пункту та  зонінгу села Дмитрівка, Тімірязєвка, Новосілка, Яструбинове, Рюмівське, Манне, Бакай Вознесенського району Миколаївської області</t>
  </si>
  <si>
    <t>0617362</t>
  </si>
  <si>
    <t>капітальний ремонт вуличного освітлення с.Новосілка, с.Тімірязєво, Капітальний ремонт ліній вуличного освітелння по вулиці Одеська від КТП№313 в с.Прибужани</t>
  </si>
  <si>
    <t>за рахунок  субвенції  з обласного бюджету місцевим Бюджетам на співфінансування впровадження проектів – переможців  обласного конкурсу проектів та програм розвитку  місцевого самоврядування 2017року на 2018рік</t>
  </si>
  <si>
    <t>0611160</t>
  </si>
  <si>
    <t>1160</t>
  </si>
  <si>
    <t>Інші програми, заклади та заходи у сфері освіти</t>
  </si>
  <si>
    <t>Секретар                                                                                    З.А.Алексєєва</t>
  </si>
  <si>
    <t>0116083</t>
  </si>
  <si>
    <t>0116080</t>
  </si>
  <si>
    <t>6080</t>
  </si>
  <si>
    <t>Реалізація державних та місцевих житлових програм</t>
  </si>
  <si>
    <t>6083</t>
  </si>
  <si>
    <t>0610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</si>
  <si>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</si>
  <si>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за рахунок  субвенції 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</t>
  </si>
  <si>
    <t>Додаток № 5
до рішення сесії Прибужанівської  сільської ради
від 15.11.2018р. № 2</t>
  </si>
  <si>
    <t>мікропроект "Чиста вода - основа здоров'я людини!" (капітальний ремонт водопровідної мережі в с.Тімірязєвка с. Кам'яна Балка Вознесенського району Миколаївської області)</t>
  </si>
  <si>
    <t>за рахунок  субвенції  з обласного бюджету місцевим бюджетам на реалізацію мікропроектів місцевого розвитку</t>
  </si>
  <si>
    <t xml:space="preserve">мікропроект "Культурний відпочинок - це місток, який об’єднує громаду" (завершення відпочинкового комплексу у центрі села Дмитрівка) </t>
  </si>
  <si>
    <t>мікропроект "Дитячий балаганчик" (встановлення ігрового дитячого майданчика у с.Мартинівському Вознесенського раону Миколаївської області)</t>
  </si>
  <si>
    <t>мікропроект "Світлий вечір - привабливе та безпечне село!" (капітальний ремонт ліній вуличного освітлення по вулиці Садова від КТП№542 в с-щі Тімірязєвка Вознесенського раону Миколаївської області)</t>
  </si>
  <si>
    <t xml:space="preserve">мікропроект "Дитина - найкраща інвестиція!" (встановлення ігрового дитячого майданчика у Мартинівському ЗДО "Колосок" Вознесенського району Миколаївської області)             </t>
  </si>
  <si>
    <t>мікропроект "Усе найкраще - дітям!" (закупівля меблів та м’якого інвентарю для відкриття другої групи Яструбинівського ЗДО "Ромашка" Вознесенського району Миколаївської області)</t>
  </si>
  <si>
    <t>мікропроект "Здорове харчування - здорові діти!" (зміна обладнання харчоблоку в Новосілківському ЗДО "Сонечко" Вознесенського району Миколаївської області)</t>
  </si>
  <si>
    <t>мікропроект "Придбання музичної апаратури для Прибужанівської, Мартинівської, Новосілківської ЗОШ" (придбання спортивного інвентарю та футбольної форми для команди Прибужанівської ЗОШ)для участі в конкурсі мікропроектів місцевого розвитку.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</si>
</sst>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2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b/>
      <vertAlign val="superscript"/>
      <sz val="16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1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6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15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4" fillId="21" borderId="2" applyNumberFormat="0" applyAlignment="0" applyProtection="0"/>
    <xf numFmtId="0" fontId="10" fillId="21" borderId="1" applyNumberFormat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5" fillId="0" borderId="0"/>
    <xf numFmtId="0" fontId="17" fillId="0" borderId="0"/>
    <xf numFmtId="0" fontId="15" fillId="0" borderId="0"/>
    <xf numFmtId="0" fontId="1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4" fillId="0" borderId="0">
      <alignment vertical="top"/>
    </xf>
    <xf numFmtId="0" fontId="6" fillId="0" borderId="3" applyNumberFormat="0" applyFill="0" applyAlignment="0" applyProtection="0"/>
    <xf numFmtId="0" fontId="11" fillId="20" borderId="0" applyNumberFormat="0" applyBorder="0" applyAlignment="0" applyProtection="0"/>
    <xf numFmtId="0" fontId="15" fillId="0" borderId="0"/>
    <xf numFmtId="0" fontId="3" fillId="3" borderId="0" applyNumberFormat="0" applyBorder="0" applyAlignment="0" applyProtection="0"/>
    <xf numFmtId="0" fontId="5" fillId="0" borderId="0" applyNumberFormat="0" applyFill="0" applyBorder="0" applyAlignment="0" applyProtection="0"/>
    <xf numFmtId="0" fontId="8" fillId="22" borderId="4" applyNumberFormat="0" applyFont="0" applyAlignment="0" applyProtection="0"/>
    <xf numFmtId="0" fontId="14" fillId="0" borderId="0"/>
    <xf numFmtId="0" fontId="15" fillId="0" borderId="0"/>
  </cellStyleXfs>
  <cellXfs count="170">
    <xf numFmtId="0" fontId="0" fillId="0" borderId="0" xfId="0"/>
    <xf numFmtId="0" fontId="1" fillId="0" borderId="0" xfId="0" applyNumberFormat="1" applyFont="1" applyFill="1" applyAlignment="1" applyProtection="1"/>
    <xf numFmtId="0" fontId="9" fillId="0" borderId="0" xfId="0" applyFont="1" applyFill="1"/>
    <xf numFmtId="0" fontId="9" fillId="0" borderId="0" xfId="0" applyNumberFormat="1" applyFont="1" applyFill="1" applyAlignment="1" applyProtection="1"/>
    <xf numFmtId="0" fontId="9" fillId="0" borderId="5" xfId="0" applyFont="1" applyFill="1" applyBorder="1" applyAlignment="1">
      <alignment horizont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Font="1" applyFill="1" applyAlignment="1">
      <alignment vertical="center"/>
    </xf>
    <xf numFmtId="0" fontId="21" fillId="0" borderId="0" xfId="0" applyNumberFormat="1" applyFont="1" applyFill="1" applyAlignment="1" applyProtection="1"/>
    <xf numFmtId="0" fontId="21" fillId="0" borderId="0" xfId="0" applyFont="1" applyFill="1"/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25" fillId="0" borderId="5" xfId="0" applyNumberFormat="1" applyFont="1" applyFill="1" applyBorder="1" applyAlignment="1" applyProtection="1">
      <alignment horizontal="right" vertical="center"/>
    </xf>
    <xf numFmtId="0" fontId="19" fillId="0" borderId="6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justify" vertical="center" wrapText="1"/>
    </xf>
    <xf numFmtId="164" fontId="22" fillId="0" borderId="6" xfId="47" applyNumberFormat="1" applyFont="1" applyBorder="1" applyAlignment="1">
      <alignment vertical="center"/>
    </xf>
    <xf numFmtId="164" fontId="22" fillId="0" borderId="6" xfId="47" applyNumberFormat="1" applyFont="1" applyBorder="1">
      <alignment vertical="top"/>
    </xf>
    <xf numFmtId="0" fontId="13" fillId="0" borderId="0" xfId="0" applyNumberFormat="1" applyFont="1" applyFill="1" applyAlignment="1" applyProtection="1"/>
    <xf numFmtId="0" fontId="18" fillId="0" borderId="5" xfId="0" applyNumberFormat="1" applyFont="1" applyFill="1" applyBorder="1" applyAlignment="1" applyProtection="1">
      <alignment horizontal="center"/>
    </xf>
    <xf numFmtId="0" fontId="13" fillId="0" borderId="5" xfId="0" applyFont="1" applyFill="1" applyBorder="1" applyAlignment="1">
      <alignment horizontal="center"/>
    </xf>
    <xf numFmtId="49" fontId="19" fillId="0" borderId="6" xfId="0" applyNumberFormat="1" applyFont="1" applyBorder="1" applyAlignment="1">
      <alignment horizontal="center" vertical="center" wrapText="1"/>
    </xf>
    <xf numFmtId="0" fontId="9" fillId="0" borderId="0" xfId="0" applyNumberFormat="1" applyFont="1" applyFill="1" applyBorder="1" applyAlignment="1" applyProtection="1"/>
    <xf numFmtId="0" fontId="9" fillId="0" borderId="0" xfId="0" applyFont="1" applyFill="1" applyBorder="1" applyAlignment="1">
      <alignment horizontal="center"/>
    </xf>
    <xf numFmtId="0" fontId="2" fillId="0" borderId="0" xfId="0" applyNumberFormat="1" applyFont="1" applyFill="1" applyBorder="1" applyAlignment="1" applyProtection="1">
      <alignment horizontal="center" vertical="top"/>
    </xf>
    <xf numFmtId="0" fontId="13" fillId="0" borderId="0" xfId="0" applyFont="1" applyFill="1"/>
    <xf numFmtId="0" fontId="19" fillId="0" borderId="6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left" vertical="center" wrapText="1"/>
    </xf>
    <xf numFmtId="3" fontId="22" fillId="0" borderId="6" xfId="47" applyNumberFormat="1" applyFont="1" applyBorder="1" applyAlignment="1">
      <alignment vertical="center"/>
    </xf>
    <xf numFmtId="0" fontId="20" fillId="0" borderId="0" xfId="0" applyNumberFormat="1" applyFont="1" applyFill="1" applyAlignment="1" applyProtection="1"/>
    <xf numFmtId="0" fontId="20" fillId="0" borderId="0" xfId="0" applyFont="1" applyFill="1"/>
    <xf numFmtId="3" fontId="22" fillId="0" borderId="6" xfId="47" applyNumberFormat="1" applyFont="1" applyBorder="1" applyAlignment="1">
      <alignment horizontal="right"/>
    </xf>
    <xf numFmtId="3" fontId="28" fillId="0" borderId="6" xfId="47" applyNumberFormat="1" applyFont="1" applyBorder="1" applyAlignment="1">
      <alignment horizontal="right"/>
    </xf>
    <xf numFmtId="0" fontId="21" fillId="0" borderId="6" xfId="0" applyFont="1" applyBorder="1" applyAlignment="1">
      <alignment horizontal="center" vertical="center" wrapText="1"/>
    </xf>
    <xf numFmtId="49" fontId="21" fillId="0" borderId="6" xfId="0" applyNumberFormat="1" applyFont="1" applyBorder="1" applyAlignment="1">
      <alignment horizontal="center" vertical="center" wrapText="1"/>
    </xf>
    <xf numFmtId="0" fontId="29" fillId="0" borderId="6" xfId="0" applyFont="1" applyBorder="1" applyAlignment="1">
      <alignment horizontal="justify" vertical="center" wrapText="1"/>
    </xf>
    <xf numFmtId="3" fontId="31" fillId="0" borderId="6" xfId="0" applyNumberFormat="1" applyFont="1" applyBorder="1" applyAlignment="1">
      <alignment horizontal="right"/>
    </xf>
    <xf numFmtId="3" fontId="27" fillId="0" borderId="6" xfId="47" applyNumberFormat="1" applyFont="1" applyBorder="1" applyAlignment="1">
      <alignment horizontal="right"/>
    </xf>
    <xf numFmtId="3" fontId="9" fillId="0" borderId="0" xfId="0" applyNumberFormat="1" applyFont="1" applyFill="1"/>
    <xf numFmtId="164" fontId="22" fillId="0" borderId="6" xfId="47" applyNumberFormat="1" applyFont="1" applyBorder="1" applyAlignment="1"/>
    <xf numFmtId="164" fontId="23" fillId="0" borderId="6" xfId="47" applyNumberFormat="1" applyFont="1" applyBorder="1" applyAlignment="1">
      <alignment wrapText="1"/>
    </xf>
    <xf numFmtId="164" fontId="30" fillId="0" borderId="6" xfId="0" applyNumberFormat="1" applyFont="1" applyBorder="1" applyAlignment="1"/>
    <xf numFmtId="3" fontId="21" fillId="0" borderId="0" xfId="0" applyNumberFormat="1" applyFont="1" applyFill="1"/>
    <xf numFmtId="0" fontId="1" fillId="0" borderId="0" xfId="0" applyFont="1" applyFill="1"/>
    <xf numFmtId="0" fontId="19" fillId="0" borderId="6" xfId="0" applyFont="1" applyFill="1" applyBorder="1" applyAlignment="1">
      <alignment horizontal="center" vertical="center" wrapText="1"/>
    </xf>
    <xf numFmtId="3" fontId="22" fillId="0" borderId="6" xfId="47" applyNumberFormat="1" applyFont="1" applyFill="1" applyBorder="1" applyAlignment="1">
      <alignment vertical="center"/>
    </xf>
    <xf numFmtId="3" fontId="22" fillId="0" borderId="6" xfId="47" applyNumberFormat="1" applyFont="1" applyFill="1" applyBorder="1" applyAlignment="1">
      <alignment horizontal="right"/>
    </xf>
    <xf numFmtId="3" fontId="28" fillId="0" borderId="6" xfId="47" applyNumberFormat="1" applyFont="1" applyFill="1" applyBorder="1" applyAlignment="1">
      <alignment horizontal="right"/>
    </xf>
    <xf numFmtId="3" fontId="32" fillId="0" borderId="6" xfId="47" applyNumberFormat="1" applyFont="1" applyFill="1" applyBorder="1" applyAlignment="1">
      <alignment horizontal="right"/>
    </xf>
    <xf numFmtId="0" fontId="35" fillId="0" borderId="6" xfId="0" quotePrefix="1" applyFont="1" applyBorder="1" applyAlignment="1">
      <alignment horizontal="center" vertical="center" wrapText="1"/>
    </xf>
    <xf numFmtId="2" fontId="35" fillId="0" borderId="6" xfId="0" quotePrefix="1" applyNumberFormat="1" applyFont="1" applyBorder="1" applyAlignment="1">
      <alignment vertical="center" wrapText="1"/>
    </xf>
    <xf numFmtId="0" fontId="36" fillId="0" borderId="6" xfId="0" quotePrefix="1" applyFont="1" applyBorder="1" applyAlignment="1">
      <alignment horizontal="center" vertical="center" wrapText="1"/>
    </xf>
    <xf numFmtId="2" fontId="36" fillId="0" borderId="6" xfId="0" quotePrefix="1" applyNumberFormat="1" applyFont="1" applyBorder="1" applyAlignment="1">
      <alignment horizontal="center" vertical="center" wrapText="1"/>
    </xf>
    <xf numFmtId="2" fontId="36" fillId="0" borderId="6" xfId="0" quotePrefix="1" applyNumberFormat="1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quotePrefix="1" applyFont="1" applyBorder="1" applyAlignment="1">
      <alignment horizontal="center" vertical="center" wrapText="1"/>
    </xf>
    <xf numFmtId="2" fontId="1" fillId="0" borderId="6" xfId="0" quotePrefix="1" applyNumberFormat="1" applyFont="1" applyBorder="1" applyAlignment="1">
      <alignment horizontal="center" vertical="center" wrapText="1"/>
    </xf>
    <xf numFmtId="2" fontId="1" fillId="0" borderId="6" xfId="0" quotePrefix="1" applyNumberFormat="1" applyFont="1" applyBorder="1" applyAlignment="1">
      <alignment vertical="center" wrapText="1"/>
    </xf>
    <xf numFmtId="0" fontId="12" fillId="0" borderId="6" xfId="0" quotePrefix="1" applyFont="1" applyBorder="1" applyAlignment="1">
      <alignment horizontal="center" vertical="center" wrapText="1"/>
    </xf>
    <xf numFmtId="0" fontId="35" fillId="0" borderId="6" xfId="0" applyFont="1" applyBorder="1" applyAlignment="1">
      <alignment horizontal="center" vertical="center" wrapText="1"/>
    </xf>
    <xf numFmtId="2" fontId="35" fillId="0" borderId="6" xfId="0" applyNumberFormat="1" applyFont="1" applyBorder="1" applyAlignment="1">
      <alignment horizontal="center" vertical="center" wrapText="1"/>
    </xf>
    <xf numFmtId="49" fontId="12" fillId="0" borderId="6" xfId="0" quotePrefix="1" applyNumberFormat="1" applyFont="1" applyBorder="1" applyAlignment="1">
      <alignment horizontal="center" vertical="center" wrapText="1"/>
    </xf>
    <xf numFmtId="2" fontId="12" fillId="0" borderId="6" xfId="0" quotePrefix="1" applyNumberFormat="1" applyFont="1" applyBorder="1" applyAlignment="1">
      <alignment horizontal="center" vertical="center" wrapText="1"/>
    </xf>
    <xf numFmtId="2" fontId="12" fillId="0" borderId="6" xfId="0" quotePrefix="1" applyNumberFormat="1" applyFont="1" applyBorder="1" applyAlignment="1">
      <alignment vertical="center" wrapText="1"/>
    </xf>
    <xf numFmtId="0" fontId="37" fillId="0" borderId="6" xfId="0" quotePrefix="1" applyFont="1" applyBorder="1" applyAlignment="1">
      <alignment horizontal="center" vertical="center" wrapText="1"/>
    </xf>
    <xf numFmtId="2" fontId="37" fillId="0" borderId="6" xfId="0" applyNumberFormat="1" applyFont="1" applyBorder="1" applyAlignment="1">
      <alignment horizontal="center" vertical="center" wrapText="1"/>
    </xf>
    <xf numFmtId="2" fontId="37" fillId="0" borderId="6" xfId="0" quotePrefix="1" applyNumberFormat="1" applyFont="1" applyBorder="1" applyAlignment="1">
      <alignment vertical="center" wrapText="1"/>
    </xf>
    <xf numFmtId="0" fontId="38" fillId="0" borderId="6" xfId="0" quotePrefix="1" applyFont="1" applyFill="1" applyBorder="1" applyAlignment="1">
      <alignment horizontal="center" vertical="center" wrapText="1"/>
    </xf>
    <xf numFmtId="2" fontId="38" fillId="0" borderId="6" xfId="0" quotePrefix="1" applyNumberFormat="1" applyFont="1" applyFill="1" applyBorder="1" applyAlignment="1">
      <alignment horizontal="center" vertical="center" wrapText="1"/>
    </xf>
    <xf numFmtId="2" fontId="38" fillId="0" borderId="6" xfId="0" quotePrefix="1" applyNumberFormat="1" applyFont="1" applyFill="1" applyBorder="1" applyAlignment="1">
      <alignment vertical="center" wrapText="1"/>
    </xf>
    <xf numFmtId="0" fontId="0" fillId="0" borderId="6" xfId="0" quotePrefix="1" applyBorder="1" applyAlignment="1">
      <alignment horizontal="center" vertical="center" wrapText="1"/>
    </xf>
    <xf numFmtId="2" fontId="0" fillId="0" borderId="6" xfId="0" quotePrefix="1" applyNumberFormat="1" applyBorder="1" applyAlignment="1">
      <alignment horizontal="center" vertical="center" wrapText="1"/>
    </xf>
    <xf numFmtId="2" fontId="0" fillId="0" borderId="6" xfId="0" quotePrefix="1" applyNumberFormat="1" applyBorder="1" applyAlignment="1">
      <alignment vertical="center" wrapText="1"/>
    </xf>
    <xf numFmtId="3" fontId="19" fillId="0" borderId="6" xfId="47" applyNumberFormat="1" applyFont="1" applyFill="1" applyBorder="1" applyAlignment="1">
      <alignment horizontal="right"/>
    </xf>
    <xf numFmtId="2" fontId="1" fillId="0" borderId="7" xfId="0" quotePrefix="1" applyNumberFormat="1" applyFont="1" applyBorder="1" applyAlignment="1">
      <alignment vertical="center" wrapText="1"/>
    </xf>
    <xf numFmtId="2" fontId="1" fillId="0" borderId="8" xfId="0" quotePrefix="1" applyNumberFormat="1" applyFont="1" applyBorder="1" applyAlignment="1">
      <alignment vertical="center" wrapText="1"/>
    </xf>
    <xf numFmtId="164" fontId="23" fillId="0" borderId="6" xfId="47" applyNumberFormat="1" applyFont="1" applyBorder="1" applyAlignment="1">
      <alignment horizontal="left" vertical="center" wrapText="1"/>
    </xf>
    <xf numFmtId="0" fontId="1" fillId="0" borderId="10" xfId="55" applyFont="1" applyBorder="1" applyAlignment="1">
      <alignment wrapText="1"/>
    </xf>
    <xf numFmtId="0" fontId="1" fillId="0" borderId="10" xfId="55" applyFont="1" applyBorder="1" applyAlignment="1">
      <alignment vertical="center" wrapText="1"/>
    </xf>
    <xf numFmtId="3" fontId="20" fillId="0" borderId="6" xfId="0" applyNumberFormat="1" applyFont="1" applyFill="1" applyBorder="1" applyAlignment="1">
      <alignment horizontal="right" wrapText="1"/>
    </xf>
    <xf numFmtId="2" fontId="1" fillId="0" borderId="11" xfId="0" quotePrefix="1" applyNumberFormat="1" applyFont="1" applyBorder="1" applyAlignment="1">
      <alignment vertical="center" wrapText="1"/>
    </xf>
    <xf numFmtId="0" fontId="1" fillId="0" borderId="12" xfId="55" applyFont="1" applyBorder="1" applyAlignment="1">
      <alignment vertical="center" wrapText="1"/>
    </xf>
    <xf numFmtId="3" fontId="20" fillId="0" borderId="7" xfId="0" applyNumberFormat="1" applyFont="1" applyFill="1" applyBorder="1" applyAlignment="1">
      <alignment horizontal="right" wrapText="1"/>
    </xf>
    <xf numFmtId="164" fontId="23" fillId="0" borderId="8" xfId="47" applyNumberFormat="1" applyFont="1" applyBorder="1" applyAlignment="1">
      <alignment wrapText="1"/>
    </xf>
    <xf numFmtId="3" fontId="28" fillId="0" borderId="8" xfId="47" applyNumberFormat="1" applyFont="1" applyBorder="1" applyAlignment="1">
      <alignment horizontal="right"/>
    </xf>
    <xf numFmtId="3" fontId="28" fillId="0" borderId="8" xfId="47" applyNumberFormat="1" applyFont="1" applyFill="1" applyBorder="1" applyAlignment="1">
      <alignment horizontal="right"/>
    </xf>
    <xf numFmtId="0" fontId="1" fillId="0" borderId="8" xfId="55" applyFont="1" applyBorder="1" applyAlignment="1">
      <alignment vertical="center" wrapText="1"/>
    </xf>
    <xf numFmtId="3" fontId="20" fillId="0" borderId="8" xfId="0" applyNumberFormat="1" applyFont="1" applyFill="1" applyBorder="1" applyAlignment="1">
      <alignment horizontal="right" wrapText="1"/>
    </xf>
    <xf numFmtId="3" fontId="27" fillId="0" borderId="6" xfId="47" applyNumberFormat="1" applyFont="1" applyBorder="1" applyAlignment="1"/>
    <xf numFmtId="3" fontId="27" fillId="0" borderId="7" xfId="47" applyNumberFormat="1" applyFont="1" applyBorder="1" applyAlignment="1"/>
    <xf numFmtId="3" fontId="20" fillId="0" borderId="6" xfId="0" applyNumberFormat="1" applyFont="1" applyBorder="1" applyAlignment="1"/>
    <xf numFmtId="2" fontId="23" fillId="0" borderId="7" xfId="0" quotePrefix="1" applyNumberFormat="1" applyFont="1" applyBorder="1" applyAlignment="1">
      <alignment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23" borderId="7" xfId="0" applyNumberFormat="1" applyFont="1" applyFill="1" applyBorder="1" applyAlignment="1">
      <alignment horizontal="center" vertical="center" wrapText="1"/>
    </xf>
    <xf numFmtId="0" fontId="12" fillId="0" borderId="7" xfId="0" quotePrefix="1" applyFont="1" applyBorder="1" applyAlignment="1">
      <alignment horizontal="center" vertical="center" wrapText="1"/>
    </xf>
    <xf numFmtId="0" fontId="1" fillId="0" borderId="7" xfId="0" quotePrefix="1" applyFont="1" applyBorder="1" applyAlignment="1">
      <alignment horizontal="center" vertical="center" wrapText="1"/>
    </xf>
    <xf numFmtId="2" fontId="1" fillId="0" borderId="7" xfId="0" quotePrefix="1" applyNumberFormat="1" applyFont="1" applyBorder="1" applyAlignment="1">
      <alignment horizontal="center" vertical="center" wrapText="1"/>
    </xf>
    <xf numFmtId="0" fontId="1" fillId="0" borderId="0" xfId="55" applyFont="1" applyBorder="1" applyAlignment="1">
      <alignment vertical="center" wrapText="1"/>
    </xf>
    <xf numFmtId="3" fontId="20" fillId="0" borderId="0" xfId="0" applyNumberFormat="1" applyFont="1" applyFill="1" applyBorder="1" applyAlignment="1">
      <alignment horizontal="right" wrapText="1"/>
    </xf>
    <xf numFmtId="2" fontId="12" fillId="0" borderId="6" xfId="0" applyNumberFormat="1" applyFont="1" applyBorder="1" applyAlignment="1">
      <alignment horizontal="center" vertical="center" wrapText="1"/>
    </xf>
    <xf numFmtId="3" fontId="20" fillId="0" borderId="6" xfId="47" applyNumberFormat="1" applyFont="1" applyBorder="1" applyAlignment="1">
      <alignment horizontal="right"/>
    </xf>
    <xf numFmtId="3" fontId="19" fillId="0" borderId="0" xfId="47" applyNumberFormat="1" applyFont="1" applyBorder="1" applyAlignment="1">
      <alignment horizontal="right"/>
    </xf>
    <xf numFmtId="3" fontId="20" fillId="0" borderId="0" xfId="47" applyNumberFormat="1" applyFont="1" applyBorder="1" applyAlignment="1">
      <alignment horizontal="right"/>
    </xf>
    <xf numFmtId="3" fontId="19" fillId="0" borderId="0" xfId="47" applyNumberFormat="1" applyFont="1" applyFill="1" applyBorder="1" applyAlignment="1">
      <alignment horizontal="right"/>
    </xf>
    <xf numFmtId="3" fontId="19" fillId="0" borderId="6" xfId="47" applyNumberFormat="1" applyFont="1" applyBorder="1" applyAlignment="1">
      <alignment horizontal="right"/>
    </xf>
    <xf numFmtId="0" fontId="12" fillId="0" borderId="9" xfId="0" quotePrefix="1" applyFont="1" applyBorder="1" applyAlignment="1">
      <alignment horizontal="center" vertical="center" wrapText="1"/>
    </xf>
    <xf numFmtId="0" fontId="1" fillId="0" borderId="9" xfId="0" quotePrefix="1" applyFont="1" applyBorder="1" applyAlignment="1">
      <alignment horizontal="center" vertical="center" wrapText="1"/>
    </xf>
    <xf numFmtId="2" fontId="1" fillId="0" borderId="9" xfId="0" quotePrefix="1" applyNumberFormat="1" applyFont="1" applyBorder="1" applyAlignment="1">
      <alignment horizontal="center" vertical="center" wrapText="1"/>
    </xf>
    <xf numFmtId="3" fontId="19" fillId="0" borderId="7" xfId="47" applyNumberFormat="1" applyFont="1" applyBorder="1" applyAlignment="1">
      <alignment horizontal="right"/>
    </xf>
    <xf numFmtId="3" fontId="20" fillId="0" borderId="7" xfId="47" applyNumberFormat="1" applyFont="1" applyBorder="1" applyAlignment="1">
      <alignment horizontal="right"/>
    </xf>
    <xf numFmtId="3" fontId="19" fillId="0" borderId="7" xfId="47" applyNumberFormat="1" applyFont="1" applyFill="1" applyBorder="1" applyAlignment="1">
      <alignment horizontal="right"/>
    </xf>
    <xf numFmtId="3" fontId="20" fillId="0" borderId="0" xfId="47" applyNumberFormat="1" applyFont="1" applyFill="1" applyBorder="1" applyAlignment="1">
      <alignment horizontal="right"/>
    </xf>
    <xf numFmtId="0" fontId="1" fillId="0" borderId="8" xfId="0" quotePrefix="1" applyFont="1" applyBorder="1" applyAlignment="1">
      <alignment horizontal="center" vertical="center" wrapText="1"/>
    </xf>
    <xf numFmtId="2" fontId="1" fillId="0" borderId="8" xfId="0" quotePrefix="1" applyNumberFormat="1" applyFont="1" applyBorder="1" applyAlignment="1">
      <alignment horizontal="center" vertical="center" wrapText="1"/>
    </xf>
    <xf numFmtId="3" fontId="19" fillId="0" borderId="8" xfId="47" applyNumberFormat="1" applyFont="1" applyBorder="1" applyAlignment="1">
      <alignment horizontal="right"/>
    </xf>
    <xf numFmtId="3" fontId="20" fillId="0" borderId="8" xfId="47" applyNumberFormat="1" applyFont="1" applyBorder="1" applyAlignment="1">
      <alignment horizontal="right"/>
    </xf>
    <xf numFmtId="3" fontId="20" fillId="0" borderId="8" xfId="47" applyNumberFormat="1" applyFont="1" applyFill="1" applyBorder="1" applyAlignment="1">
      <alignment horizontal="right"/>
    </xf>
    <xf numFmtId="3" fontId="39" fillId="0" borderId="6" xfId="47" applyNumberFormat="1" applyFont="1" applyBorder="1" applyAlignment="1">
      <alignment horizontal="right"/>
    </xf>
    <xf numFmtId="3" fontId="40" fillId="0" borderId="6" xfId="0" applyNumberFormat="1" applyFont="1" applyBorder="1" applyAlignment="1">
      <alignment horizontal="right"/>
    </xf>
    <xf numFmtId="3" fontId="27" fillId="0" borderId="8" xfId="47" applyNumberFormat="1" applyFont="1" applyBorder="1" applyAlignment="1">
      <alignment horizontal="right"/>
    </xf>
    <xf numFmtId="0" fontId="13" fillId="0" borderId="0" xfId="0" applyNumberFormat="1" applyFont="1" applyFill="1" applyBorder="1" applyAlignment="1" applyProtection="1">
      <alignment horizontal="left" vertical="center" wrapText="1"/>
    </xf>
    <xf numFmtId="2" fontId="1" fillId="0" borderId="7" xfId="0" quotePrefix="1" applyNumberFormat="1" applyFont="1" applyBorder="1" applyAlignment="1">
      <alignment vertical="center" wrapText="1"/>
    </xf>
    <xf numFmtId="3" fontId="20" fillId="0" borderId="0" xfId="0" applyNumberFormat="1" applyFont="1" applyFill="1"/>
    <xf numFmtId="3" fontId="13" fillId="0" borderId="0" xfId="0" applyNumberFormat="1" applyFont="1" applyFill="1" applyBorder="1" applyAlignment="1" applyProtection="1">
      <alignment horizontal="left" vertical="center" wrapText="1"/>
    </xf>
    <xf numFmtId="2" fontId="35" fillId="0" borderId="9" xfId="0" quotePrefix="1" applyNumberFormat="1" applyFont="1" applyBorder="1" applyAlignment="1">
      <alignment vertical="center" wrapText="1"/>
    </xf>
    <xf numFmtId="3" fontId="27" fillId="0" borderId="8" xfId="47" applyNumberFormat="1" applyFont="1" applyBorder="1" applyAlignment="1">
      <alignment horizontal="right"/>
    </xf>
    <xf numFmtId="2" fontId="1" fillId="0" borderId="7" xfId="0" quotePrefix="1" applyNumberFormat="1" applyFont="1" applyBorder="1" applyAlignment="1">
      <alignment vertical="center" wrapText="1"/>
    </xf>
    <xf numFmtId="2" fontId="0" fillId="0" borderId="6" xfId="0" applyNumberFormat="1" applyBorder="1" applyAlignment="1">
      <alignment wrapText="1"/>
    </xf>
    <xf numFmtId="2" fontId="0" fillId="0" borderId="8" xfId="0" applyNumberFormat="1" applyBorder="1" applyAlignment="1">
      <alignment wrapText="1"/>
    </xf>
    <xf numFmtId="2" fontId="1" fillId="0" borderId="8" xfId="0" quotePrefix="1" applyNumberFormat="1" applyFont="1" applyBorder="1" applyAlignment="1">
      <alignment wrapText="1"/>
    </xf>
    <xf numFmtId="3" fontId="27" fillId="0" borderId="8" xfId="47" applyNumberFormat="1" applyFont="1" applyBorder="1" applyAlignment="1">
      <alignment horizontal="right"/>
    </xf>
    <xf numFmtId="2" fontId="1" fillId="0" borderId="7" xfId="0" quotePrefix="1" applyNumberFormat="1" applyFont="1" applyBorder="1" applyAlignment="1">
      <alignment vertical="center" wrapText="1"/>
    </xf>
    <xf numFmtId="0" fontId="13" fillId="23" borderId="0" xfId="0" applyNumberFormat="1" applyFont="1" applyFill="1" applyBorder="1" applyAlignment="1" applyProtection="1">
      <alignment horizontal="left" vertical="center" wrapText="1"/>
    </xf>
    <xf numFmtId="0" fontId="13" fillId="0" borderId="0" xfId="0" applyNumberFormat="1" applyFont="1" applyFill="1" applyBorder="1" applyAlignment="1" applyProtection="1">
      <alignment horizontal="left" vertical="center" wrapText="1"/>
    </xf>
    <xf numFmtId="0" fontId="41" fillId="0" borderId="13" xfId="0" applyFont="1" applyBorder="1" applyAlignment="1">
      <alignment horizontal="center" wrapText="1"/>
    </xf>
    <xf numFmtId="3" fontId="27" fillId="0" borderId="7" xfId="47" applyNumberFormat="1" applyFont="1" applyBorder="1" applyAlignment="1">
      <alignment horizontal="right"/>
    </xf>
    <xf numFmtId="3" fontId="27" fillId="0" borderId="8" xfId="47" applyNumberFormat="1" applyFont="1" applyBorder="1" applyAlignment="1">
      <alignment horizontal="right"/>
    </xf>
    <xf numFmtId="3" fontId="27" fillId="0" borderId="7" xfId="47" applyNumberFormat="1" applyFont="1" applyFill="1" applyBorder="1" applyAlignment="1">
      <alignment horizontal="right"/>
    </xf>
    <xf numFmtId="3" fontId="27" fillId="0" borderId="8" xfId="47" applyNumberFormat="1" applyFont="1" applyFill="1" applyBorder="1" applyAlignment="1">
      <alignment horizontal="right"/>
    </xf>
    <xf numFmtId="0" fontId="21" fillId="0" borderId="0" xfId="0" applyNumberFormat="1" applyFont="1" applyFill="1" applyAlignment="1" applyProtection="1">
      <alignment horizontal="left" vertical="top"/>
    </xf>
    <xf numFmtId="0" fontId="33" fillId="0" borderId="0" xfId="0" applyNumberFormat="1" applyFont="1" applyFill="1" applyBorder="1" applyAlignment="1" applyProtection="1">
      <alignment horizontal="center" vertical="top" wrapText="1"/>
    </xf>
    <xf numFmtId="0" fontId="20" fillId="0" borderId="0" xfId="0" applyNumberFormat="1" applyFont="1" applyFill="1" applyAlignment="1" applyProtection="1">
      <alignment horizontal="center" vertical="center" wrapText="1"/>
    </xf>
    <xf numFmtId="0" fontId="0" fillId="0" borderId="7" xfId="0" quotePrefix="1" applyBorder="1" applyAlignment="1">
      <alignment horizontal="center" vertical="center" wrapText="1"/>
    </xf>
    <xf numFmtId="0" fontId="0" fillId="0" borderId="9" xfId="0" quotePrefix="1" applyBorder="1" applyAlignment="1">
      <alignment horizontal="center" vertical="center" wrapText="1"/>
    </xf>
    <xf numFmtId="0" fontId="0" fillId="0" borderId="8" xfId="0" quotePrefix="1" applyBorder="1" applyAlignment="1">
      <alignment horizontal="center" vertical="center" wrapText="1"/>
    </xf>
    <xf numFmtId="2" fontId="0" fillId="0" borderId="7" xfId="0" quotePrefix="1" applyNumberFormat="1" applyBorder="1" applyAlignment="1">
      <alignment horizontal="center" vertical="center" wrapText="1"/>
    </xf>
    <xf numFmtId="2" fontId="0" fillId="0" borderId="9" xfId="0" quotePrefix="1" applyNumberFormat="1" applyBorder="1" applyAlignment="1">
      <alignment horizontal="center" vertical="center" wrapText="1"/>
    </xf>
    <xf numFmtId="2" fontId="0" fillId="0" borderId="8" xfId="0" quotePrefix="1" applyNumberFormat="1" applyBorder="1" applyAlignment="1">
      <alignment horizontal="center" vertical="center" wrapText="1"/>
    </xf>
    <xf numFmtId="164" fontId="22" fillId="0" borderId="7" xfId="47" applyNumberFormat="1" applyFont="1" applyBorder="1" applyAlignment="1"/>
    <xf numFmtId="164" fontId="22" fillId="0" borderId="8" xfId="47" applyNumberFormat="1" applyFont="1" applyBorder="1" applyAlignment="1"/>
    <xf numFmtId="2" fontId="1" fillId="0" borderId="7" xfId="0" quotePrefix="1" applyNumberFormat="1" applyFont="1" applyBorder="1" applyAlignment="1">
      <alignment vertical="center" wrapText="1"/>
    </xf>
    <xf numFmtId="2" fontId="1" fillId="0" borderId="9" xfId="0" quotePrefix="1" applyNumberFormat="1" applyFont="1" applyBorder="1" applyAlignment="1">
      <alignment vertical="center" wrapText="1"/>
    </xf>
    <xf numFmtId="2" fontId="1" fillId="0" borderId="8" xfId="0" quotePrefix="1" applyNumberFormat="1" applyFont="1" applyBorder="1" applyAlignment="1">
      <alignment vertical="center" wrapText="1"/>
    </xf>
    <xf numFmtId="2" fontId="36" fillId="0" borderId="7" xfId="0" quotePrefix="1" applyNumberFormat="1" applyFont="1" applyBorder="1" applyAlignment="1">
      <alignment horizontal="center" vertical="center" wrapText="1"/>
    </xf>
    <xf numFmtId="2" fontId="36" fillId="0" borderId="9" xfId="0" quotePrefix="1" applyNumberFormat="1" applyFont="1" applyBorder="1" applyAlignment="1">
      <alignment horizontal="center" vertical="center" wrapText="1"/>
    </xf>
    <xf numFmtId="0" fontId="36" fillId="0" borderId="7" xfId="0" quotePrefix="1" applyFont="1" applyBorder="1" applyAlignment="1">
      <alignment horizontal="center" vertical="center" wrapText="1"/>
    </xf>
    <xf numFmtId="0" fontId="36" fillId="0" borderId="9" xfId="0" quotePrefix="1" applyFont="1" applyBorder="1" applyAlignment="1">
      <alignment horizontal="center" vertical="center" wrapText="1"/>
    </xf>
    <xf numFmtId="0" fontId="35" fillId="0" borderId="7" xfId="0" quotePrefix="1" applyFont="1" applyBorder="1" applyAlignment="1">
      <alignment horizontal="center" vertical="center" wrapText="1"/>
    </xf>
    <xf numFmtId="0" fontId="35" fillId="0" borderId="9" xfId="0" quotePrefix="1" applyFont="1" applyBorder="1" applyAlignment="1">
      <alignment horizontal="center" vertical="center" wrapText="1"/>
    </xf>
    <xf numFmtId="2" fontId="36" fillId="0" borderId="7" xfId="0" quotePrefix="1" applyNumberFormat="1" applyFont="1" applyBorder="1" applyAlignment="1">
      <alignment vertical="center" wrapText="1"/>
    </xf>
    <xf numFmtId="2" fontId="36" fillId="0" borderId="9" xfId="0" quotePrefix="1" applyNumberFormat="1" applyFont="1" applyBorder="1" applyAlignment="1">
      <alignment vertical="center" wrapText="1"/>
    </xf>
    <xf numFmtId="2" fontId="36" fillId="0" borderId="8" xfId="0" quotePrefix="1" applyNumberFormat="1" applyFont="1" applyBorder="1" applyAlignment="1">
      <alignment vertical="center" wrapText="1"/>
    </xf>
    <xf numFmtId="2" fontId="0" fillId="0" borderId="7" xfId="0" quotePrefix="1" applyNumberFormat="1" applyBorder="1" applyAlignment="1">
      <alignment vertical="center" wrapText="1"/>
    </xf>
    <xf numFmtId="2" fontId="0" fillId="0" borderId="8" xfId="0" quotePrefix="1" applyNumberFormat="1" applyBorder="1" applyAlignment="1">
      <alignment vertical="center" wrapText="1"/>
    </xf>
    <xf numFmtId="0" fontId="37" fillId="0" borderId="7" xfId="0" quotePrefix="1" applyFont="1" applyBorder="1" applyAlignment="1">
      <alignment horizontal="center" vertical="center" wrapText="1"/>
    </xf>
    <xf numFmtId="0" fontId="37" fillId="0" borderId="9" xfId="0" quotePrefix="1" applyFont="1" applyBorder="1" applyAlignment="1">
      <alignment horizontal="center" vertical="center" wrapText="1"/>
    </xf>
    <xf numFmtId="2" fontId="37" fillId="0" borderId="7" xfId="0" quotePrefix="1" applyNumberFormat="1" applyFont="1" applyBorder="1" applyAlignment="1">
      <alignment horizontal="center" vertical="center" wrapText="1"/>
    </xf>
    <xf numFmtId="2" fontId="37" fillId="0" borderId="9" xfId="0" quotePrefix="1" applyNumberFormat="1" applyFont="1" applyBorder="1" applyAlignment="1">
      <alignment horizontal="center" vertical="center" wrapText="1"/>
    </xf>
    <xf numFmtId="3" fontId="19" fillId="0" borderId="8" xfId="47" applyNumberFormat="1" applyFont="1" applyFill="1" applyBorder="1" applyAlignment="1">
      <alignment horizontal="right"/>
    </xf>
    <xf numFmtId="164" fontId="23" fillId="0" borderId="8" xfId="47" applyNumberFormat="1" applyFont="1" applyBorder="1" applyAlignment="1">
      <alignment vertical="center" wrapText="1"/>
    </xf>
    <xf numFmtId="2" fontId="12" fillId="0" borderId="7" xfId="0" quotePrefix="1" applyNumberFormat="1" applyFont="1" applyBorder="1" applyAlignment="1">
      <alignment vertical="center" wrapText="1"/>
    </xf>
    <xf numFmtId="2" fontId="35" fillId="0" borderId="6" xfId="0" quotePrefix="1" applyNumberFormat="1" applyFont="1" applyBorder="1" applyAlignment="1">
      <alignment horizontal="center" vertical="center" wrapText="1"/>
    </xf>
  </cellXfs>
  <cellStyles count="56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ывод" xfId="26"/>
    <cellStyle name="Вычислени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Звичайний_Додаток _ 3 зм_ни 4575" xfId="47"/>
    <cellStyle name="Итог" xfId="48"/>
    <cellStyle name="Нейтральный" xfId="49"/>
    <cellStyle name="Обычный" xfId="0" builtinId="0"/>
    <cellStyle name="Обычный 12" xfId="55"/>
    <cellStyle name="Обычный 2" xfId="50"/>
    <cellStyle name="Плохой" xfId="51"/>
    <cellStyle name="Пояснение" xfId="52"/>
    <cellStyle name="Примечание" xfId="53"/>
    <cellStyle name="Стиль 1" xfId="5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tabSelected="1" view="pageBreakPreview" topLeftCell="B1" zoomScale="90" zoomScaleNormal="100" zoomScaleSheetLayoutView="90" workbookViewId="0">
      <selection activeCell="K60" sqref="K60:K61"/>
    </sheetView>
  </sheetViews>
  <sheetFormatPr defaultColWidth="9.1640625" defaultRowHeight="12.75" x14ac:dyDescent="0.2"/>
  <cols>
    <col min="1" max="1" width="3.83203125" style="3" hidden="1" customWidth="1"/>
    <col min="2" max="2" width="15.1640625" style="15" customWidth="1"/>
    <col min="3" max="3" width="14" style="15" customWidth="1"/>
    <col min="4" max="4" width="16" style="15" customWidth="1"/>
    <col min="5" max="5" width="59.6640625" style="3" customWidth="1"/>
    <col min="6" max="6" width="62.33203125" style="3" customWidth="1"/>
    <col min="7" max="7" width="18.5" style="3" customWidth="1"/>
    <col min="8" max="8" width="17.5" style="3" customWidth="1"/>
    <col min="9" max="10" width="18.5" style="3" customWidth="1"/>
    <col min="11" max="11" width="17.1640625" style="2" customWidth="1"/>
    <col min="12" max="12" width="11.83203125" style="2" bestFit="1" customWidth="1"/>
    <col min="13" max="13" width="9.1640625" style="2"/>
    <col min="14" max="14" width="11.83203125" style="2" bestFit="1" customWidth="1"/>
    <col min="15" max="16384" width="9.1640625" style="2"/>
  </cols>
  <sheetData>
    <row r="1" spans="1:20" s="8" customFormat="1" ht="5.25" customHeight="1" x14ac:dyDescent="0.25">
      <c r="A1" s="7"/>
      <c r="B1" s="137"/>
      <c r="C1" s="137"/>
      <c r="D1" s="137"/>
      <c r="E1" s="137"/>
      <c r="F1" s="137"/>
      <c r="G1" s="137"/>
      <c r="H1" s="137"/>
      <c r="I1" s="137"/>
      <c r="J1" s="137"/>
    </row>
    <row r="2" spans="1:20" ht="49.5" customHeight="1" x14ac:dyDescent="0.2">
      <c r="G2" s="139" t="s">
        <v>92</v>
      </c>
      <c r="H2" s="139"/>
      <c r="I2" s="139"/>
      <c r="J2" s="139"/>
    </row>
    <row r="3" spans="1:20" ht="23.25" customHeight="1" x14ac:dyDescent="0.2">
      <c r="A3" s="1"/>
      <c r="B3" s="138" t="s">
        <v>19</v>
      </c>
      <c r="C3" s="138"/>
      <c r="D3" s="138"/>
      <c r="E3" s="138"/>
      <c r="F3" s="138"/>
      <c r="G3" s="138"/>
      <c r="H3" s="138"/>
      <c r="I3" s="138"/>
      <c r="J3" s="138"/>
    </row>
    <row r="4" spans="1:20" ht="12.75" customHeight="1" x14ac:dyDescent="0.3">
      <c r="B4" s="16"/>
      <c r="C4" s="17"/>
      <c r="D4" s="17"/>
      <c r="E4" s="4"/>
      <c r="F4" s="20"/>
      <c r="G4" s="20"/>
      <c r="H4" s="21"/>
      <c r="I4" s="20"/>
      <c r="J4" s="10" t="s">
        <v>16</v>
      </c>
    </row>
    <row r="5" spans="1:20" ht="99" customHeight="1" x14ac:dyDescent="0.2">
      <c r="A5" s="19"/>
      <c r="B5" s="9" t="s">
        <v>10</v>
      </c>
      <c r="C5" s="9" t="s">
        <v>11</v>
      </c>
      <c r="D5" s="9" t="s">
        <v>12</v>
      </c>
      <c r="E5" s="23" t="s">
        <v>9</v>
      </c>
      <c r="F5" s="11" t="s">
        <v>8</v>
      </c>
      <c r="G5" s="11" t="s">
        <v>4</v>
      </c>
      <c r="H5" s="11" t="s">
        <v>5</v>
      </c>
      <c r="I5" s="11" t="s">
        <v>6</v>
      </c>
      <c r="J5" s="41" t="s">
        <v>7</v>
      </c>
    </row>
    <row r="6" spans="1:20" s="6" customFormat="1" ht="19.5" customHeight="1" x14ac:dyDescent="0.2">
      <c r="A6" s="5"/>
      <c r="B6" s="18" t="s">
        <v>2</v>
      </c>
      <c r="C6" s="18"/>
      <c r="D6" s="18"/>
      <c r="E6" s="12" t="s">
        <v>13</v>
      </c>
      <c r="F6" s="13"/>
      <c r="G6" s="25"/>
      <c r="H6" s="25"/>
      <c r="I6" s="25"/>
      <c r="J6" s="42"/>
    </row>
    <row r="7" spans="1:20" ht="19.5" customHeight="1" x14ac:dyDescent="0.2">
      <c r="B7" s="18" t="s">
        <v>0</v>
      </c>
      <c r="C7" s="18"/>
      <c r="D7" s="18"/>
      <c r="E7" s="12" t="s">
        <v>13</v>
      </c>
      <c r="F7" s="14"/>
      <c r="G7" s="28"/>
      <c r="H7" s="28"/>
      <c r="I7" s="28"/>
      <c r="J7" s="43"/>
      <c r="K7" s="35"/>
    </row>
    <row r="8" spans="1:20" ht="62.25" customHeight="1" x14ac:dyDescent="0.2">
      <c r="B8" s="89" t="s">
        <v>20</v>
      </c>
      <c r="C8" s="90" t="s">
        <v>21</v>
      </c>
      <c r="D8" s="91" t="s">
        <v>1</v>
      </c>
      <c r="E8" s="88" t="s">
        <v>22</v>
      </c>
      <c r="F8" s="36" t="s">
        <v>14</v>
      </c>
      <c r="G8" s="29"/>
      <c r="H8" s="29"/>
      <c r="I8" s="29"/>
      <c r="J8" s="44">
        <f>10000+20305+590000+13200</f>
        <v>633505</v>
      </c>
      <c r="K8" s="35"/>
    </row>
    <row r="9" spans="1:20" ht="29.25" customHeight="1" x14ac:dyDescent="0.25">
      <c r="B9" s="64" t="s">
        <v>42</v>
      </c>
      <c r="C9" s="64">
        <v>6000</v>
      </c>
      <c r="D9" s="65"/>
      <c r="E9" s="66" t="s">
        <v>43</v>
      </c>
      <c r="F9" s="37"/>
      <c r="G9" s="34"/>
      <c r="H9" s="29"/>
      <c r="I9" s="34"/>
      <c r="J9" s="44"/>
    </row>
    <row r="10" spans="1:20" ht="29.25" customHeight="1" x14ac:dyDescent="0.25">
      <c r="B10" s="61" t="s">
        <v>44</v>
      </c>
      <c r="C10" s="61" t="s">
        <v>45</v>
      </c>
      <c r="D10" s="62"/>
      <c r="E10" s="63" t="s">
        <v>46</v>
      </c>
      <c r="F10" s="37"/>
      <c r="G10" s="34"/>
      <c r="H10" s="29"/>
      <c r="I10" s="34"/>
      <c r="J10" s="44"/>
    </row>
    <row r="11" spans="1:20" ht="29.25" customHeight="1" x14ac:dyDescent="0.25">
      <c r="B11" s="140" t="s">
        <v>47</v>
      </c>
      <c r="C11" s="140" t="s">
        <v>48</v>
      </c>
      <c r="D11" s="143" t="s">
        <v>15</v>
      </c>
      <c r="E11" s="160" t="s">
        <v>49</v>
      </c>
      <c r="F11" s="36" t="s">
        <v>14</v>
      </c>
      <c r="G11" s="34"/>
      <c r="H11" s="29"/>
      <c r="I11" s="34"/>
      <c r="J11" s="44">
        <f>16000+78590+30000+52800-293</f>
        <v>177097</v>
      </c>
    </row>
    <row r="12" spans="1:20" ht="57" customHeight="1" x14ac:dyDescent="0.25">
      <c r="B12" s="141"/>
      <c r="C12" s="141"/>
      <c r="D12" s="144"/>
      <c r="E12" s="161"/>
      <c r="F12" s="69" t="s">
        <v>93</v>
      </c>
      <c r="G12" s="84">
        <f>G14</f>
        <v>206885</v>
      </c>
      <c r="H12" s="112"/>
      <c r="I12" s="113">
        <f>G12</f>
        <v>206885</v>
      </c>
      <c r="J12" s="114">
        <f>I12</f>
        <v>206885</v>
      </c>
    </row>
    <row r="13" spans="1:20" s="27" customFormat="1" ht="15" x14ac:dyDescent="0.25">
      <c r="A13" s="26"/>
      <c r="B13" s="141"/>
      <c r="C13" s="141"/>
      <c r="D13" s="144"/>
      <c r="E13" s="129" t="s">
        <v>61</v>
      </c>
      <c r="F13" s="78"/>
      <c r="G13" s="79"/>
      <c r="H13" s="106"/>
      <c r="I13" s="107"/>
      <c r="J13" s="108"/>
      <c r="P13" s="95"/>
      <c r="Q13" s="96"/>
      <c r="R13" s="99"/>
      <c r="S13" s="100"/>
      <c r="T13" s="109"/>
    </row>
    <row r="14" spans="1:20" s="27" customFormat="1" ht="55.5" customHeight="1" x14ac:dyDescent="0.25">
      <c r="A14" s="26"/>
      <c r="B14" s="142"/>
      <c r="C14" s="142"/>
      <c r="D14" s="145"/>
      <c r="E14" s="77" t="s">
        <v>94</v>
      </c>
      <c r="F14" s="83"/>
      <c r="G14" s="84">
        <v>206885</v>
      </c>
      <c r="H14" s="112"/>
      <c r="I14" s="113">
        <f>G14</f>
        <v>206885</v>
      </c>
      <c r="J14" s="114">
        <f>I14</f>
        <v>206885</v>
      </c>
    </row>
    <row r="15" spans="1:20" ht="46.5" customHeight="1" x14ac:dyDescent="0.25">
      <c r="B15" s="155" t="s">
        <v>23</v>
      </c>
      <c r="C15" s="153" t="s">
        <v>24</v>
      </c>
      <c r="D15" s="151" t="s">
        <v>15</v>
      </c>
      <c r="E15" s="157" t="s">
        <v>25</v>
      </c>
      <c r="F15" s="80" t="s">
        <v>78</v>
      </c>
      <c r="G15" s="117">
        <f>I15</f>
        <v>277546</v>
      </c>
      <c r="H15" s="81"/>
      <c r="I15" s="117">
        <f>307950-75103+117152-72453</f>
        <v>277546</v>
      </c>
      <c r="J15" s="82">
        <f>I15</f>
        <v>277546</v>
      </c>
    </row>
    <row r="16" spans="1:20" ht="46.5" customHeight="1" x14ac:dyDescent="0.25">
      <c r="B16" s="156"/>
      <c r="C16" s="154"/>
      <c r="D16" s="152"/>
      <c r="E16" s="158"/>
      <c r="F16" s="80" t="s">
        <v>95</v>
      </c>
      <c r="G16" s="128"/>
      <c r="H16" s="81"/>
      <c r="I16" s="128"/>
      <c r="J16" s="82">
        <v>25609</v>
      </c>
    </row>
    <row r="17" spans="1:20" ht="46.5" customHeight="1" x14ac:dyDescent="0.25">
      <c r="B17" s="156"/>
      <c r="C17" s="154"/>
      <c r="D17" s="152"/>
      <c r="E17" s="158"/>
      <c r="F17" s="80" t="s">
        <v>96</v>
      </c>
      <c r="G17" s="128"/>
      <c r="H17" s="81"/>
      <c r="I17" s="128"/>
      <c r="J17" s="82">
        <v>52085</v>
      </c>
    </row>
    <row r="18" spans="1:20" ht="54.75" customHeight="1" x14ac:dyDescent="0.25">
      <c r="B18" s="156"/>
      <c r="C18" s="154"/>
      <c r="D18" s="152"/>
      <c r="E18" s="159"/>
      <c r="F18" s="80" t="s">
        <v>97</v>
      </c>
      <c r="G18" s="128">
        <f>I18</f>
        <v>98717</v>
      </c>
      <c r="H18" s="81"/>
      <c r="I18" s="128">
        <v>98717</v>
      </c>
      <c r="J18" s="82">
        <f>I18</f>
        <v>98717</v>
      </c>
    </row>
    <row r="19" spans="1:20" s="27" customFormat="1" ht="15" x14ac:dyDescent="0.25">
      <c r="A19" s="26"/>
      <c r="B19" s="104"/>
      <c r="C19" s="104"/>
      <c r="D19" s="105"/>
      <c r="E19" s="119" t="s">
        <v>61</v>
      </c>
      <c r="F19" s="78"/>
      <c r="G19" s="79"/>
      <c r="H19" s="106"/>
      <c r="I19" s="107"/>
      <c r="J19" s="108"/>
      <c r="P19" s="95"/>
      <c r="Q19" s="96"/>
      <c r="R19" s="99"/>
      <c r="S19" s="100"/>
      <c r="T19" s="109"/>
    </row>
    <row r="20" spans="1:20" s="27" customFormat="1" ht="55.5" customHeight="1" x14ac:dyDescent="0.25">
      <c r="A20" s="26"/>
      <c r="B20" s="104"/>
      <c r="C20" s="104"/>
      <c r="D20" s="105"/>
      <c r="E20" s="77" t="s">
        <v>79</v>
      </c>
      <c r="F20" s="83"/>
      <c r="G20" s="84">
        <v>117152</v>
      </c>
      <c r="H20" s="112"/>
      <c r="I20" s="113">
        <f>G20</f>
        <v>117152</v>
      </c>
      <c r="J20" s="114">
        <f>I20</f>
        <v>117152</v>
      </c>
    </row>
    <row r="21" spans="1:20" s="27" customFormat="1" ht="55.5" customHeight="1" x14ac:dyDescent="0.25">
      <c r="A21" s="26"/>
      <c r="B21" s="110"/>
      <c r="C21" s="110"/>
      <c r="D21" s="111"/>
      <c r="E21" s="77" t="s">
        <v>94</v>
      </c>
      <c r="F21" s="83"/>
      <c r="G21" s="84">
        <f>G18</f>
        <v>98717</v>
      </c>
      <c r="H21" s="112"/>
      <c r="I21" s="113">
        <f>I18</f>
        <v>98717</v>
      </c>
      <c r="J21" s="114">
        <f>J16+J17+J18</f>
        <v>176411</v>
      </c>
    </row>
    <row r="22" spans="1:20" ht="29.25" customHeight="1" x14ac:dyDescent="0.25">
      <c r="B22" s="61" t="s">
        <v>85</v>
      </c>
      <c r="C22" s="61" t="s">
        <v>86</v>
      </c>
      <c r="D22" s="62"/>
      <c r="E22" s="63" t="s">
        <v>87</v>
      </c>
      <c r="F22" s="37"/>
      <c r="G22" s="34"/>
      <c r="H22" s="29"/>
      <c r="I22" s="34"/>
      <c r="J22" s="44"/>
    </row>
    <row r="23" spans="1:20" ht="54.75" customHeight="1" x14ac:dyDescent="0.25">
      <c r="B23" s="67" t="s">
        <v>84</v>
      </c>
      <c r="C23" s="67" t="s">
        <v>88</v>
      </c>
      <c r="D23" s="68" t="s">
        <v>89</v>
      </c>
      <c r="E23" s="69" t="s">
        <v>90</v>
      </c>
      <c r="F23" s="36" t="s">
        <v>14</v>
      </c>
      <c r="G23" s="123"/>
      <c r="H23" s="81"/>
      <c r="I23" s="125"/>
      <c r="J23" s="82">
        <v>711830</v>
      </c>
    </row>
    <row r="24" spans="1:20" s="27" customFormat="1" ht="15" x14ac:dyDescent="0.25">
      <c r="A24" s="26"/>
      <c r="B24" s="104"/>
      <c r="C24" s="104"/>
      <c r="D24" s="105"/>
      <c r="E24" s="124" t="s">
        <v>61</v>
      </c>
      <c r="F24" s="78"/>
      <c r="G24" s="79"/>
      <c r="H24" s="106"/>
      <c r="I24" s="107"/>
      <c r="J24" s="108"/>
      <c r="P24" s="95"/>
      <c r="Q24" s="96"/>
      <c r="R24" s="99"/>
      <c r="S24" s="100"/>
      <c r="T24" s="109"/>
    </row>
    <row r="25" spans="1:20" s="27" customFormat="1" ht="73.5" customHeight="1" x14ac:dyDescent="0.25">
      <c r="A25" s="26"/>
      <c r="B25" s="110"/>
      <c r="C25" s="110"/>
      <c r="D25" s="111"/>
      <c r="E25" s="127" t="s">
        <v>91</v>
      </c>
      <c r="F25" s="83"/>
      <c r="G25" s="126"/>
      <c r="H25" s="112"/>
      <c r="I25" s="113"/>
      <c r="J25" s="114">
        <v>711830</v>
      </c>
    </row>
    <row r="26" spans="1:20" ht="42.75" customHeight="1" x14ac:dyDescent="0.25">
      <c r="B26" s="46" t="s">
        <v>26</v>
      </c>
      <c r="C26" s="48" t="s">
        <v>27</v>
      </c>
      <c r="D26" s="49" t="s">
        <v>18</v>
      </c>
      <c r="E26" s="50" t="s">
        <v>28</v>
      </c>
      <c r="F26" s="51" t="s">
        <v>29</v>
      </c>
      <c r="G26" s="34">
        <v>10000</v>
      </c>
      <c r="H26" s="29"/>
      <c r="I26" s="34">
        <f>G26</f>
        <v>10000</v>
      </c>
      <c r="J26" s="44">
        <f>I26</f>
        <v>10000</v>
      </c>
    </row>
    <row r="27" spans="1:20" ht="83.25" customHeight="1" x14ac:dyDescent="0.25">
      <c r="B27" s="46" t="s">
        <v>63</v>
      </c>
      <c r="C27" s="48" t="s">
        <v>64</v>
      </c>
      <c r="D27" s="49" t="s">
        <v>18</v>
      </c>
      <c r="E27" s="50" t="s">
        <v>65</v>
      </c>
      <c r="F27" s="73" t="s">
        <v>75</v>
      </c>
      <c r="G27" s="34">
        <f>267430+50000-320</f>
        <v>317110</v>
      </c>
      <c r="H27" s="29"/>
      <c r="I27" s="34">
        <f>G27</f>
        <v>317110</v>
      </c>
      <c r="J27" s="44">
        <f>I27</f>
        <v>317110</v>
      </c>
    </row>
    <row r="28" spans="1:20" s="27" customFormat="1" ht="15" x14ac:dyDescent="0.25">
      <c r="A28" s="26"/>
      <c r="B28" s="55" t="s">
        <v>71</v>
      </c>
      <c r="C28" s="55" t="s">
        <v>55</v>
      </c>
      <c r="D28" s="97"/>
      <c r="E28" s="60" t="s">
        <v>56</v>
      </c>
      <c r="F28" s="51"/>
      <c r="G28" s="115"/>
      <c r="H28" s="115"/>
      <c r="I28" s="115"/>
      <c r="J28" s="115"/>
      <c r="P28" s="95"/>
      <c r="Q28" s="96"/>
      <c r="R28" s="99"/>
      <c r="S28" s="100"/>
      <c r="T28" s="101"/>
    </row>
    <row r="29" spans="1:20" s="27" customFormat="1" ht="38.25" customHeight="1" x14ac:dyDescent="0.25">
      <c r="A29" s="26"/>
      <c r="B29" s="92" t="s">
        <v>72</v>
      </c>
      <c r="C29" s="93" t="s">
        <v>73</v>
      </c>
      <c r="D29" s="94" t="s">
        <v>59</v>
      </c>
      <c r="E29" s="148" t="s">
        <v>74</v>
      </c>
      <c r="F29" s="75" t="s">
        <v>66</v>
      </c>
      <c r="G29" s="76">
        <v>299815</v>
      </c>
      <c r="H29" s="102"/>
      <c r="I29" s="98">
        <f>G29</f>
        <v>299815</v>
      </c>
      <c r="J29" s="70">
        <f t="shared" ref="J29:J31" si="0">I29</f>
        <v>299815</v>
      </c>
      <c r="K29" s="120"/>
      <c r="P29" s="95"/>
      <c r="Q29" s="96"/>
      <c r="R29" s="99"/>
      <c r="S29" s="100"/>
      <c r="T29" s="101"/>
    </row>
    <row r="30" spans="1:20" s="27" customFormat="1" ht="38.25" customHeight="1" x14ac:dyDescent="0.25">
      <c r="A30" s="26"/>
      <c r="B30" s="103"/>
      <c r="C30" s="104"/>
      <c r="D30" s="105"/>
      <c r="E30" s="149"/>
      <c r="F30" s="75" t="s">
        <v>67</v>
      </c>
      <c r="G30" s="76">
        <v>298525</v>
      </c>
      <c r="H30" s="102"/>
      <c r="I30" s="98">
        <f>G30</f>
        <v>298525</v>
      </c>
      <c r="J30" s="70">
        <f t="shared" ref="J30" si="1">I30</f>
        <v>298525</v>
      </c>
      <c r="P30" s="95"/>
      <c r="Q30" s="96"/>
      <c r="R30" s="99"/>
      <c r="S30" s="100"/>
      <c r="T30" s="101"/>
    </row>
    <row r="31" spans="1:20" s="27" customFormat="1" ht="54" customHeight="1" x14ac:dyDescent="0.25">
      <c r="A31" s="26"/>
      <c r="B31" s="103"/>
      <c r="C31" s="104"/>
      <c r="D31" s="105"/>
      <c r="E31" s="150"/>
      <c r="F31" s="75" t="s">
        <v>76</v>
      </c>
      <c r="G31" s="76">
        <v>813360</v>
      </c>
      <c r="H31" s="102"/>
      <c r="I31" s="98">
        <f>G31</f>
        <v>813360</v>
      </c>
      <c r="J31" s="70">
        <f t="shared" si="0"/>
        <v>813360</v>
      </c>
      <c r="P31" s="95"/>
      <c r="Q31" s="96"/>
      <c r="R31" s="99"/>
      <c r="S31" s="100"/>
      <c r="T31" s="101"/>
    </row>
    <row r="32" spans="1:20" s="27" customFormat="1" ht="15" x14ac:dyDescent="0.25">
      <c r="A32" s="26"/>
      <c r="B32" s="104"/>
      <c r="C32" s="104"/>
      <c r="D32" s="105"/>
      <c r="E32" s="71" t="s">
        <v>61</v>
      </c>
      <c r="F32" s="78"/>
      <c r="G32" s="79"/>
      <c r="H32" s="106"/>
      <c r="I32" s="107"/>
      <c r="J32" s="108"/>
      <c r="P32" s="95"/>
      <c r="Q32" s="96"/>
      <c r="R32" s="99"/>
      <c r="S32" s="100"/>
      <c r="T32" s="109"/>
    </row>
    <row r="33" spans="1:20" s="27" customFormat="1" ht="38.25" x14ac:dyDescent="0.25">
      <c r="A33" s="26"/>
      <c r="B33" s="110"/>
      <c r="C33" s="110"/>
      <c r="D33" s="111"/>
      <c r="E33" s="77" t="s">
        <v>68</v>
      </c>
      <c r="F33" s="83"/>
      <c r="G33" s="84">
        <f>SUM(G29:G32)</f>
        <v>1411700</v>
      </c>
      <c r="H33" s="112"/>
      <c r="I33" s="113">
        <f>G33</f>
        <v>1411700</v>
      </c>
      <c r="J33" s="114">
        <f>I33</f>
        <v>1411700</v>
      </c>
    </row>
    <row r="34" spans="1:20" ht="24.75" customHeight="1" x14ac:dyDescent="0.2">
      <c r="B34" s="46" t="s">
        <v>38</v>
      </c>
      <c r="C34" s="56"/>
      <c r="D34" s="57"/>
      <c r="E34" s="47" t="s">
        <v>39</v>
      </c>
      <c r="F34" s="36"/>
      <c r="G34" s="29"/>
      <c r="H34" s="29"/>
      <c r="I34" s="29"/>
      <c r="J34" s="45"/>
      <c r="K34" s="35"/>
    </row>
    <row r="35" spans="1:20" ht="24.75" customHeight="1" x14ac:dyDescent="0.2">
      <c r="B35" s="58" t="s">
        <v>40</v>
      </c>
      <c r="C35" s="55">
        <v>1000</v>
      </c>
      <c r="D35" s="59"/>
      <c r="E35" s="60" t="s">
        <v>41</v>
      </c>
      <c r="F35" s="36"/>
      <c r="G35" s="29"/>
      <c r="H35" s="29"/>
      <c r="I35" s="29"/>
      <c r="J35" s="45"/>
      <c r="K35" s="35"/>
    </row>
    <row r="36" spans="1:20" ht="24.75" customHeight="1" x14ac:dyDescent="0.2">
      <c r="B36" s="162" t="s">
        <v>50</v>
      </c>
      <c r="C36" s="162" t="s">
        <v>51</v>
      </c>
      <c r="D36" s="164" t="s">
        <v>52</v>
      </c>
      <c r="E36" s="157" t="s">
        <v>53</v>
      </c>
      <c r="F36" s="36" t="s">
        <v>14</v>
      </c>
      <c r="G36" s="29"/>
      <c r="H36" s="29"/>
      <c r="I36" s="29"/>
      <c r="J36" s="70">
        <f>114940+8490+8000+1000</f>
        <v>132430</v>
      </c>
      <c r="K36" s="35"/>
    </row>
    <row r="37" spans="1:20" ht="44.25" customHeight="1" x14ac:dyDescent="0.2">
      <c r="B37" s="163"/>
      <c r="C37" s="163"/>
      <c r="D37" s="165"/>
      <c r="E37" s="158"/>
      <c r="F37" s="167" t="s">
        <v>98</v>
      </c>
      <c r="G37" s="81"/>
      <c r="H37" s="81"/>
      <c r="I37" s="81"/>
      <c r="J37" s="166">
        <v>76050</v>
      </c>
      <c r="K37" s="35"/>
    </row>
    <row r="38" spans="1:20" ht="60.75" customHeight="1" x14ac:dyDescent="0.2">
      <c r="B38" s="163"/>
      <c r="C38" s="163"/>
      <c r="D38" s="165"/>
      <c r="E38" s="158"/>
      <c r="F38" s="167" t="s">
        <v>99</v>
      </c>
      <c r="G38" s="81"/>
      <c r="H38" s="81"/>
      <c r="I38" s="81"/>
      <c r="J38" s="166">
        <v>14835</v>
      </c>
      <c r="K38" s="35"/>
    </row>
    <row r="39" spans="1:20" ht="54.75" customHeight="1" x14ac:dyDescent="0.25">
      <c r="B39" s="163"/>
      <c r="C39" s="163"/>
      <c r="D39" s="165"/>
      <c r="E39" s="159"/>
      <c r="F39" s="167" t="s">
        <v>100</v>
      </c>
      <c r="G39" s="128"/>
      <c r="H39" s="81"/>
      <c r="I39" s="128"/>
      <c r="J39" s="82">
        <v>18659</v>
      </c>
    </row>
    <row r="40" spans="1:20" s="27" customFormat="1" ht="15" x14ac:dyDescent="0.25">
      <c r="A40" s="26"/>
      <c r="B40" s="104"/>
      <c r="C40" s="104"/>
      <c r="D40" s="105"/>
      <c r="E40" s="129" t="s">
        <v>61</v>
      </c>
      <c r="F40" s="78"/>
      <c r="G40" s="79"/>
      <c r="H40" s="106"/>
      <c r="I40" s="107"/>
      <c r="J40" s="108"/>
      <c r="P40" s="95"/>
      <c r="Q40" s="96"/>
      <c r="R40" s="99"/>
      <c r="S40" s="100"/>
      <c r="T40" s="109"/>
    </row>
    <row r="41" spans="1:20" s="27" customFormat="1" ht="55.5" customHeight="1" x14ac:dyDescent="0.25">
      <c r="A41" s="26"/>
      <c r="B41" s="104"/>
      <c r="C41" s="104"/>
      <c r="D41" s="105"/>
      <c r="E41" s="77" t="s">
        <v>94</v>
      </c>
      <c r="F41" s="83"/>
      <c r="G41" s="84"/>
      <c r="H41" s="112"/>
      <c r="I41" s="113"/>
      <c r="J41" s="114">
        <f>J37+J38+J39</f>
        <v>109544</v>
      </c>
    </row>
    <row r="42" spans="1:20" ht="26.25" customHeight="1" x14ac:dyDescent="0.25">
      <c r="B42" s="155" t="s">
        <v>30</v>
      </c>
      <c r="C42" s="153" t="s">
        <v>31</v>
      </c>
      <c r="D42" s="151" t="s">
        <v>32</v>
      </c>
      <c r="E42" s="157" t="s">
        <v>33</v>
      </c>
      <c r="F42" s="36" t="s">
        <v>14</v>
      </c>
      <c r="G42" s="34"/>
      <c r="H42" s="34"/>
      <c r="I42" s="34"/>
      <c r="J42" s="44">
        <f>150000+84650+59604+6630+54000+140000-15100+138500-3400+137300</f>
        <v>752184</v>
      </c>
      <c r="K42" s="35"/>
    </row>
    <row r="43" spans="1:20" s="27" customFormat="1" ht="15" x14ac:dyDescent="0.25">
      <c r="A43" s="26"/>
      <c r="B43" s="156"/>
      <c r="C43" s="154"/>
      <c r="D43" s="152"/>
      <c r="E43" s="158"/>
      <c r="F43" s="168" t="s">
        <v>61</v>
      </c>
      <c r="G43" s="79"/>
      <c r="H43" s="106"/>
      <c r="I43" s="107"/>
      <c r="J43" s="108"/>
      <c r="P43" s="95"/>
      <c r="Q43" s="96"/>
      <c r="R43" s="99"/>
      <c r="S43" s="100"/>
      <c r="T43" s="109"/>
    </row>
    <row r="44" spans="1:20" s="27" customFormat="1" ht="51" x14ac:dyDescent="0.25">
      <c r="A44" s="26"/>
      <c r="B44" s="156"/>
      <c r="C44" s="154"/>
      <c r="D44" s="152"/>
      <c r="E44" s="158"/>
      <c r="F44" s="77" t="s">
        <v>79</v>
      </c>
      <c r="G44" s="84"/>
      <c r="H44" s="112"/>
      <c r="I44" s="113"/>
      <c r="J44" s="114">
        <v>138500</v>
      </c>
    </row>
    <row r="45" spans="1:20" ht="37.5" customHeight="1" x14ac:dyDescent="0.25">
      <c r="B45" s="156"/>
      <c r="C45" s="154"/>
      <c r="D45" s="152"/>
      <c r="E45" s="158"/>
      <c r="F45" s="51" t="s">
        <v>34</v>
      </c>
      <c r="G45" s="85">
        <v>120000</v>
      </c>
      <c r="H45" s="85"/>
      <c r="I45" s="85">
        <f>G45</f>
        <v>120000</v>
      </c>
      <c r="J45" s="44">
        <f>I45</f>
        <v>120000</v>
      </c>
    </row>
    <row r="46" spans="1:20" ht="77.25" customHeight="1" x14ac:dyDescent="0.25">
      <c r="B46" s="156"/>
      <c r="C46" s="154"/>
      <c r="D46" s="152"/>
      <c r="E46" s="159"/>
      <c r="F46" s="167" t="s">
        <v>101</v>
      </c>
      <c r="G46" s="128"/>
      <c r="H46" s="81"/>
      <c r="I46" s="128"/>
      <c r="J46" s="82">
        <v>22000</v>
      </c>
    </row>
    <row r="47" spans="1:20" s="27" customFormat="1" ht="15" x14ac:dyDescent="0.25">
      <c r="A47" s="26"/>
      <c r="B47" s="104"/>
      <c r="C47" s="104"/>
      <c r="D47" s="105"/>
      <c r="E47" s="129" t="s">
        <v>61</v>
      </c>
      <c r="F47" s="78"/>
      <c r="G47" s="79"/>
      <c r="H47" s="106"/>
      <c r="I47" s="107"/>
      <c r="J47" s="108"/>
      <c r="P47" s="95"/>
      <c r="Q47" s="96"/>
      <c r="R47" s="99"/>
      <c r="S47" s="100"/>
      <c r="T47" s="109"/>
    </row>
    <row r="48" spans="1:20" s="27" customFormat="1" ht="55.5" customHeight="1" x14ac:dyDescent="0.25">
      <c r="A48" s="26"/>
      <c r="B48" s="104"/>
      <c r="C48" s="104"/>
      <c r="D48" s="105"/>
      <c r="E48" s="77" t="s">
        <v>94</v>
      </c>
      <c r="F48" s="83"/>
      <c r="G48" s="84"/>
      <c r="H48" s="112"/>
      <c r="I48" s="113"/>
      <c r="J48" s="114">
        <v>22000</v>
      </c>
    </row>
    <row r="49" spans="1:20" ht="37.5" customHeight="1" x14ac:dyDescent="0.25">
      <c r="B49" s="46" t="s">
        <v>80</v>
      </c>
      <c r="C49" s="46" t="s">
        <v>81</v>
      </c>
      <c r="D49" s="169"/>
      <c r="E49" s="122" t="s">
        <v>82</v>
      </c>
      <c r="F49" s="51"/>
      <c r="G49" s="85"/>
      <c r="H49" s="85"/>
      <c r="I49" s="85"/>
      <c r="J49" s="44"/>
    </row>
    <row r="50" spans="1:20" s="40" customFormat="1" ht="26.25" customHeight="1" x14ac:dyDescent="0.25">
      <c r="A50" s="1"/>
      <c r="B50" s="55" t="s">
        <v>35</v>
      </c>
      <c r="C50" s="52" t="s">
        <v>36</v>
      </c>
      <c r="D50" s="53" t="s">
        <v>17</v>
      </c>
      <c r="E50" s="54" t="s">
        <v>37</v>
      </c>
      <c r="F50" s="36" t="s">
        <v>14</v>
      </c>
      <c r="G50" s="34"/>
      <c r="H50" s="29"/>
      <c r="I50" s="34"/>
      <c r="J50" s="44">
        <v>25000</v>
      </c>
    </row>
    <row r="51" spans="1:20" s="27" customFormat="1" ht="15" x14ac:dyDescent="0.25">
      <c r="A51" s="26"/>
      <c r="B51" s="61" t="s">
        <v>54</v>
      </c>
      <c r="C51" s="61" t="s">
        <v>55</v>
      </c>
      <c r="D51" s="62"/>
      <c r="E51" s="63" t="s">
        <v>56</v>
      </c>
      <c r="F51" s="51"/>
      <c r="G51" s="34"/>
      <c r="H51" s="34"/>
      <c r="I51" s="34"/>
      <c r="J51" s="44"/>
    </row>
    <row r="52" spans="1:20" s="27" customFormat="1" ht="38.25" customHeight="1" x14ac:dyDescent="0.25">
      <c r="A52" s="26"/>
      <c r="B52" s="93" t="s">
        <v>77</v>
      </c>
      <c r="C52" s="93" t="s">
        <v>73</v>
      </c>
      <c r="D52" s="94" t="s">
        <v>59</v>
      </c>
      <c r="E52" s="148" t="s">
        <v>74</v>
      </c>
      <c r="F52" s="74" t="s">
        <v>69</v>
      </c>
      <c r="G52" s="87">
        <v>1413400</v>
      </c>
      <c r="H52" s="86"/>
      <c r="I52" s="85">
        <f>G52</f>
        <v>1413400</v>
      </c>
      <c r="J52" s="70">
        <f t="shared" ref="J52:J53" si="2">I52</f>
        <v>1413400</v>
      </c>
      <c r="K52" s="120"/>
      <c r="P52" s="95"/>
      <c r="Q52" s="96"/>
      <c r="R52" s="99"/>
      <c r="S52" s="100"/>
      <c r="T52" s="101"/>
    </row>
    <row r="53" spans="1:20" s="27" customFormat="1" ht="38.25" customHeight="1" x14ac:dyDescent="0.25">
      <c r="A53" s="26"/>
      <c r="B53" s="103"/>
      <c r="C53" s="104"/>
      <c r="D53" s="105"/>
      <c r="E53" s="150"/>
      <c r="F53" s="74" t="s">
        <v>70</v>
      </c>
      <c r="G53" s="87">
        <v>1442200</v>
      </c>
      <c r="H53" s="86"/>
      <c r="I53" s="85">
        <f>G53</f>
        <v>1442200</v>
      </c>
      <c r="J53" s="70">
        <f t="shared" si="2"/>
        <v>1442200</v>
      </c>
      <c r="P53" s="95"/>
      <c r="Q53" s="96"/>
      <c r="R53" s="99"/>
      <c r="S53" s="100"/>
      <c r="T53" s="101"/>
    </row>
    <row r="54" spans="1:20" s="27" customFormat="1" ht="15" x14ac:dyDescent="0.25">
      <c r="A54" s="26"/>
      <c r="B54" s="104"/>
      <c r="C54" s="104"/>
      <c r="D54" s="105"/>
      <c r="E54" s="71" t="s">
        <v>61</v>
      </c>
      <c r="F54" s="78"/>
      <c r="G54" s="79"/>
      <c r="H54" s="106"/>
      <c r="I54" s="107"/>
      <c r="J54" s="108"/>
      <c r="P54" s="95"/>
      <c r="Q54" s="96"/>
      <c r="R54" s="99"/>
      <c r="S54" s="100"/>
      <c r="T54" s="109"/>
    </row>
    <row r="55" spans="1:20" s="27" customFormat="1" ht="38.25" x14ac:dyDescent="0.25">
      <c r="A55" s="26"/>
      <c r="B55" s="110"/>
      <c r="C55" s="110"/>
      <c r="D55" s="111"/>
      <c r="E55" s="77" t="s">
        <v>68</v>
      </c>
      <c r="F55" s="83"/>
      <c r="G55" s="84">
        <f>SUM(G52:G54)</f>
        <v>2855600</v>
      </c>
      <c r="H55" s="112"/>
      <c r="I55" s="113">
        <f>G55</f>
        <v>2855600</v>
      </c>
      <c r="J55" s="114">
        <f>I55</f>
        <v>2855600</v>
      </c>
    </row>
    <row r="56" spans="1:20" s="27" customFormat="1" ht="38.25" x14ac:dyDescent="0.25">
      <c r="A56" s="26"/>
      <c r="B56" s="140" t="s">
        <v>57</v>
      </c>
      <c r="C56" s="140" t="s">
        <v>58</v>
      </c>
      <c r="D56" s="143" t="s">
        <v>59</v>
      </c>
      <c r="E56" s="69" t="s">
        <v>60</v>
      </c>
      <c r="F56" s="36" t="s">
        <v>14</v>
      </c>
      <c r="G56" s="34"/>
      <c r="H56" s="34"/>
      <c r="I56" s="34"/>
      <c r="J56" s="44">
        <f>151500+3700</f>
        <v>155200</v>
      </c>
      <c r="K56" s="120"/>
    </row>
    <row r="57" spans="1:20" s="27" customFormat="1" ht="15" x14ac:dyDescent="0.25">
      <c r="A57" s="26"/>
      <c r="B57" s="141"/>
      <c r="C57" s="141"/>
      <c r="D57" s="144"/>
      <c r="E57" s="71" t="s">
        <v>61</v>
      </c>
      <c r="F57" s="146"/>
      <c r="G57" s="133"/>
      <c r="H57" s="133"/>
      <c r="I57" s="133"/>
      <c r="J57" s="135">
        <v>150000</v>
      </c>
    </row>
    <row r="58" spans="1:20" s="27" customFormat="1" ht="38.25" x14ac:dyDescent="0.25">
      <c r="A58" s="26"/>
      <c r="B58" s="142"/>
      <c r="C58" s="142"/>
      <c r="D58" s="145"/>
      <c r="E58" s="72" t="s">
        <v>62</v>
      </c>
      <c r="F58" s="147"/>
      <c r="G58" s="134"/>
      <c r="H58" s="134"/>
      <c r="I58" s="134"/>
      <c r="J58" s="136"/>
    </row>
    <row r="59" spans="1:20" s="8" customFormat="1" ht="30" customHeight="1" x14ac:dyDescent="0.25">
      <c r="A59" s="7"/>
      <c r="B59" s="30"/>
      <c r="C59" s="30"/>
      <c r="D59" s="31"/>
      <c r="E59" s="32" t="s">
        <v>3</v>
      </c>
      <c r="F59" s="38"/>
      <c r="G59" s="33">
        <f>SUM(G8:G58)-G21-G33-G44-G55-G57-G25</f>
        <v>5621595</v>
      </c>
      <c r="H59" s="116">
        <f>SUM(H8:H58)-H33-H55</f>
        <v>0</v>
      </c>
      <c r="I59" s="33">
        <f>SUM(I8:I58)-I21-I33-I44-I55-I57-I25</f>
        <v>5621595</v>
      </c>
      <c r="J59" s="33">
        <f>SUM(J8:J58)-J21-J33-J44-J55-J57-J25-J14-J20-J41-J48</f>
        <v>8094042</v>
      </c>
      <c r="K59" s="39"/>
      <c r="L59" s="39"/>
      <c r="N59" s="39"/>
    </row>
    <row r="60" spans="1:20" ht="105.75" customHeight="1" x14ac:dyDescent="0.3">
      <c r="B60" s="132" t="s">
        <v>83</v>
      </c>
      <c r="C60" s="132"/>
      <c r="D60" s="132"/>
      <c r="E60" s="132"/>
      <c r="F60" s="132"/>
      <c r="G60" s="132"/>
      <c r="H60" s="132"/>
      <c r="I60" s="132"/>
      <c r="J60" s="132"/>
      <c r="K60" s="22"/>
      <c r="L60" s="22"/>
      <c r="M60" s="22"/>
      <c r="N60" s="22"/>
      <c r="O60" s="22"/>
      <c r="P60" s="22"/>
      <c r="Q60" s="22"/>
    </row>
    <row r="61" spans="1:20" ht="20.25" customHeight="1" x14ac:dyDescent="0.2">
      <c r="B61" s="118"/>
      <c r="C61" s="118"/>
      <c r="D61" s="118"/>
      <c r="E61" s="118"/>
      <c r="F61" s="118"/>
      <c r="G61" s="118"/>
      <c r="H61" s="118"/>
      <c r="I61" s="118"/>
      <c r="J61" s="118"/>
      <c r="K61" s="121"/>
      <c r="L61" s="118"/>
      <c r="M61" s="118"/>
      <c r="N61" s="118"/>
      <c r="O61" s="118"/>
      <c r="P61" s="118"/>
      <c r="Q61" s="118"/>
    </row>
    <row r="62" spans="1:20" ht="20.25" customHeight="1" x14ac:dyDescent="0.2">
      <c r="B62" s="130"/>
      <c r="C62" s="130"/>
      <c r="D62" s="130"/>
      <c r="E62" s="130"/>
      <c r="F62" s="130"/>
      <c r="G62" s="130"/>
      <c r="H62" s="130"/>
      <c r="I62" s="130"/>
      <c r="J62" s="130"/>
      <c r="K62" s="130"/>
      <c r="L62" s="130"/>
      <c r="M62" s="130"/>
      <c r="N62" s="130"/>
      <c r="O62" s="130"/>
      <c r="P62" s="130"/>
      <c r="Q62" s="130"/>
    </row>
    <row r="63" spans="1:20" ht="36.75" customHeight="1" x14ac:dyDescent="0.2">
      <c r="B63" s="131"/>
      <c r="C63" s="131"/>
      <c r="D63" s="131"/>
      <c r="E63" s="131"/>
      <c r="F63" s="131"/>
      <c r="G63" s="131"/>
      <c r="H63" s="131"/>
      <c r="I63" s="131"/>
      <c r="J63" s="131"/>
      <c r="K63" s="24"/>
      <c r="L63" s="24"/>
      <c r="M63" s="24"/>
      <c r="N63" s="24"/>
      <c r="O63" s="24"/>
      <c r="P63" s="24"/>
      <c r="Q63" s="24"/>
    </row>
    <row r="64" spans="1:20" ht="21" customHeight="1" x14ac:dyDescent="0.2">
      <c r="B64" s="130"/>
      <c r="C64" s="130"/>
      <c r="D64" s="130"/>
      <c r="E64" s="130"/>
      <c r="F64" s="130"/>
      <c r="G64" s="130"/>
      <c r="H64" s="130"/>
      <c r="I64" s="130"/>
      <c r="J64" s="130"/>
      <c r="K64" s="130"/>
      <c r="L64" s="130"/>
      <c r="M64" s="130"/>
      <c r="N64" s="130"/>
      <c r="O64" s="130"/>
      <c r="P64" s="130"/>
      <c r="Q64" s="130"/>
    </row>
  </sheetData>
  <mergeCells count="33">
    <mergeCell ref="B36:B39"/>
    <mergeCell ref="C36:C39"/>
    <mergeCell ref="D36:D39"/>
    <mergeCell ref="E36:E39"/>
    <mergeCell ref="B42:B46"/>
    <mergeCell ref="C42:C46"/>
    <mergeCell ref="D42:D46"/>
    <mergeCell ref="E42:E46"/>
    <mergeCell ref="D11:D14"/>
    <mergeCell ref="E11:E12"/>
    <mergeCell ref="E15:E18"/>
    <mergeCell ref="D15:D18"/>
    <mergeCell ref="C15:C18"/>
    <mergeCell ref="B15:B18"/>
    <mergeCell ref="B1:J1"/>
    <mergeCell ref="B3:J3"/>
    <mergeCell ref="G2:J2"/>
    <mergeCell ref="B56:B58"/>
    <mergeCell ref="C56:C58"/>
    <mergeCell ref="D56:D58"/>
    <mergeCell ref="F57:F58"/>
    <mergeCell ref="G57:G58"/>
    <mergeCell ref="E29:E31"/>
    <mergeCell ref="E52:E53"/>
    <mergeCell ref="B11:B14"/>
    <mergeCell ref="C11:C14"/>
    <mergeCell ref="B62:Q62"/>
    <mergeCell ref="B64:Q64"/>
    <mergeCell ref="B63:J63"/>
    <mergeCell ref="B60:J60"/>
    <mergeCell ref="H57:H58"/>
    <mergeCell ref="I57:I58"/>
    <mergeCell ref="J57:J58"/>
  </mergeCells>
  <phoneticPr fontId="16" type="noConversion"/>
  <printOptions horizontalCentered="1"/>
  <pageMargins left="0.43307086614173229" right="0.19685039370078741" top="0.11811023622047245" bottom="0.11811023622047245" header="0" footer="0"/>
  <pageSetup paperSize="9" scale="65" orientation="landscape" r:id="rId1"/>
  <headerFooter alignWithMargins="0">
    <oddFooter>&amp;R&amp;P</oddFooter>
  </headerFooter>
  <rowBreaks count="2" manualBreakCount="2">
    <brk id="27" min="1" max="9" man="1"/>
    <brk id="64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дод.12</vt:lpstr>
      <vt:lpstr>дод.12!Область_печати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admin</cp:lastModifiedBy>
  <cp:lastPrinted>2018-10-12T04:25:23Z</cp:lastPrinted>
  <dcterms:created xsi:type="dcterms:W3CDTF">2014-01-17T10:52:16Z</dcterms:created>
  <dcterms:modified xsi:type="dcterms:W3CDTF">2018-11-18T20:55:14Z</dcterms:modified>
</cp:coreProperties>
</file>