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490" windowHeight="7650"/>
  </bookViews>
  <sheets>
    <sheet name="дод 2 на сесію" sheetId="15" r:id="rId1"/>
  </sheets>
  <definedNames>
    <definedName name="Hy">#REF!</definedName>
    <definedName name="Kys">#REF!</definedName>
    <definedName name="Z_58BF130F_FB83_468A_B52C_95E4552ACB62_.wvu.Cols" localSheetId="0" hidden="1">'дод 2 на сесію'!#REF!</definedName>
    <definedName name="Z_58BF130F_FB83_468A_B52C_95E4552ACB62_.wvu.PrintArea" localSheetId="0" hidden="1">'дод 2 на сесію'!$A$1:$M$220</definedName>
    <definedName name="Z_58BF130F_FB83_468A_B52C_95E4552ACB62_.wvu.PrintTitles" localSheetId="0" hidden="1">'дод 2 на сесію'!$9:$11</definedName>
    <definedName name="Z_58BF130F_FB83_468A_B52C_95E4552ACB62_.wvu.Rows" localSheetId="0" hidden="1">'дод 2 на сесію'!#REF!,'дод 2 на сесію'!#REF!,'дод 2 на сесію'!#REF!,'дод 2 на сесію'!#REF!,'дод 2 на сесію'!#REF!,'дод 2 на сесію'!#REF!,'дод 2 на сесію'!#REF!,'дод 2 на сесію'!#REF!,'дод 2 на сесію'!$42:$102,'дод 2 на сесію'!#REF!,'дод 2 на сесію'!#REF!</definedName>
    <definedName name="_xlnm.Print_Titles" localSheetId="0">'дод 2 на сесію'!$9:$11</definedName>
    <definedName name="Кyn">#REF!</definedName>
    <definedName name="Куl">#REF!</definedName>
    <definedName name="_xlnm.Print_Area" localSheetId="0">'дод 2 на сесію'!$A$1:$M$153</definedName>
  </definedNames>
  <calcPr calcId="145621"/>
  <customWorkbookViews>
    <customWorkbookView name="user - Личное представление" guid="{83D5156B-3EB3-4274-8C0B-FC8D2C25D318}" mergeInterval="0" personalView="1" maximized="1" windowWidth="1020" windowHeight="590" tabRatio="950" activeSheetId="7"/>
    <customWorkbookView name="root - Личное представление" guid="{58BF130F-FB83-468A-B52C-95E4552ACB62}" mergeInterval="0" personalView="1" maximized="1" windowWidth="1020" windowHeight="593" tabRatio="950" activeSheetId="3"/>
  </customWorkbookViews>
</workbook>
</file>

<file path=xl/calcChain.xml><?xml version="1.0" encoding="utf-8"?>
<calcChain xmlns="http://schemas.openxmlformats.org/spreadsheetml/2006/main">
  <c r="L19" i="15" l="1"/>
  <c r="I23" i="15" l="1"/>
  <c r="H23" i="15"/>
  <c r="L26" i="15"/>
  <c r="L25" i="15"/>
  <c r="L24" i="15"/>
  <c r="K57" i="15" l="1"/>
  <c r="J57" i="15"/>
  <c r="I57" i="15"/>
  <c r="H57" i="15"/>
  <c r="K49" i="15"/>
  <c r="J49" i="15"/>
  <c r="I49" i="15"/>
  <c r="H49" i="15"/>
  <c r="J23" i="15"/>
  <c r="L33" i="15"/>
  <c r="L32" i="15"/>
  <c r="K23" i="15"/>
  <c r="L28" i="15" l="1"/>
  <c r="K14" i="15" l="1"/>
  <c r="J14" i="15"/>
  <c r="I14" i="15"/>
  <c r="H14" i="15"/>
  <c r="K34" i="15"/>
  <c r="K38" i="15" s="1"/>
  <c r="H34" i="15"/>
  <c r="H38" i="15" s="1"/>
  <c r="H66" i="15" s="1"/>
  <c r="L36" i="15"/>
  <c r="L35" i="15"/>
  <c r="J35" i="15"/>
  <c r="J34" i="15" s="1"/>
  <c r="I35" i="15"/>
  <c r="I34" i="15" s="1"/>
  <c r="L37" i="15"/>
  <c r="K63" i="15"/>
  <c r="K65" i="15" s="1"/>
  <c r="J63" i="15"/>
  <c r="I63" i="15"/>
  <c r="H63" i="15"/>
  <c r="L64" i="15"/>
  <c r="L63" i="15" s="1"/>
  <c r="L54" i="15"/>
  <c r="L49" i="15" s="1"/>
  <c r="J38" i="15" l="1"/>
  <c r="K66" i="15"/>
  <c r="L34" i="15"/>
  <c r="L18" i="15"/>
  <c r="L16" i="15"/>
  <c r="J65" i="15" l="1"/>
  <c r="I65" i="15"/>
  <c r="I38" i="15"/>
  <c r="H65" i="15"/>
  <c r="L61" i="15"/>
  <c r="L59" i="15"/>
  <c r="L31" i="15"/>
  <c r="L17" i="15"/>
  <c r="L15" i="15"/>
  <c r="L62" i="15"/>
  <c r="L30" i="15"/>
  <c r="L22" i="15"/>
  <c r="L21" i="15"/>
  <c r="L20" i="15"/>
  <c r="L27" i="15"/>
  <c r="L23" i="15" s="1"/>
  <c r="H40" i="15"/>
  <c r="I40" i="15"/>
  <c r="J40" i="15"/>
  <c r="K40" i="15"/>
  <c r="L40" i="15"/>
  <c r="L91" i="15"/>
  <c r="L93" i="15"/>
  <c r="H94" i="15"/>
  <c r="H92" i="15" s="1"/>
  <c r="L92" i="15" s="1"/>
  <c r="K94" i="15"/>
  <c r="L95" i="15"/>
  <c r="L96" i="15"/>
  <c r="L97" i="15"/>
  <c r="L98" i="15"/>
  <c r="L99" i="15"/>
  <c r="L100" i="15"/>
  <c r="L101" i="15"/>
  <c r="L102" i="15"/>
  <c r="L103" i="15"/>
  <c r="L104" i="15"/>
  <c r="L105" i="15"/>
  <c r="L106" i="15"/>
  <c r="L107" i="15"/>
  <c r="L108" i="15"/>
  <c r="L109" i="15"/>
  <c r="H110" i="15"/>
  <c r="I110" i="15"/>
  <c r="J110" i="15"/>
  <c r="K110" i="15"/>
  <c r="L111" i="15"/>
  <c r="L112" i="15"/>
  <c r="H113" i="15"/>
  <c r="L113" i="15" s="1"/>
  <c r="L114" i="15"/>
  <c r="H115" i="15"/>
  <c r="K115" i="15"/>
  <c r="L116" i="15"/>
  <c r="H117" i="15"/>
  <c r="J117" i="15"/>
  <c r="K117" i="15"/>
  <c r="L118" i="15"/>
  <c r="L119" i="15"/>
  <c r="L120" i="15"/>
  <c r="L121" i="15"/>
  <c r="H122" i="15"/>
  <c r="L122" i="15" s="1"/>
  <c r="O122" i="15"/>
  <c r="L123" i="15"/>
  <c r="L124" i="15"/>
  <c r="L125" i="15"/>
  <c r="L126" i="15"/>
  <c r="L127" i="15"/>
  <c r="L128" i="15"/>
  <c r="L129" i="15"/>
  <c r="L130" i="15"/>
  <c r="H131" i="15"/>
  <c r="L131" i="15" s="1"/>
  <c r="L132" i="15"/>
  <c r="H133" i="15"/>
  <c r="L133" i="15" s="1"/>
  <c r="L134" i="15"/>
  <c r="L135" i="15"/>
  <c r="L136" i="15"/>
  <c r="L141" i="15"/>
  <c r="L140" i="15" s="1"/>
  <c r="L143" i="15"/>
  <c r="L144" i="15"/>
  <c r="L145" i="15"/>
  <c r="L146" i="15"/>
  <c r="K147" i="15"/>
  <c r="K190" i="15" s="1"/>
  <c r="K148" i="15"/>
  <c r="L148" i="15" s="1"/>
  <c r="L149" i="15"/>
  <c r="L150" i="15"/>
  <c r="L151" i="15"/>
  <c r="L152" i="15"/>
  <c r="L153" i="15"/>
  <c r="L154" i="15"/>
  <c r="L155" i="15"/>
  <c r="L156" i="15"/>
  <c r="L157" i="15"/>
  <c r="L158" i="15"/>
  <c r="L159" i="15"/>
  <c r="L160" i="15"/>
  <c r="L161" i="15"/>
  <c r="L162" i="15"/>
  <c r="L163" i="15"/>
  <c r="L164" i="15"/>
  <c r="L165" i="15"/>
  <c r="L166" i="15"/>
  <c r="L167" i="15"/>
  <c r="L168" i="15"/>
  <c r="L169" i="15"/>
  <c r="L170" i="15"/>
  <c r="L171" i="15"/>
  <c r="L172" i="15"/>
  <c r="L173" i="15"/>
  <c r="L174" i="15"/>
  <c r="L175" i="15"/>
  <c r="L176" i="15"/>
  <c r="L177" i="15"/>
  <c r="L178" i="15"/>
  <c r="L179" i="15"/>
  <c r="L180" i="15"/>
  <c r="L181" i="15"/>
  <c r="L182" i="15"/>
  <c r="L183" i="15"/>
  <c r="L184" i="15"/>
  <c r="O188" i="15"/>
  <c r="P188" i="15"/>
  <c r="I189" i="15"/>
  <c r="J189" i="15"/>
  <c r="H190" i="15"/>
  <c r="I190" i="15"/>
  <c r="J190" i="15"/>
  <c r="H193" i="15"/>
  <c r="K193" i="15"/>
  <c r="K215" i="15" s="1"/>
  <c r="K217" i="15" s="1"/>
  <c r="L194" i="15"/>
  <c r="L193" i="15" s="1"/>
  <c r="H195" i="15"/>
  <c r="L195" i="15" s="1"/>
  <c r="L196" i="15"/>
  <c r="L197" i="15"/>
  <c r="L199" i="15"/>
  <c r="L200" i="15"/>
  <c r="L201" i="15"/>
  <c r="H202" i="15"/>
  <c r="I202" i="15"/>
  <c r="I215" i="15" s="1"/>
  <c r="I217" i="15" s="1"/>
  <c r="J202" i="15"/>
  <c r="J215" i="15" s="1"/>
  <c r="J217" i="15" s="1"/>
  <c r="K202" i="15"/>
  <c r="L203" i="15"/>
  <c r="L204" i="15"/>
  <c r="K205" i="15"/>
  <c r="L205" i="15" s="1"/>
  <c r="L206" i="15"/>
  <c r="H209" i="15"/>
  <c r="L209" i="15" s="1"/>
  <c r="L208" i="15" s="1"/>
  <c r="L210" i="15"/>
  <c r="H211" i="15"/>
  <c r="L211" i="15" s="1"/>
  <c r="L212" i="15"/>
  <c r="L117" i="15"/>
  <c r="H189" i="15"/>
  <c r="L57" i="15" l="1"/>
  <c r="L14" i="15"/>
  <c r="L38" i="15" s="1"/>
  <c r="O205" i="15"/>
  <c r="K137" i="15"/>
  <c r="K189" i="15" s="1"/>
  <c r="M189" i="15" s="1"/>
  <c r="L115" i="15"/>
  <c r="N188" i="15" s="1"/>
  <c r="N189" i="15" s="1"/>
  <c r="L94" i="15"/>
  <c r="N92" i="15" s="1"/>
  <c r="N93" i="15" s="1"/>
  <c r="N115" i="15"/>
  <c r="L202" i="15"/>
  <c r="O202" i="15"/>
  <c r="R139" i="15"/>
  <c r="L139" i="15"/>
  <c r="L207" i="15"/>
  <c r="N133" i="15"/>
  <c r="N136" i="15" s="1"/>
  <c r="H208" i="15"/>
  <c r="H207" i="15" s="1"/>
  <c r="O211" i="15"/>
  <c r="O193" i="15"/>
  <c r="L147" i="15"/>
  <c r="L137" i="15" s="1"/>
  <c r="L110" i="15"/>
  <c r="L190" i="15"/>
  <c r="I66" i="15"/>
  <c r="R147" i="15"/>
  <c r="R115" i="15"/>
  <c r="N116" i="15"/>
  <c r="J66" i="15"/>
  <c r="H215" i="15"/>
  <c r="O195" i="15"/>
  <c r="L65" i="15" l="1"/>
  <c r="L66" i="15" s="1"/>
  <c r="R92" i="15"/>
  <c r="M190" i="15"/>
  <c r="R133" i="15"/>
  <c r="L189" i="15"/>
  <c r="R137" i="15"/>
  <c r="L215" i="15"/>
  <c r="H217" i="15"/>
  <c r="O217" i="15" s="1"/>
  <c r="O215" i="15"/>
  <c r="L217" i="15" l="1"/>
  <c r="N195" i="15" s="1"/>
  <c r="R209" i="15"/>
  <c r="N208" i="15"/>
  <c r="R208" i="15"/>
</calcChain>
</file>

<file path=xl/sharedStrings.xml><?xml version="1.0" encoding="utf-8"?>
<sst xmlns="http://schemas.openxmlformats.org/spreadsheetml/2006/main" count="514" uniqueCount="340">
  <si>
    <t>Програма "Трудовий архів" - зменшення  асигнувань</t>
  </si>
  <si>
    <t>видання  книги "Жовтневщина-земля квітучої краси" - зменшення асигнувань</t>
  </si>
  <si>
    <t>зменшення асигнувань</t>
  </si>
  <si>
    <t>направлення коштів  на заходи  щодо профілактики і боротьби з грипом та гострими респіраторними інфекціями (дез.засоби, медпрепарати)</t>
  </si>
  <si>
    <t>4.8.</t>
  </si>
  <si>
    <t>4.9.</t>
  </si>
  <si>
    <t>7.1.</t>
  </si>
  <si>
    <t>8.</t>
  </si>
  <si>
    <t>13*</t>
  </si>
  <si>
    <t>130107 "Утримання та навчально-тренувальна робота дитячо-юнацьких спортивних шкіл"</t>
  </si>
  <si>
    <t>130204 "Утримання апарату управління громадських фізкультурно-спортивних організацій (ФСТ "Колос")"</t>
  </si>
  <si>
    <t>Управління агропромислового розвитку Жовтневої райдержадміністрації</t>
  </si>
  <si>
    <t>200</t>
  </si>
  <si>
    <t>160903 "Програми  в  галузі  сільського  господарства лісового господарства, рибальства та мисливства"</t>
  </si>
  <si>
    <t>120300 "Книговидання"</t>
  </si>
  <si>
    <t>15*</t>
  </si>
  <si>
    <t>11*</t>
  </si>
  <si>
    <t>081004 "Централізовані бухгалтерії"</t>
  </si>
  <si>
    <t>РАЗОМ ПО СПЕЦІАЛЬНОМУ ФОНДУ РАЙОННОГО БЮДЖЕТУ:</t>
  </si>
  <si>
    <t>150101 "Капітальне будівництво</t>
  </si>
  <si>
    <t xml:space="preserve">РАЗОМ ПО ЗАГАЛЬНОМУ ТА СПЕЦІАЛЬНОМУ ФОНДАМ </t>
  </si>
  <si>
    <t>Мета призначення</t>
  </si>
  <si>
    <t>в т.ч.</t>
  </si>
  <si>
    <t>Відділ освіти райдержадміністрації</t>
  </si>
  <si>
    <t>Фінансове управління  райдержадміністрації</t>
  </si>
  <si>
    <t>РАЗОМ</t>
  </si>
  <si>
    <t>в тому числі:</t>
  </si>
  <si>
    <t>РАЗОМ:</t>
  </si>
  <si>
    <t>№№ пп.</t>
  </si>
  <si>
    <t>1.</t>
  </si>
  <si>
    <t>Райдержадміністрація</t>
  </si>
  <si>
    <t>020</t>
  </si>
  <si>
    <t>006</t>
  </si>
  <si>
    <t>220</t>
  </si>
  <si>
    <t>Джерело</t>
  </si>
  <si>
    <t>1*</t>
  </si>
  <si>
    <t>2*</t>
  </si>
  <si>
    <t>3*</t>
  </si>
  <si>
    <t>4*</t>
  </si>
  <si>
    <t>Всього:</t>
  </si>
  <si>
    <t>5*</t>
  </si>
  <si>
    <t>Примітка:</t>
  </si>
  <si>
    <t>3.1.</t>
  </si>
  <si>
    <t>050</t>
  </si>
  <si>
    <t>Управління праці та соціального захисту населення райдержадміністрації</t>
  </si>
  <si>
    <t>Відділ культури райдержадміністрації</t>
  </si>
  <si>
    <t>250404 "Інші видатки"</t>
  </si>
  <si>
    <t>150101 "Капітальне будівництво"</t>
  </si>
  <si>
    <t>9*</t>
  </si>
  <si>
    <t>080500 "Загальні і спеціалізовані стоматологічні поліклініки"</t>
  </si>
  <si>
    <t>1.1.</t>
  </si>
  <si>
    <t>2.</t>
  </si>
  <si>
    <t>2.1.</t>
  </si>
  <si>
    <t>3.</t>
  </si>
  <si>
    <t>4.</t>
  </si>
  <si>
    <t>ІІ. СПЕЦІАЛЬНИЙ ФОНД РАЙОННОГО БЮДЖЕТУ:</t>
  </si>
  <si>
    <t xml:space="preserve">090802 "Інші програми соціального захисту неповнолітніх"
</t>
  </si>
  <si>
    <t>081007 "Програми і централізовані заходи боротьби з туберкульозом"</t>
  </si>
  <si>
    <t>10*</t>
  </si>
  <si>
    <t>1000+2000+3000</t>
  </si>
  <si>
    <t>4.1.</t>
  </si>
  <si>
    <t>перерозподіл завищених асигнувань по акту перевірки (на продукти харчування, на оплату експлуатаційних послуг)</t>
  </si>
  <si>
    <t>Відділ культури і туризму Жовтневої райдержадміністрації</t>
  </si>
  <si>
    <t>Будівництво топкової районного будинку культури</t>
  </si>
  <si>
    <t>110502 "Інші культурно-освітні заходи та заклади"</t>
  </si>
  <si>
    <t>062</t>
  </si>
  <si>
    <t>6.</t>
  </si>
  <si>
    <t>Служба у справах дітей Жовтневої райдержадміністрації</t>
  </si>
  <si>
    <t>6.1.</t>
  </si>
  <si>
    <t>104</t>
  </si>
  <si>
    <t>250313 "Додаткова дотація з державного бюджету на вирівнювання фінансової забезпеченості місцевих бюджетів"</t>
  </si>
  <si>
    <t>250380 "Інші субвенції"</t>
  </si>
  <si>
    <t>080101 "Лікарні"</t>
  </si>
  <si>
    <t>М-Ларинська сільська рада</t>
  </si>
  <si>
    <t>6*</t>
  </si>
  <si>
    <t xml:space="preserve">250388 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 </t>
  </si>
  <si>
    <t>090405 Субсидії населенню для відшкодування витрат на оплату житлово-комунальних послуг</t>
  </si>
  <si>
    <t>210105 "Видатки на запобігання та ліквідацію надзвичайних ситуацій та наслідків стихійного лиха"</t>
  </si>
  <si>
    <t>перерозподіл асигнувань</t>
  </si>
  <si>
    <t>090201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</si>
  <si>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 xml:space="preserve">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сімей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(померли), пропали безвісти або стали інвалідами при проходженні служби, суддям у відставці, на оплату житлово-комунальних послуг </t>
  </si>
  <si>
    <t>090204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державної пожежної охорони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 загиблих або померлих у зв’язку з виконанням службових обов’язків,</t>
  </si>
  <si>
    <t>090207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</si>
  <si>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090210 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</si>
  <si>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110201 "Бібліотеки"</t>
  </si>
  <si>
    <t>110204 "Палаци і будинки культури, клуби та інші заклади клубного типу"</t>
  </si>
  <si>
    <t>110205 "Школи естетичного виховання дітей"</t>
  </si>
  <si>
    <t>- субвенції  з районного бюджету</t>
  </si>
  <si>
    <t>Первомайська селищна рада</t>
  </si>
  <si>
    <t>Бармашівська сільська рада</t>
  </si>
  <si>
    <t>Грейгівська сільська рада</t>
  </si>
  <si>
    <t>Зеленогаївська сільська рада</t>
  </si>
  <si>
    <t>Калинівська сільська рада</t>
  </si>
  <si>
    <t>Коларівська сільська рада</t>
  </si>
  <si>
    <t>М-Погорілівська сільська рада</t>
  </si>
  <si>
    <t>Н-Миколаївська сільська рада</t>
  </si>
  <si>
    <t>Полігонівська сільська рада</t>
  </si>
  <si>
    <t>Пересадівська сільська рада</t>
  </si>
  <si>
    <t>Прибузька сільська рада</t>
  </si>
  <si>
    <t>4.2.</t>
  </si>
  <si>
    <t>4.3.</t>
  </si>
  <si>
    <t>5.</t>
  </si>
  <si>
    <t>5.1.</t>
  </si>
  <si>
    <t>Кошти на виконання депутатських повноважень</t>
  </si>
  <si>
    <t>4.4.</t>
  </si>
  <si>
    <t>4.5.</t>
  </si>
  <si>
    <t>091101 "Утримання центрів соціальних служб для сім'ї, дітей та молоді"</t>
  </si>
  <si>
    <t>Українківська сільська рада</t>
  </si>
  <si>
    <t>1.2.</t>
  </si>
  <si>
    <t>- субвенції  з обласного бюджету</t>
  </si>
  <si>
    <t>250306 "Кошти, що передаються із загального фонду бюджету до бюджету розвитку (спеціального фонду)"</t>
  </si>
  <si>
    <t>Партизанська сільська рада</t>
  </si>
  <si>
    <t>4.6.</t>
  </si>
  <si>
    <t>4.7.</t>
  </si>
  <si>
    <t>1.3.</t>
  </si>
  <si>
    <t>1.4.</t>
  </si>
  <si>
    <t>1.5.</t>
  </si>
  <si>
    <t>об'єкт та назва програми визначається депутатськими фракціями</t>
  </si>
  <si>
    <t>збільшення  обсягу субвенції з державного  бюджету</t>
  </si>
  <si>
    <t>250102 "Резервний фонд"</t>
  </si>
  <si>
    <t>капремонт - заміна насосного обладнання на свердловинах питного водозабору</t>
  </si>
  <si>
    <t>капремонт ігрових майданчиків ДНЗ</t>
  </si>
  <si>
    <t>091103 "Соціальні програми і заходи державних органів у справах  молоді"</t>
  </si>
  <si>
    <t>091107 "Соціальні програми і заходи державних органів у справах  сім'ї"</t>
  </si>
  <si>
    <t>Програма підтримки районної газети "Вісник Жовтневщини" на 2004-2010 роки - інформування населення про події соціально-економічного і суспільно-політичного життя району, регіонального та загальнодержавного значення у районній газеті "Вісник Жовтневщини" -  зменшення  асигнувань</t>
  </si>
  <si>
    <t>150118 "Житлове будівництво та придбання житла для окремих категорій населення"</t>
  </si>
  <si>
    <t>8*</t>
  </si>
  <si>
    <t>впорядкування джерел фінансування</t>
  </si>
  <si>
    <t>зменшення асигнувань - придбання відомчого житла для лікаря неонатолога (без права приватизації)</t>
  </si>
  <si>
    <t xml:space="preserve">3* </t>
  </si>
  <si>
    <t>6.2.</t>
  </si>
  <si>
    <t>6.3.</t>
  </si>
  <si>
    <t>7.</t>
  </si>
  <si>
    <t>придбання матеріалів для поточного ремонту опалення Воскресенської філії Калинівської ДМШ</t>
  </si>
  <si>
    <t>перерозподіл асигнувань для придбання новорічних подарунків дітям з багатодітних та прийомних сімей, дітей, постраждалих внаслідок Чорнобильської катастрофи, дітей-інвалідів, дітей із малозабезпечених сімей, дітей-сиріт та дітей, позбавлених батьківського піклування, талановитих дітей Жовтневого району</t>
  </si>
  <si>
    <t>6.5.</t>
  </si>
  <si>
    <t>3* - 20,0 тис.грн.;                  4* - 93,0 тис.грн.</t>
  </si>
  <si>
    <t>3* - 20,0 тис.грн.;                     4* - 50,0 тис.грн.</t>
  </si>
  <si>
    <t>зменшення асигнувань на енергоносії - 19,503 тис.грн., збільшення видатків на передплату періодичних видань - 2,0 тис.грн., акустична система та підсилювач - 10,0 тис.грн.</t>
  </si>
  <si>
    <t>Миколаївська сільська рада</t>
  </si>
  <si>
    <t>погашення кредиторської заборгованості, що виникла станом на 01.01.2010р.</t>
  </si>
  <si>
    <t>Районна цільова економічна програма розвитку молочного скотарства Жовтневого району Миколаївської області  - погашення кредиторської заборгованості, що виникла станом на 01.01.2010р.</t>
  </si>
  <si>
    <t>проектні і вишукувальні роботи по робочому проекту "Капітальний ремонт шляхопроводу на км 378 ПК6 перегону Новопетрівка-Засілля" - погашення кредиторської заборгованості, що виникла станом на 01.01.2010р.</t>
  </si>
  <si>
    <t>капремонт системи опалення дошкільного закладу, заміна вікон, дверей - погашення кредиторської заборгованості, що виникла станом на 01.01.2010р.</t>
  </si>
  <si>
    <t xml:space="preserve"> капітальний ремонт свердловини № 805 - погашення кредиторської заборгованості, що виникла станом на 01.01.2010р.</t>
  </si>
  <si>
    <t>капремонт дошкільного навчального  закладу - погашення кредиторської заборгованості, що виникла станом на 01.01.2010р.</t>
  </si>
  <si>
    <t>капремонт дошкільного навчального  закладу</t>
  </si>
  <si>
    <t>придбання предметів довгострокового використання та обладнання для забезпечення роботи дошкільного навчального закладу</t>
  </si>
  <si>
    <t>081002 "Iншi заходи по охороні здоров`я"</t>
  </si>
  <si>
    <t>Програма профілактики та лікування стоматологічних захворювань (термін дії продовжений на 2010 рік) - погашення кредиторської заборгованості, що виникла станом на 01.01.2010р.</t>
  </si>
  <si>
    <t>Районна Цільова соціальна програма протидії захворюванню на туберкульоз у 2008-2011 роках - погашення кредиторської заборгованості, що виникла станом на 01.01.2010р.</t>
  </si>
  <si>
    <t>Районна Соціальна програма подолання дитячої безпритульності і бездоглядності на 2007-2010 роки - погашення кредиторської заборгованості, що виникла станом на 01.01.2010р.</t>
  </si>
  <si>
    <t>Районна програма розвитку діяльності Жовтневої централізованої бібліотечної системи на 2006-2010 роки" - поповнення бібліотечних фондів - погашення кредиторської заборгованості, що виникла станом на 01.01.2010р.</t>
  </si>
  <si>
    <t>погашення кредиторської заборгованості, що виникла станом на 01.01.2010р., в т.ч. Соціальна Комплексна Програма розвитку культури у Жовтневому районі на 2008-2010 роки - 2,375 тис.грн., централізована бухгалтерія - 1,0 тис.грн.</t>
  </si>
  <si>
    <t>Котляревська сільська рада</t>
  </si>
  <si>
    <t>капітальний ремонт каналізаційної системи  ДНЗ с. Котляреве</t>
  </si>
  <si>
    <t>капітальний ремонт дошкільного закладу с. Українка</t>
  </si>
  <si>
    <t>зменшення поточних видатків, збільшення капітальних видатків для придбання телефону-факсу</t>
  </si>
  <si>
    <t>капітальний ремонт приміщення групи дошкільного навчального закладу с. Пересадівка</t>
  </si>
  <si>
    <t>Шевченківська сільська рада</t>
  </si>
  <si>
    <t>реконструкція ДНЗ № 1 с. Шевченкове</t>
  </si>
  <si>
    <t>9.</t>
  </si>
  <si>
    <t>реконструкція системи опалення та газозабезпечення топкової  Пересадівської дільничної лікарні</t>
  </si>
  <si>
    <t>на виконання Соціальної Комплексної Програми розвитку культури у Жовтневому районі на 2008-2010 роки - проведення фестивалю "Засільські зорі" - придбання музичної апаратури</t>
  </si>
  <si>
    <t>придбання лапороскопічного - хірургічного комплексу</t>
  </si>
  <si>
    <t>технічний нагляд за роботами по відновленню дренажних систем с. Шевченкове, с. Миколаївське (направлення коштів резервного фонду районного бюджету)</t>
  </si>
  <si>
    <t>направлення коштів  на технічний нагляд за роботами по відновленню дренажних систем с. Шевченкове, с. Миколаївське</t>
  </si>
  <si>
    <t>утримання штатної одиниці інструктора по спорту  (Первомайська селищна рада)</t>
  </si>
  <si>
    <t>субвенція з обласного цільового фонду охорони навколишнього природного середовища на здіснення природоохоронних заходів (створення захисних лісових насаджень на території області)</t>
  </si>
  <si>
    <t>субвенції з обласного бюджету місцевим бюджетам на реконструкцію та відновлення аварійно-небезпечних закладів сільської місцевості</t>
  </si>
  <si>
    <t>Михайло-Ларинська сільська рада</t>
  </si>
  <si>
    <t>Воскресенська селищна рада</t>
  </si>
  <si>
    <t xml:space="preserve">субвенція з обласного бюджету на виконання депутатами обласної ради доручень виборців відповідно до програм, затверджених обласною радою на 2010 рік </t>
  </si>
  <si>
    <t>капітальний ремонт ФАПу с. Оленівка</t>
  </si>
  <si>
    <t>капітальний ремонт свердловини в с. Шевченко</t>
  </si>
  <si>
    <t>капітальний ремонт покрівлі корпуса № 1 дитячого садка "Сонечко"</t>
  </si>
  <si>
    <t>капітальний ремонт дошкільного навчального закладу с. Партизанське</t>
  </si>
  <si>
    <t>капітальний ремонт приміщення дошкільного навчального закладу с. Пересадівка</t>
  </si>
  <si>
    <t>Галицинівська сільська рада</t>
  </si>
  <si>
    <t>Перерозподіл асигнувань</t>
  </si>
  <si>
    <t>Субвенція з обласного бюджету місцевим бюджетам на реконструкцію та відновлення аварійно-небезпечних закладів сільської місцевості  (КБКД 41035000) (+ 250,000 тис.грн.)</t>
  </si>
  <si>
    <t xml:space="preserve">Субвенція з обласного бюджету на відшкодування витрат на поховання учасників бойових дій та інвалідів війни (КБКД 41035000 ) (- 2,0 тис. грн.) </t>
  </si>
  <si>
    <t>Субвенція на виконання власних повноважень територіальних громад сіл, селищ, міст та їх об'єднань з бюджету Первомайської селищної ради (+ 4,140 тис.грн.)</t>
  </si>
  <si>
    <t>Михайло-Ларинській дошкільний навчальний заклад</t>
  </si>
  <si>
    <t>капітальний ремонт покрівлі житлового будинку  по вул. Центральній, 32 с. Полігон</t>
  </si>
  <si>
    <t>ЗМІНИ</t>
  </si>
  <si>
    <t xml:space="preserve">обсягів асигнувань </t>
  </si>
  <si>
    <t>240601 " Охорона та раціональне використання природних ресурсів"</t>
  </si>
  <si>
    <t>7*</t>
  </si>
  <si>
    <t xml:space="preserve">субвенція з обласного цільового фонду охорони навколишнього природного середовища на здіснення природоохоронних заходів </t>
  </si>
  <si>
    <t xml:space="preserve">Субвенція з обласного цільового фонду охорони навколишнього природного середовища на здіснення природоохоронних заходів </t>
  </si>
  <si>
    <t>догляд за лісовими культурами на землях на території Галицинівської сільської ради</t>
  </si>
  <si>
    <t>передача коштів до бюджету розвитку  на будівництво котельні ЗОШ І-ІІІ ст. с.Мішково-Погоріліво</t>
  </si>
  <si>
    <t xml:space="preserve">Субвенція  з обласного  бюджету бюджетам міст і районів області  для надання щомісячної матеріальної допомоги учасникам визволення Миколаївської області від фашистських загарбників (КБКД 41035000 ) (+1,8 тис. грн.) </t>
  </si>
  <si>
    <t>Додаткова дотація з державного бюджету місцевим бюджетам на вирівнювання фінансової забезпеченості (КБКД 41020600) (- 375,7 тис.грн.)</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</si>
  <si>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(КБКД 41035800) (+ 9,525 тис.грн.)</t>
  </si>
  <si>
    <t>Передача коштів до бюджету розвитку районного бюджету (спеціального фонду) (+ 300,0 тис.грн.)</t>
  </si>
  <si>
    <t>Дошкільний навчальний заклад "Сонечко" с.Прибузьке: придбання меблів</t>
  </si>
  <si>
    <t>Дошкільний навчальний заклад "Вишенька" с-ща Горохівка: реконструкція</t>
  </si>
  <si>
    <t>Фельдшерсько-акушерський пункт с.Червоне: придбання медичного обладнання (електрокардіографу)</t>
  </si>
  <si>
    <t>будівництво котельні ЗОШ І-ІІІ ст. с.Мішково-Погоріліво</t>
  </si>
  <si>
    <t>Перевиконання доходної частини бюджету (+ 929,682 тис.грн.)</t>
  </si>
  <si>
    <t>5.2.</t>
  </si>
  <si>
    <t>5.3.</t>
  </si>
  <si>
    <t>5.3.1.</t>
  </si>
  <si>
    <t>5.3.2.</t>
  </si>
  <si>
    <t>5.3.3.</t>
  </si>
  <si>
    <t xml:space="preserve"> </t>
  </si>
  <si>
    <t xml:space="preserve">    </t>
  </si>
  <si>
    <t>Перевиконання доходної частини бюджету (+431,095 тис.грн.)</t>
  </si>
  <si>
    <t xml:space="preserve"> Сілььский голова %</t>
  </si>
  <si>
    <t xml:space="preserve">Головний бухгалтер :                                                   </t>
  </si>
  <si>
    <t>3* За рахунок залучення  залишку единого податку спеціального фонду  станом на 01.01.2013р в сумі 45,900 тис.грн;</t>
  </si>
  <si>
    <t>2*  Передача коштів із загального фонду сільського бюджету до бюджету розвитку(спеціального фонду) на суму 39,077 тис.грн;за рахунок залучення коштів  вільного залишку загального фонду станом на 01.01.2013 р</t>
  </si>
  <si>
    <t>видатки споживання</t>
  </si>
  <si>
    <t>оплата праці</t>
  </si>
  <si>
    <t>комунальні послуги та енергоносії</t>
  </si>
  <si>
    <t>видатки розвитку</t>
  </si>
  <si>
    <t xml:space="preserve">Н.В. Жеребило </t>
  </si>
  <si>
    <t>3</t>
  </si>
  <si>
    <t>Код Програмної класифікації видатків та кредитування місцевих бюджетів</t>
  </si>
  <si>
    <t>Код Типової програмної класифікації видатків та кредитування місцевих бюджетів</t>
  </si>
  <si>
    <t>Код Функціональної класифікації видатків та кредитування бюджету</t>
  </si>
  <si>
    <t>4</t>
  </si>
  <si>
    <t>0620</t>
  </si>
  <si>
    <t>Спеціальний фонд</t>
  </si>
  <si>
    <t>0114060</t>
  </si>
  <si>
    <t>4060</t>
  </si>
  <si>
    <t>0828</t>
  </si>
  <si>
    <t>Забезпечення діяльності палаців i будинків культури, клубів, центрів дозвілля та iнших клубних закладів</t>
  </si>
  <si>
    <t>Збільшити видатки по КЕКВ 3110 Придбання обладнання і предметів довгострокового користування (музична апаратура, кондиціонер)</t>
  </si>
  <si>
    <t>РАЗОМ по спецфонду:</t>
  </si>
  <si>
    <t>8</t>
  </si>
  <si>
    <t>із загального та спеціального фондів   сільського бюджету на 2021 рік</t>
  </si>
  <si>
    <t>01  Шевченківська сільська рада</t>
  </si>
  <si>
    <t>06 Відділ освіти, молоді та спорту  Шевченківської сільської ради</t>
  </si>
  <si>
    <t>ЗАГАЛЬНИЙ ФОНД</t>
  </si>
  <si>
    <t>РАЗОМ ПО СПЕЦІАЛЬНОМУ ФОНДУ</t>
  </si>
  <si>
    <t>РАЗОМ ПО ЗАГАЛЬНОМУ ФОНДУ</t>
  </si>
  <si>
    <t>Сільський голова</t>
  </si>
  <si>
    <t>Пилипенко О.В.</t>
  </si>
  <si>
    <t>Найменування коду тимчасової класифікації видатків та кредитування місцевих бюджетів ТПКВК МБ</t>
  </si>
  <si>
    <t>Начальник фінансового відділу</t>
  </si>
  <si>
    <t>Жеребило Н.В.</t>
  </si>
  <si>
    <t>Додаток  3а</t>
  </si>
  <si>
    <t>0116013</t>
  </si>
  <si>
    <t>Забезпечення діяльності водопровідно-каналізаційного господарства</t>
  </si>
  <si>
    <t>грн.</t>
  </si>
  <si>
    <t>СПЕЦІАЛЬНИЙ ФОНД</t>
  </si>
  <si>
    <t>Збільшити видатки за рахунок залучення коштів вільного залишку по КЕКВ 3110 " Придбання обладнання і предметів довгострокового використання" придбання свердловинного насосу для ЖКП " Мрія-Т"с. Полігон на суму 23 992 грн.</t>
  </si>
  <si>
    <t>37 Фінансовий відділ Шевченківської сільської ради</t>
  </si>
  <si>
    <t>01 Шевченківська сільська рада</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</si>
  <si>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</si>
  <si>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</si>
  <si>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</si>
  <si>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 у разі її створення), міської, селищної, сільської рад</t>
  </si>
  <si>
    <t>0116030</t>
  </si>
  <si>
    <t>6030</t>
  </si>
  <si>
    <t>Організація благоустрою населених пунктів</t>
  </si>
  <si>
    <t>08 Відділ соціального захисту населення Шевченківської сільської ради</t>
  </si>
  <si>
    <t>3719770</t>
  </si>
  <si>
    <t>9770</t>
  </si>
  <si>
    <t>0180</t>
  </si>
  <si>
    <t>Інші субвенції з місцевого бюджету</t>
  </si>
  <si>
    <t>Забезпечення діяльності палаців і будинків культури, клубів, центрів дозвілля та інших клубних закладів</t>
  </si>
  <si>
    <t>0490</t>
  </si>
  <si>
    <t>7370</t>
  </si>
  <si>
    <t>0117370</t>
  </si>
  <si>
    <t>0611021</t>
  </si>
  <si>
    <t>1021</t>
  </si>
  <si>
    <t>0921</t>
  </si>
  <si>
    <t>Надання загальної середньої освіти закладами загальної середньої освіти</t>
  </si>
  <si>
    <t>0160</t>
  </si>
  <si>
    <t>0611061</t>
  </si>
  <si>
    <t>1061</t>
  </si>
  <si>
    <t>Надання загальної середної освіти закладами загальної середньої освіти</t>
  </si>
  <si>
    <t>ПРИМІТКИ</t>
  </si>
  <si>
    <t>РАЗОМ ПО ЗАГАЛЬНОМУ ТА СПЕЦІАЛЬНОМУ ФОНДУ  СІЛЬСЬКОГО  БЮДЖЕТУ ТЕРИТОРІАЛЬНОЇ ГРОМАДИ:</t>
  </si>
  <si>
    <t>Реалізація інших заходів щодо соціально-економічного розвитку території</t>
  </si>
  <si>
    <t>0617370</t>
  </si>
  <si>
    <t>0816083</t>
  </si>
  <si>
    <t>6083</t>
  </si>
  <si>
    <t>0610</t>
  </si>
  <si>
    <t>Проектні, будівельно-ремонтні роботи, придбання житла для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</si>
  <si>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Керівництво і управвління у відповідній сфері у містах ( місті Києві), селищах, селах, теритрріальних громадах</t>
  </si>
  <si>
    <t>0611182</t>
  </si>
  <si>
    <t>1182</t>
  </si>
  <si>
    <t>0990</t>
  </si>
  <si>
    <t>Виконання заходів, спрямованих на забезпечення якісної, сучасної та доступної загальної освіти "Нова української школи" за рахунок субвенції з державного бюджету місцевим бюджетам</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</si>
  <si>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</si>
  <si>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</si>
  <si>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</si>
  <si>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 xml:space="preserve">1*  Перерозподіл асигнувань за рахунок власних коштів сільської ради загальний фонд </t>
  </si>
  <si>
    <t xml:space="preserve">2 *  Перерозподіл асигнувань  за рахунок залишку коштів освітньої субвенції станом на 01.01.2021 року загальний фонд </t>
  </si>
  <si>
    <t>3* Перерозподіл асигнувань за рахунок субвенції з місцевого бюджету на забезпечення якісної, сучасної та доступної загальної середньої освіти " Нова українська школа за рахунок відповідної субвенції з державного бюджету ККД (41051400)</t>
  </si>
  <si>
    <t>4*  За  рахунок вільного залишку коштів сільського бюджету станом на 01.01.2021 року загальний фонд  у сумі 3932 грн.</t>
  </si>
  <si>
    <t>7* Перерозподіл видатків за рахунок залишку коштів освітньої субвенції  (бюджет розвитку (спеціального фонду) (КБФБ 208400).</t>
  </si>
  <si>
    <t>6* За  рахунок вільного залишку коштів сільського бюджету станом на 01.01.2021 року ( передача коштів із загального фонду бюджету до бюджету розвитку (спеціального фонду) (КБФБ208400) у сумі 35 368 грн.</t>
  </si>
  <si>
    <r>
      <rPr>
        <b/>
        <i/>
        <sz val="22"/>
        <rFont val="Times New Roman Cyr"/>
        <charset val="204"/>
      </rPr>
      <t xml:space="preserve">За рахунок перерозподілу збільшити асигнування ( власні кошти) на суму 106 956 грн.,по </t>
    </r>
    <r>
      <rPr>
        <sz val="22"/>
        <rFont val="Times New Roman CYR"/>
        <charset val="204"/>
      </rPr>
      <t>КЕКВ 2120 " Нарахування на оплату праці" у сумі 99 800 грн., ( для упорядкування планових показників за неповними ставками), та КЕКВ 2274 " Оплата природній газ" на суму 7 156 грн. ( для укладання договору на оплату природного газу)</t>
    </r>
  </si>
  <si>
    <r>
      <rPr>
        <b/>
        <i/>
        <sz val="22"/>
        <rFont val="Times New Roman Cyr"/>
        <charset val="204"/>
      </rPr>
      <t>За рахунок перерозподілу зменшити асигнування ( власні кошти)  на суму 106 956 грн., по</t>
    </r>
    <r>
      <rPr>
        <sz val="22"/>
        <rFont val="Times New Roman CYR"/>
        <charset val="204"/>
      </rPr>
      <t xml:space="preserve"> КЕКВ 2111  " Заробітна плата" у сумі 99 800 грн. ( в звязку з економією фонду оплати праці), по КЕКВ 2210 " Предмети, матеріали, обладнання та інвентар" на суму 7 156 грн. ( в звязку з економією коштів та наявністю залишків пального).</t>
    </r>
  </si>
  <si>
    <r>
      <rPr>
        <b/>
        <i/>
        <sz val="22"/>
        <rFont val="Times New Roman Cyr"/>
        <charset val="204"/>
      </rPr>
      <t>За рахунок перерозподілу зменшити асигнування ( власні кошти) на суму 7476 грн., по</t>
    </r>
    <r>
      <rPr>
        <sz val="22"/>
        <rFont val="Times New Roman CYR"/>
        <charset val="204"/>
      </rPr>
      <t xml:space="preserve"> КЕКВ 2111  " Заробітна плата" 7 476 грн. ( економія коштів у звязку з наявністю вакантних посад протягом року). </t>
    </r>
  </si>
  <si>
    <r>
      <rPr>
        <b/>
        <i/>
        <sz val="22"/>
        <rFont val="Times New Roman Cyr"/>
        <charset val="204"/>
      </rPr>
      <t>За рахунок перерозподілу збільшити асигнування ( власні кошти) на суму 7 476 грн. по</t>
    </r>
    <r>
      <rPr>
        <sz val="22"/>
        <rFont val="Times New Roman CYR"/>
        <charset val="204"/>
      </rPr>
      <t xml:space="preserve"> КЕКВ 2240 " Оплата послуг (крім комунальних)" на суму 2800 грн. ( для оплати повірки коректора обєму газу по базовому ПК с.Шевченкове) та по КЕКВ 2274 " Оплата природнього газу" на суму 4 676 грн. ( для укладання договору на оплату природнього газу).</t>
    </r>
  </si>
  <si>
    <r>
      <rPr>
        <b/>
        <i/>
        <sz val="22"/>
        <rFont val="Times New Roman Cyr"/>
        <charset val="204"/>
      </rPr>
      <t xml:space="preserve">За рахунок перерозподілу зменшити асигнування ( власні кошти) на суму 32 366 грн., </t>
    </r>
    <r>
      <rPr>
        <sz val="22"/>
        <rFont val="Times New Roman CYR"/>
        <charset val="204"/>
      </rPr>
      <t>по КЕКВ 2210 " Предмети, матеріали, обладнання та інвентар" на суму 5780 грн., ( придбання матеріалів для ремонту та утримання в належному стані памятників), та КЕКВ 2240 " оплата послуг (крім комунальних)" на суму 26 586 грн.( оплата послуг ЖКП - 26 586 грн.)</t>
    </r>
  </si>
  <si>
    <r>
      <rPr>
        <b/>
        <i/>
        <sz val="22"/>
        <rFont val="Times New Roman Cyr"/>
        <charset val="204"/>
      </rPr>
      <t xml:space="preserve">За рахунок перерозподілу збільшити асигнування (власні кошти)  </t>
    </r>
    <r>
      <rPr>
        <sz val="22"/>
        <rFont val="Times New Roman CYR"/>
        <charset val="204"/>
      </rPr>
      <t>по КЕКВ 2273 " Оплата електроенергії" на суму 32 366 грн. ( зовнішнє освітлення в населених пунктах 23 720 кВт/год.</t>
    </r>
    <r>
      <rPr>
        <b/>
        <i/>
        <sz val="22"/>
        <rFont val="Times New Roman Cyr"/>
        <charset val="204"/>
      </rPr>
      <t>)</t>
    </r>
  </si>
  <si>
    <r>
      <rPr>
        <b/>
        <i/>
        <sz val="22"/>
        <rFont val="Times New Roman Cyr"/>
        <charset val="204"/>
      </rPr>
      <t xml:space="preserve">За рахунок перерозподілу зменшити асигнування ( власні кошти), </t>
    </r>
    <r>
      <rPr>
        <sz val="22"/>
        <rFont val="Times New Roman CYR"/>
        <charset val="204"/>
      </rPr>
      <t>по КЕКВ 2273 " Оплата електроенергії" на суму 303 238 грн. ( економія коштів при проведенні процедури тендерної закупівлі за рахунок зменшення вартості послуг)</t>
    </r>
  </si>
  <si>
    <r>
      <t xml:space="preserve">За рахунок перерозподілу збільшити асигнування (власні кошти), по </t>
    </r>
    <r>
      <rPr>
        <sz val="22"/>
        <rFont val="Times New Roman CYR"/>
        <charset val="204"/>
      </rPr>
      <t>КЕКВ 2240 " Оплата послуг (крім комунальних)" на суму 303 238 грн.( поточний ремонт частини приміщення Знамянського ЗЗСО І-ІІ ступенів за адресою с. Знамянка вул. Ольшанська,16 Миколаївської області ( для переведення Знамянського ЗДО в приміщенні школи).</t>
    </r>
  </si>
  <si>
    <r>
      <rPr>
        <b/>
        <i/>
        <sz val="22"/>
        <rFont val="Times New Roman Cyr"/>
        <charset val="204"/>
      </rPr>
      <t xml:space="preserve">За рахунок перерозподілу зменшити асигнування ( залишки коштів освітньої субвенції) на суму 78 228 грн, </t>
    </r>
    <r>
      <rPr>
        <sz val="22"/>
        <rFont val="Times New Roman CYR"/>
        <charset val="204"/>
      </rPr>
      <t>по КЕКВ 2210 " Предмети, матеріали, обладнання та інвентар" на суму 67 603 грн. ( плита електрична для Новокиївського ЗЗСО - 1161 грн., телевізори - 9442 грн., придбання для 3-х класів Шевченківської та Полігонівської ЗЗСО - 57000 грн.) та КЕКВ 2220" Медикаменти та перевязувальні матеріали" на суму 10625 грн. ( при проведені процедури закупівель зменшилась вартість).</t>
    </r>
  </si>
  <si>
    <r>
      <rPr>
        <b/>
        <i/>
        <sz val="22"/>
        <rFont val="Times New Roman Cyr"/>
        <charset val="204"/>
      </rPr>
      <t xml:space="preserve">За рахунок перерозподілу збільшити асигнування (залишки коштів освітньої субвенції) </t>
    </r>
    <r>
      <rPr>
        <sz val="22"/>
        <rFont val="Times New Roman CYR"/>
        <charset val="204"/>
      </rPr>
      <t xml:space="preserve">по КЕКВ 2210 " Предмети, матеріали, обладнання та інвентар" на суму 80 575грн. ( придбання для 3-х класів Шевченківської та Полігонівської ЗЗСО стіл кутовий з тумбочкою - 4880 грн., ламінатор -1500 грн., набір шаф -9525 грн., диван-кушетка для ЗЗСО 11 шт.- 44 550 грн., пуф "Груша" 2 шт. - 2200 грн., придбання фліпчартів для ЗЗСО - 17 920 грн.) </t>
    </r>
  </si>
  <si>
    <r>
      <rPr>
        <b/>
        <i/>
        <sz val="22"/>
        <rFont val="Times New Roman Cyr"/>
        <charset val="204"/>
      </rPr>
      <t>За рахунок перерозподілу зменшити асигнування  ( власні кошти) на суму 6500 грн</t>
    </r>
    <r>
      <rPr>
        <sz val="22"/>
        <rFont val="Times New Roman CYR"/>
        <charset val="204"/>
      </rPr>
      <t>., а саме КЕКВ 2240 " Оплата послуг (крім комунальних)" ( за рахунок економії коштів).</t>
    </r>
  </si>
  <si>
    <r>
      <rPr>
        <b/>
        <i/>
        <sz val="22"/>
        <rFont val="Times New Roman Cyr"/>
        <charset val="204"/>
      </rPr>
      <t>Збільшити асигнування за рахунок коштів субвенції з обласного бюджету місцевим бюджетам на здійснення заходів щодо соціально-економічного розвитку територіальних громад</t>
    </r>
    <r>
      <rPr>
        <sz val="22"/>
        <rFont val="Times New Roman CYR"/>
        <charset val="204"/>
      </rPr>
      <t xml:space="preserve"> </t>
    </r>
    <r>
      <rPr>
        <i/>
        <sz val="22"/>
        <rFont val="Times New Roman Cyr"/>
        <charset val="204"/>
      </rPr>
      <t>(ККД 41053900)</t>
    </r>
    <r>
      <rPr>
        <sz val="22"/>
        <rFont val="Times New Roman CYR"/>
        <charset val="204"/>
      </rPr>
      <t xml:space="preserve"> на суму 49 985 грн. по КЕКВ 3110 " Придбання обладнання і предметів довгострокового користування" (придбання Спортивного комплексу " Атлант" для с. Котляреве)</t>
    </r>
  </si>
  <si>
    <r>
      <rPr>
        <b/>
        <i/>
        <sz val="22"/>
        <rFont val="Times New Roman Cyr"/>
        <charset val="204"/>
      </rPr>
      <t>Збільшити асигнування за рахунок коштів вільного залишку на суму 35 000 грн.</t>
    </r>
    <r>
      <rPr>
        <sz val="22"/>
        <rFont val="Times New Roman CYR"/>
        <charset val="204"/>
      </rPr>
      <t xml:space="preserve"> по КЕКВ 3110 " Придбангня обладнання і предметів довгострокового користування" на суму 35 000 грн. ( придбання ігрового комплексу для с. Новокиївка)</t>
    </r>
  </si>
  <si>
    <r>
      <rPr>
        <b/>
        <i/>
        <sz val="22"/>
        <rFont val="Times New Roman Cyr"/>
        <charset val="204"/>
      </rPr>
      <t>Збільшити асигнування за рахунок коштів субвенції з обласного бюджету місцевим бюджетам на здійснення заходів щодо соціально-економічного розвитку територіальних громад (ККД 41053900)</t>
    </r>
    <r>
      <rPr>
        <sz val="22"/>
        <rFont val="Times New Roman CYR"/>
        <charset val="204"/>
      </rPr>
      <t xml:space="preserve"> на суму 32400 грн. по КЕКВ 3110 " Придбання обладнання і предметів довгострокового користування" (для придбання Ігрового комплексу " Гімнаст" для Лучівської філії Шевченківської ЗЗОС І-ІІІ ступенів</t>
    </r>
  </si>
  <si>
    <r>
      <t xml:space="preserve">За рахунок перерозподілу збільшити асигнування ( залишкі коштів освітньої субвенції) </t>
    </r>
    <r>
      <rPr>
        <sz val="22"/>
        <rFont val="Times New Roman CYR"/>
        <charset val="204"/>
      </rPr>
      <t>на суму 420 218 грн. по КЕКВ 3110 " Придбання обладнання і предметів довгострокового користування" - 270 218 грн. ( придбання овочерізки 3 шт.*32355=97 065 грн., картоплечистка професійна 3 шт. * 26 867 = 80 601 грн., сковорода електрична 2 шт. * 27940= 55880 грн., мясорубка 2 шт. * 18336 = 36672 грн.) по КЕКВ 3132 " Капіталдьний ремонт інших обєктів" на суму 150 000 грн. ( Капітальний ремонт покриття та фасаду Центрального закладу загальної середньої освіти І-ІІІ ступенів за адресою Миколаївсьбка область, селище Центральне вулиця ССуворова 18 ( проектно-кошторисна документація - 100 000 грн., та Капітальний ремонт туалетів Центрального закладу загальної середньої освіти І-ІІІ ступенів за адресою Миколаївська область селище Центральне вулиця Суворова 18 ( проектно-кошторисна документація) - 50000 грн.</t>
    </r>
  </si>
  <si>
    <r>
      <t>Збільшити асигнування за разунок вільного залишку</t>
    </r>
    <r>
      <rPr>
        <sz val="22"/>
        <rFont val="Times New Roman CYR"/>
        <charset val="204"/>
      </rPr>
      <t xml:space="preserve"> на суму 368 грн., по КЕКВ 3110 " Придбання обладнання та предметів довгострокового користування" ( для забезпечення вимог по фінансуванню "Нової української школи" в розмірі 10% на придбання компютерного обладнання (моноблок, принтер кольоровий, ламінатор)).</t>
    </r>
  </si>
  <si>
    <r>
      <rPr>
        <b/>
        <i/>
        <sz val="22"/>
        <rFont val="Times New Roman Cyr"/>
        <charset val="204"/>
      </rPr>
      <t xml:space="preserve">Збільшити асигнування за рахунок залучення коштів вільного залишку </t>
    </r>
    <r>
      <rPr>
        <sz val="22"/>
        <rFont val="Times New Roman CYR"/>
        <charset val="204"/>
      </rPr>
      <t>на суму 3932 грн.,субвенція Спільній комунальній установі " Обєднаний трудовий архів Воскресенської, Первомійської селищних рад та Галицинівської, Мішково-Погорілівської, Шевченківської сільських рад по КЕКВ 2620 " Поточні трансферти органам державного управління інших рівнів" на суму 432 грн.( придбання вогнегасників для забезпечення збереженості документів- 232 грн., та виготовлення фасадної вивіски установи - 200 грн.) та по КЕКВ 3220 "Капітальні трансферти органам державного управління інших рівнів" на суму 3500 грн. ( придбання компьютеру з комплектуючими)</t>
    </r>
  </si>
  <si>
    <r>
      <rPr>
        <b/>
        <i/>
        <sz val="22"/>
        <rFont val="Times New Roman Cyr"/>
        <charset val="204"/>
      </rPr>
      <t>За рахунок перерозподілу зменшити асигнування ( залишки коштів освітньої субвенції)</t>
    </r>
    <r>
      <rPr>
        <sz val="22"/>
        <rFont val="Times New Roman CYR"/>
        <charset val="204"/>
      </rPr>
      <t xml:space="preserve"> на суму 422 565 грн по КЕКВ 3110 " Придбання обладнання і предметів довгострокового користування" на суму 2225 грн. ( зменшення видатків по ридбанням за рахунок зменшення вартості при проведенні процедури закупівлі ( мультимедійний контент - 10 грн., плита електрична для Любомирівського НВК - 2 215 грн.) та КЕКВ 3132 " Капітальний ремонт інших обєктів"  на суму 420 340 грн.( Капітальний ремонт покрівлі гаража Шевченківської ЗОШ І-ІІІ ступенів за адресою с.Шевченкове, вул.Шевченка буд.3 Вітовського району Миколаївської області - 50 840 грн., Встановлення блискавкозахисту від прямих попадань блискавки та вторинних її проявів Полігонівської ЗОШ І-ІІІ ступенів в селищі Полігон Вітовського району Миколаївської області - 50 720 грн., Встановлення блискавкозахисту від прямих попадань блискавки та вторинних її проявів Шевченківської ЗОШ І-ІІІ ступенів в с.Шевченкове Вітовського району Миколаївської області - 50 636 грн., Встановлення блискавкозахисту від прямих попадань блискавки та вторинних її проявів Новогригорівської філії Шевченківської  ЗОШ І-ІІІ ступенів с.Новогригорівка Вітовського району Миколаївської області"- 40700 грн., Капітальний ремонт харчоблоку ЗОШ І-ІІІ ступенів в селищі Полігон по вул.  Тимирязєва 1 Вітовського району Миколаївської області - 15 751 грн., Капітальний ремонт системи опалення Миколаївської ЗОШ І-ІІІ ступенів по вул. Центральній 59 в с. Миколаївське Вітовського району Миколаївської області - 53 224 грн., Капітальний ремонт по встановленню блискавкозахисту від прямих попадань блискавки та вторинних її проявів Миколаївського ЗЗСО І-ІІІ ступенів по вул. Центральна 59/1 в с. Миколаївське Миколаївської області - 58421 грн., Капітальний ремонт покрівлі Центрального закладу загальної середньої освіти І-ІІІ  ступенів, за адресою Миколаївська область, селище Центральне, вулиця Суворова 18 ( проектно-кошторисна документація) - 50 000 грн., Встановлення блискавкозахисту від прямих попадань блискавки та вторинних її проявів Мирнівського НВК в с. Мирне по вул. Зелена 30 Вітовського району Миколаївської області - 50 048 грн.</t>
    </r>
  </si>
  <si>
    <t>0610160</t>
  </si>
  <si>
    <t>Керівництво і управління у відповідній сфері у містах (місті Києві), селищах, селах, територіальних громадах</t>
  </si>
  <si>
    <t>0611141</t>
  </si>
  <si>
    <t>1141</t>
  </si>
  <si>
    <t>Забезпечення діяльності інших закладів у сфері освіти</t>
  </si>
  <si>
    <t>0611070</t>
  </si>
  <si>
    <t>1070</t>
  </si>
  <si>
    <t>0960</t>
  </si>
  <si>
    <t>Надання позашкільної освіти закладами позашкільної освіти, заходи із позашкільної роботи з дітьми</t>
  </si>
  <si>
    <r>
      <rPr>
        <b/>
        <i/>
        <sz val="22"/>
        <rFont val="Times New Roman Cyr"/>
        <charset val="204"/>
      </rPr>
      <t xml:space="preserve">За рахунок перерозподілу збільшити  асигнування (власні кошти) </t>
    </r>
    <r>
      <rPr>
        <sz val="22"/>
        <rFont val="Times New Roman CYR"/>
        <charset val="204"/>
      </rPr>
      <t>на суму 43 312 грн., а саме по КЕКВ 2111 " Заробітна плата" на суму 35502 грн., КЕКВ 2120 " Нарахування на оплату праці" на суму 7 810 грн. ( для виплати грошової компенсації по результатам роботи за рік)</t>
    </r>
  </si>
  <si>
    <r>
      <rPr>
        <b/>
        <i/>
        <sz val="22"/>
        <rFont val="Times New Roman Cyr"/>
        <charset val="204"/>
      </rPr>
      <t>За рахунок перерозподілу збільшити асигнування (власні кошти) на суму 66 768 грн.</t>
    </r>
    <r>
      <rPr>
        <sz val="22"/>
        <rFont val="Times New Roman CYR"/>
        <charset val="204"/>
      </rPr>
      <t>, а саме по КЕКВ 2111 " Заробітна плата" на суму 54 728 грн., КЕКВ 2120 " Нарахування на оплату праці" на суму 12 040 грн. ( для виплати грошової компенсації по результатам роботи за рік)</t>
    </r>
  </si>
  <si>
    <r>
      <rPr>
        <b/>
        <i/>
        <sz val="22"/>
        <rFont val="Times New Roman Cyr"/>
        <charset val="204"/>
      </rPr>
      <t>За рахунок перерозподілу зменшити  асигнування (власні кошти) на суму 110 080 грн</t>
    </r>
    <r>
      <rPr>
        <sz val="22"/>
        <rFont val="Times New Roman CYR"/>
        <charset val="204"/>
      </rPr>
      <t>., а саме по КЕКВ 2111 " Заробітна плата" на суму 90 230  грн., КЕКВ 2120 " Нарахування на оплату праці" на суму 19 850 грн. ( економія коштів за рахунок вакантних посад, лікарняних, карантинних обмежень протягом року)</t>
    </r>
  </si>
  <si>
    <t>До рішення сесії сільської ради № 1 від 09.12.2021 року</t>
  </si>
  <si>
    <r>
      <rPr>
        <b/>
        <i/>
        <sz val="22"/>
        <rFont val="Times New Roman Cyr"/>
        <charset val="204"/>
      </rPr>
      <t xml:space="preserve">За рахунок перерозподілу збільшити асигнування (власні кошти) </t>
    </r>
    <r>
      <rPr>
        <sz val="22"/>
        <rFont val="Times New Roman CYR"/>
        <charset val="204"/>
      </rPr>
      <t>на суму 6500 грн., по КЕКВ 2111 " Заробітна плата" на суму 3500 грн., та КЕКВ 2120 " Нарахування на заробітну плату" на суму 3000 грн. ( в звязку з неправильно запланованими коштами)</t>
    </r>
  </si>
  <si>
    <t>5* За рахунок коштів  субвенції з обласного бюджету місцевим бюджетам на здійснення заходів щодо соціально-економічного розвитку територіальних громад ККД (41053900) передача коштів з загальнго фонду до бюджету розвитку (спеціального фонду) (КБФБ 208400)  у сумі 82 385 грн.</t>
  </si>
  <si>
    <r>
      <rPr>
        <b/>
        <i/>
        <sz val="22"/>
        <rFont val="Times New Roman Cyr"/>
        <charset val="204"/>
      </rPr>
      <t xml:space="preserve">За рахунок перерозподілу збільшити асигнування </t>
    </r>
    <r>
      <rPr>
        <sz val="22"/>
        <rFont val="Times New Roman CYR"/>
        <charset val="204"/>
      </rPr>
      <t xml:space="preserve">( субвенція з місцевого бюджету на забезпечення якісної, сучасної та доступної загальної середньої освіти " Нова українська школа" за рахунок відповідної субвенції з державного бюджету) по КЕКВ 2240 " Оплата послуг (крім комунальних)" на суму 109 968 грн.( підвищення кваліфікації вчителів, які забезпечують здобуття учнями 5-11 (12) класів закладів загальної середньої освіти, відповідно до нових методик згідно з концепцією "Нова українська школа") </t>
    </r>
  </si>
  <si>
    <r>
      <rPr>
        <b/>
        <i/>
        <sz val="22"/>
        <rFont val="Times New Roman Cyr"/>
        <charset val="204"/>
      </rPr>
      <t xml:space="preserve">За рахунок перерозподілу зменшити асигнування </t>
    </r>
    <r>
      <rPr>
        <sz val="22"/>
        <rFont val="Times New Roman CYR"/>
        <charset val="204"/>
      </rPr>
      <t xml:space="preserve">( субвенція з місцевого бюджету на забезпечення якісної, сучасної та доступної загальної середньої освіти " Нова українська школа" за рахунок відповідної субвенції з державного бюджету) по КЕКВ 2250 " Видатки на відрядження" на суму 109 968 грн.( підвищення кваліфікації вчителів, які забезпечують здобуття учнями 5-11 (12) класів закладів загальної середньої освіти, відповідно до нових методик згідно з концепцією "Нова українська школа") </t>
    </r>
  </si>
  <si>
    <t>Збільшити асигнування за рахунок коштів субвенції з державного бюджету місцевим бюджетам (ККД 41050900) на суму 449 748 грн. по КЕКВ 3240 " Капітальні трансферти населенню" у сумі 449 748 грн. (виплата грошової компенсації за належні для отримання житлові приміщення для дітей-сиріт, дітей позбавлених батьківського піклування, осіб з їх числа)</t>
  </si>
  <si>
    <t>8* За рахунок коштів субвенції з державного бюджету місцевим бюджетам ( ККД 41050900) у сумі 449 748 грн.</t>
  </si>
  <si>
    <t>0114082</t>
  </si>
  <si>
    <t>4082</t>
  </si>
  <si>
    <t>0829</t>
  </si>
  <si>
    <t>Інші заходи в галузі культури і мистецтва</t>
  </si>
  <si>
    <r>
      <rPr>
        <b/>
        <i/>
        <sz val="22"/>
        <rFont val="Times New Roman Cyr"/>
        <charset val="204"/>
      </rPr>
      <t>За рахунок перерозподілу зменшити асигнування ( власні кошти)</t>
    </r>
    <r>
      <rPr>
        <sz val="22"/>
        <rFont val="Times New Roman CYR"/>
        <charset val="204"/>
      </rPr>
      <t xml:space="preserve"> на суму 700 грн. по КЕКВ 2230 " Продукти харчування" кошти заплановані на придбання солодощів для дітей на новорічні свята. З</t>
    </r>
    <r>
      <rPr>
        <b/>
        <i/>
        <sz val="22"/>
        <rFont val="Times New Roman Cyr"/>
        <charset val="204"/>
      </rPr>
      <t>а рахунок перерозподілу збільшити асигнування(власні кошти)</t>
    </r>
    <r>
      <rPr>
        <sz val="22"/>
        <rFont val="Times New Roman CYR"/>
        <charset val="204"/>
      </rPr>
      <t xml:space="preserve"> на суму 700 грн.  для придбання новорічних подарунків.</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</si>
</sst>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_г_р_н_._-;\-* #,##0.00\ _г_р_н_._-;_-* &quot;-&quot;??\ _г_р_н_._-;_-@_-"/>
    <numFmt numFmtId="165" formatCode="#,##0.000"/>
    <numFmt numFmtId="166" formatCode="0.000"/>
    <numFmt numFmtId="167" formatCode="#,##0.00000"/>
    <numFmt numFmtId="168" formatCode="0.00000"/>
    <numFmt numFmtId="169" formatCode="_-* #,##0.000\ &quot;₽&quot;_-;\-* #,##0.000\ &quot;₽&quot;_-;_-* &quot;-&quot;???\ &quot;₽&quot;_-;_-@_-"/>
    <numFmt numFmtId="170" formatCode="0.000_ ;\-0.000\ "/>
    <numFmt numFmtId="171" formatCode="#,##0.00_ ;\-#,##0.00\ "/>
  </numFmts>
  <fonts count="15" x14ac:knownFonts="1">
    <font>
      <sz val="10"/>
      <name val="Arial Cyr"/>
      <charset val="204"/>
    </font>
    <font>
      <sz val="10"/>
      <name val="Arial Cyr"/>
      <charset val="204"/>
    </font>
    <font>
      <sz val="12"/>
      <name val="Arial Cyr"/>
      <charset val="204"/>
    </font>
    <font>
      <b/>
      <sz val="22"/>
      <name val="Times New Roman Cyr"/>
      <charset val="204"/>
    </font>
    <font>
      <sz val="22"/>
      <name val="Times New Roman CYR"/>
      <charset val="204"/>
    </font>
    <font>
      <b/>
      <sz val="22"/>
      <name val="Times New Roman Cyr"/>
      <family val="1"/>
      <charset val="204"/>
    </font>
    <font>
      <sz val="22"/>
      <name val="Arial Cyr"/>
      <charset val="204"/>
    </font>
    <font>
      <b/>
      <sz val="22"/>
      <name val="Times New Roman"/>
      <family val="1"/>
      <charset val="204"/>
    </font>
    <font>
      <sz val="22"/>
      <name val="Times New Roman CYR"/>
      <family val="1"/>
      <charset val="204"/>
    </font>
    <font>
      <sz val="22"/>
      <name val="Times New Roman"/>
      <family val="1"/>
      <charset val="204"/>
    </font>
    <font>
      <i/>
      <sz val="22"/>
      <name val="Times New Roman Cyr"/>
      <charset val="204"/>
    </font>
    <font>
      <i/>
      <sz val="22"/>
      <name val="Times New Roman CYR"/>
      <family val="1"/>
      <charset val="204"/>
    </font>
    <font>
      <b/>
      <i/>
      <sz val="22"/>
      <name val="Times New Roman CYR"/>
      <family val="1"/>
      <charset val="204"/>
    </font>
    <font>
      <b/>
      <i/>
      <sz val="22"/>
      <name val="Times New Roman Cyr"/>
      <charset val="204"/>
    </font>
    <font>
      <b/>
      <sz val="22"/>
      <name val="Arial Cyr"/>
      <charset val="204"/>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medium">
        <color indexed="64"/>
      </bottom>
      <diagonal/>
    </border>
    <border>
      <left/>
      <right/>
      <top style="thin">
        <color indexed="64"/>
      </top>
      <bottom/>
      <diagonal/>
    </border>
  </borders>
  <cellStyleXfs count="3">
    <xf numFmtId="0" fontId="0" fillId="0" borderId="0"/>
    <xf numFmtId="0" fontId="2" fillId="0" borderId="0"/>
    <xf numFmtId="164" fontId="1" fillId="0" borderId="0" applyFont="0" applyFill="0" applyBorder="0" applyAlignment="0" applyProtection="0"/>
  </cellStyleXfs>
  <cellXfs count="426">
    <xf numFmtId="0" fontId="0" fillId="0" borderId="0" xfId="0"/>
    <xf numFmtId="4" fontId="3" fillId="2" borderId="1" xfId="1" applyNumberFormat="1" applyFont="1" applyFill="1" applyBorder="1" applyAlignment="1">
      <alignment horizontal="center" vertical="center"/>
    </xf>
    <xf numFmtId="49" fontId="3" fillId="2" borderId="37" xfId="1" applyNumberFormat="1" applyFont="1" applyFill="1" applyBorder="1" applyAlignment="1">
      <alignment horizontal="left" vertical="center"/>
    </xf>
    <xf numFmtId="4" fontId="3" fillId="2" borderId="1" xfId="1" applyNumberFormat="1" applyFont="1" applyFill="1" applyBorder="1" applyAlignment="1">
      <alignment horizontal="left" vertical="center"/>
    </xf>
    <xf numFmtId="2" fontId="7" fillId="2" borderId="0" xfId="0" applyNumberFormat="1" applyFont="1" applyFill="1"/>
    <xf numFmtId="0" fontId="8" fillId="2" borderId="0" xfId="1" applyFont="1" applyFill="1"/>
    <xf numFmtId="0" fontId="7" fillId="2" borderId="0" xfId="0" applyFont="1" applyFill="1"/>
    <xf numFmtId="0" fontId="8" fillId="2" borderId="0" xfId="1" applyFont="1" applyFill="1" applyAlignment="1">
      <alignment horizontal="center"/>
    </xf>
    <xf numFmtId="49" fontId="4" fillId="2" borderId="0" xfId="1" applyNumberFormat="1" applyFont="1" applyFill="1" applyBorder="1" applyAlignment="1">
      <alignment horizontal="center" vertical="center"/>
    </xf>
    <xf numFmtId="49" fontId="6" fillId="2" borderId="0" xfId="0" applyNumberFormat="1" applyFont="1" applyFill="1" applyBorder="1"/>
    <xf numFmtId="2" fontId="5" fillId="2" borderId="0" xfId="1" applyNumberFormat="1" applyFont="1" applyFill="1" applyBorder="1" applyAlignment="1">
      <alignment horizontal="right" vertical="top"/>
    </xf>
    <xf numFmtId="169" fontId="5" fillId="2" borderId="0" xfId="1" applyNumberFormat="1" applyFont="1" applyFill="1" applyBorder="1" applyAlignment="1">
      <alignment horizontal="right" vertical="top"/>
    </xf>
    <xf numFmtId="165" fontId="5" fillId="2" borderId="0" xfId="1" applyNumberFormat="1" applyFont="1" applyFill="1" applyBorder="1" applyAlignment="1">
      <alignment horizontal="right" vertical="top"/>
    </xf>
    <xf numFmtId="49" fontId="4" fillId="2" borderId="0" xfId="1" applyNumberFormat="1" applyFont="1" applyFill="1" applyAlignment="1">
      <alignment horizontal="center" vertical="center"/>
    </xf>
    <xf numFmtId="49" fontId="8" fillId="2" borderId="0" xfId="1" applyNumberFormat="1" applyFont="1" applyFill="1" applyAlignment="1">
      <alignment vertical="top"/>
    </xf>
    <xf numFmtId="2" fontId="8" fillId="2" borderId="0" xfId="1" applyNumberFormat="1" applyFont="1" applyFill="1" applyAlignment="1">
      <alignment vertical="top"/>
    </xf>
    <xf numFmtId="0" fontId="8" fillId="2" borderId="0" xfId="1" applyFont="1" applyFill="1" applyAlignment="1">
      <alignment vertical="top"/>
    </xf>
    <xf numFmtId="49" fontId="8" fillId="2" borderId="0" xfId="1" applyNumberFormat="1" applyFont="1" applyFill="1"/>
    <xf numFmtId="167" fontId="8" fillId="2" borderId="0" xfId="1" applyNumberFormat="1" applyFont="1" applyFill="1"/>
    <xf numFmtId="0" fontId="8" fillId="2" borderId="0" xfId="1" applyFont="1" applyFill="1" applyAlignment="1">
      <alignment horizontal="right"/>
    </xf>
    <xf numFmtId="2" fontId="9" fillId="2" borderId="0" xfId="0" applyNumberFormat="1" applyFont="1" applyFill="1"/>
    <xf numFmtId="2" fontId="8" fillId="2" borderId="0" xfId="1" applyNumberFormat="1" applyFont="1" applyFill="1"/>
    <xf numFmtId="0" fontId="5" fillId="2" borderId="0" xfId="1" applyFont="1" applyFill="1"/>
    <xf numFmtId="0" fontId="5" fillId="2" borderId="0" xfId="1" applyFont="1" applyFill="1" applyAlignment="1">
      <alignment horizontal="right"/>
    </xf>
    <xf numFmtId="2" fontId="8" fillId="2" borderId="0" xfId="1" applyNumberFormat="1" applyFont="1" applyFill="1" applyAlignment="1">
      <alignment horizontal="right"/>
    </xf>
    <xf numFmtId="0" fontId="8" fillId="2" borderId="0" xfId="1" applyFont="1" applyFill="1" applyAlignment="1">
      <alignment horizontal="center" vertical="center" wrapText="1"/>
    </xf>
    <xf numFmtId="0" fontId="3" fillId="2" borderId="1" xfId="1" applyFont="1" applyFill="1" applyBorder="1" applyAlignment="1">
      <alignment horizontal="center" vertical="center" wrapText="1"/>
    </xf>
    <xf numFmtId="165" fontId="5" fillId="2" borderId="0" xfId="1" applyNumberFormat="1" applyFont="1" applyFill="1" applyAlignment="1">
      <alignment vertical="top" wrapText="1"/>
    </xf>
    <xf numFmtId="49" fontId="10" fillId="2" borderId="1" xfId="1" applyNumberFormat="1" applyFont="1" applyFill="1" applyBorder="1" applyAlignment="1">
      <alignment horizontal="center" vertical="center"/>
    </xf>
    <xf numFmtId="49" fontId="11" fillId="2" borderId="1" xfId="1" applyNumberFormat="1" applyFont="1" applyFill="1" applyBorder="1" applyAlignment="1">
      <alignment horizontal="center" vertical="top"/>
    </xf>
    <xf numFmtId="1" fontId="11" fillId="2" borderId="1" xfId="1" applyNumberFormat="1" applyFont="1" applyFill="1" applyBorder="1" applyAlignment="1">
      <alignment horizontal="center" vertical="top"/>
    </xf>
    <xf numFmtId="1" fontId="11" fillId="2" borderId="1" xfId="1" applyNumberFormat="1" applyFont="1" applyFill="1" applyBorder="1" applyAlignment="1">
      <alignment horizontal="center"/>
    </xf>
    <xf numFmtId="1" fontId="12" fillId="2" borderId="1" xfId="1" applyNumberFormat="1" applyFont="1" applyFill="1" applyBorder="1" applyAlignment="1">
      <alignment horizontal="center"/>
    </xf>
    <xf numFmtId="166" fontId="11" fillId="2" borderId="0" xfId="1" applyNumberFormat="1" applyFont="1" applyFill="1" applyAlignment="1">
      <alignment horizontal="center"/>
    </xf>
    <xf numFmtId="167" fontId="11" fillId="2" borderId="0" xfId="1" applyNumberFormat="1" applyFont="1" applyFill="1" applyAlignment="1">
      <alignment horizontal="center"/>
    </xf>
    <xf numFmtId="168" fontId="11" fillId="2" borderId="0" xfId="1" applyNumberFormat="1" applyFont="1" applyFill="1" applyAlignment="1">
      <alignment horizontal="center"/>
    </xf>
    <xf numFmtId="1" fontId="11" fillId="2" borderId="0" xfId="1" applyNumberFormat="1" applyFont="1" applyFill="1" applyAlignment="1">
      <alignment horizontal="center"/>
    </xf>
    <xf numFmtId="49" fontId="3" fillId="2" borderId="1" xfId="1" applyNumberFormat="1" applyFont="1" applyFill="1" applyBorder="1" applyAlignment="1">
      <alignment horizontal="left" vertical="center"/>
    </xf>
    <xf numFmtId="166" fontId="11" fillId="2" borderId="1" xfId="1" applyNumberFormat="1" applyFont="1" applyFill="1" applyBorder="1" applyAlignment="1">
      <alignment horizontal="center"/>
    </xf>
    <xf numFmtId="167" fontId="11" fillId="2" borderId="1" xfId="1" applyNumberFormat="1" applyFont="1" applyFill="1" applyBorder="1" applyAlignment="1">
      <alignment horizontal="center"/>
    </xf>
    <xf numFmtId="168" fontId="11" fillId="2" borderId="1" xfId="1" applyNumberFormat="1" applyFont="1" applyFill="1" applyBorder="1" applyAlignment="1">
      <alignment horizontal="center"/>
    </xf>
    <xf numFmtId="49" fontId="3" fillId="2" borderId="16" xfId="1" applyNumberFormat="1" applyFont="1" applyFill="1" applyBorder="1" applyAlignment="1">
      <alignment horizontal="left" vertical="center"/>
    </xf>
    <xf numFmtId="166" fontId="11" fillId="2" borderId="0" xfId="1" applyNumberFormat="1" applyFont="1" applyFill="1" applyBorder="1" applyAlignment="1">
      <alignment horizontal="center"/>
    </xf>
    <xf numFmtId="167" fontId="11" fillId="2" borderId="0" xfId="1" applyNumberFormat="1" applyFont="1" applyFill="1" applyBorder="1" applyAlignment="1">
      <alignment horizontal="center"/>
    </xf>
    <xf numFmtId="168" fontId="11" fillId="2" borderId="0" xfId="1" applyNumberFormat="1" applyFont="1" applyFill="1" applyBorder="1" applyAlignment="1">
      <alignment horizontal="center"/>
    </xf>
    <xf numFmtId="1" fontId="11" fillId="2" borderId="0" xfId="1" applyNumberFormat="1" applyFont="1" applyFill="1" applyBorder="1" applyAlignment="1">
      <alignment horizontal="center"/>
    </xf>
    <xf numFmtId="49" fontId="4" fillId="2" borderId="1" xfId="1" applyNumberFormat="1" applyFont="1" applyFill="1" applyBorder="1" applyAlignment="1">
      <alignment horizontal="left" vertical="center"/>
    </xf>
    <xf numFmtId="49" fontId="4" fillId="2" borderId="1" xfId="1" applyNumberFormat="1" applyFont="1" applyFill="1" applyBorder="1" applyAlignment="1">
      <alignment horizontal="left" vertical="center" wrapText="1"/>
    </xf>
    <xf numFmtId="4" fontId="4" fillId="2" borderId="1" xfId="1" applyNumberFormat="1" applyFont="1" applyFill="1" applyBorder="1" applyAlignment="1">
      <alignment horizontal="center" vertical="center"/>
    </xf>
    <xf numFmtId="166" fontId="10" fillId="2" borderId="0" xfId="1" applyNumberFormat="1" applyFont="1" applyFill="1" applyBorder="1" applyAlignment="1">
      <alignment horizontal="center"/>
    </xf>
    <xf numFmtId="167" fontId="10" fillId="2" borderId="0" xfId="1" applyNumberFormat="1" applyFont="1" applyFill="1" applyBorder="1" applyAlignment="1">
      <alignment horizontal="center"/>
    </xf>
    <xf numFmtId="168" fontId="10" fillId="2" borderId="0" xfId="1" applyNumberFormat="1" applyFont="1" applyFill="1" applyBorder="1" applyAlignment="1">
      <alignment horizontal="center"/>
    </xf>
    <xf numFmtId="1" fontId="10" fillId="2" borderId="0" xfId="1" applyNumberFormat="1" applyFont="1" applyFill="1" applyBorder="1" applyAlignment="1">
      <alignment horizontal="center"/>
    </xf>
    <xf numFmtId="49" fontId="4" fillId="2" borderId="19" xfId="1" applyNumberFormat="1" applyFont="1" applyFill="1" applyBorder="1" applyAlignment="1">
      <alignment horizontal="left" vertical="center"/>
    </xf>
    <xf numFmtId="49" fontId="4" fillId="2" borderId="1" xfId="1" applyNumberFormat="1" applyFont="1" applyFill="1" applyBorder="1" applyAlignment="1">
      <alignment horizontal="center" vertical="center"/>
    </xf>
    <xf numFmtId="2" fontId="3" fillId="2" borderId="1" xfId="1" applyNumberFormat="1" applyFont="1" applyFill="1" applyBorder="1" applyAlignment="1">
      <alignment vertical="center"/>
    </xf>
    <xf numFmtId="49" fontId="4" fillId="2" borderId="19" xfId="1" applyNumberFormat="1" applyFont="1" applyFill="1" applyBorder="1" applyAlignment="1">
      <alignment horizontal="center" vertical="center"/>
    </xf>
    <xf numFmtId="4" fontId="4" fillId="2" borderId="19" xfId="1" applyNumberFormat="1" applyFont="1" applyFill="1" applyBorder="1" applyAlignment="1">
      <alignment horizontal="center" vertical="center"/>
    </xf>
    <xf numFmtId="2" fontId="4" fillId="2" borderId="19" xfId="1" applyNumberFormat="1" applyFont="1" applyFill="1" applyBorder="1" applyAlignment="1">
      <alignment horizontal="center" vertical="center"/>
    </xf>
    <xf numFmtId="165" fontId="4" fillId="2" borderId="0" xfId="1" applyNumberFormat="1" applyFont="1" applyFill="1" applyBorder="1" applyAlignment="1">
      <alignment vertical="top"/>
    </xf>
    <xf numFmtId="0" fontId="4" fillId="2" borderId="0" xfId="1" applyFont="1" applyFill="1" applyAlignment="1">
      <alignment vertical="top"/>
    </xf>
    <xf numFmtId="165" fontId="4" fillId="2" borderId="0" xfId="1" applyNumberFormat="1" applyFont="1" applyFill="1" applyBorder="1" applyAlignment="1">
      <alignment horizontal="right" vertical="top"/>
    </xf>
    <xf numFmtId="2" fontId="4" fillId="2" borderId="1" xfId="1" applyNumberFormat="1" applyFont="1" applyFill="1" applyBorder="1" applyAlignment="1">
      <alignment horizontal="center" vertical="center"/>
    </xf>
    <xf numFmtId="2" fontId="4" fillId="2" borderId="1" xfId="1" applyNumberFormat="1" applyFont="1" applyFill="1" applyBorder="1" applyAlignment="1">
      <alignment horizontal="left" vertical="center" wrapText="1"/>
    </xf>
    <xf numFmtId="4" fontId="4" fillId="2" borderId="5" xfId="1" applyNumberFormat="1" applyFont="1" applyFill="1" applyBorder="1" applyAlignment="1">
      <alignment horizontal="center" vertical="center"/>
    </xf>
    <xf numFmtId="2" fontId="4" fillId="2" borderId="5" xfId="1" applyNumberFormat="1" applyFont="1" applyFill="1" applyBorder="1" applyAlignment="1">
      <alignment horizontal="center" vertical="center"/>
    </xf>
    <xf numFmtId="2" fontId="4" fillId="2" borderId="19" xfId="1" applyNumberFormat="1" applyFont="1" applyFill="1" applyBorder="1" applyAlignment="1">
      <alignment horizontal="left" vertical="center" wrapText="1"/>
    </xf>
    <xf numFmtId="4" fontId="3" fillId="2" borderId="5" xfId="1" applyNumberFormat="1" applyFont="1" applyFill="1" applyBorder="1" applyAlignment="1">
      <alignment horizontal="center" vertical="center"/>
    </xf>
    <xf numFmtId="2" fontId="3" fillId="2" borderId="5" xfId="1" applyNumberFormat="1" applyFont="1" applyFill="1" applyBorder="1" applyAlignment="1">
      <alignment horizontal="center" vertical="center"/>
    </xf>
    <xf numFmtId="165" fontId="3" fillId="2" borderId="0" xfId="1" applyNumberFormat="1" applyFont="1" applyFill="1" applyBorder="1" applyAlignment="1">
      <alignment horizontal="right" vertical="top"/>
    </xf>
    <xf numFmtId="0" fontId="3" fillId="2" borderId="0" xfId="1" applyFont="1" applyFill="1" applyAlignment="1">
      <alignment vertical="top"/>
    </xf>
    <xf numFmtId="2" fontId="4" fillId="2" borderId="1" xfId="1" applyNumberFormat="1" applyFont="1" applyFill="1" applyBorder="1" applyAlignment="1">
      <alignment horizontal="left" vertical="center"/>
    </xf>
    <xf numFmtId="2" fontId="4" fillId="2" borderId="1" xfId="1" applyNumberFormat="1" applyFont="1" applyFill="1" applyBorder="1" applyAlignment="1">
      <alignment horizontal="left" vertical="top" wrapText="1"/>
    </xf>
    <xf numFmtId="165" fontId="3" fillId="2" borderId="1" xfId="1" applyNumberFormat="1" applyFont="1" applyFill="1" applyBorder="1" applyAlignment="1">
      <alignment horizontal="center" vertical="center" wrapText="1"/>
    </xf>
    <xf numFmtId="3" fontId="5" fillId="2" borderId="1" xfId="1" applyNumberFormat="1" applyFont="1" applyFill="1" applyBorder="1" applyAlignment="1">
      <alignment horizontal="center" vertical="center"/>
    </xf>
    <xf numFmtId="165" fontId="5" fillId="2" borderId="1" xfId="1" applyNumberFormat="1" applyFont="1" applyFill="1" applyBorder="1" applyAlignment="1">
      <alignment vertical="top"/>
    </xf>
    <xf numFmtId="165" fontId="8" fillId="2" borderId="0" xfId="1" applyNumberFormat="1" applyFont="1" applyFill="1" applyAlignment="1">
      <alignment vertical="top"/>
    </xf>
    <xf numFmtId="167" fontId="8" fillId="2" borderId="0" xfId="1" applyNumberFormat="1" applyFont="1" applyFill="1" applyAlignment="1">
      <alignment vertical="top"/>
    </xf>
    <xf numFmtId="1" fontId="4" fillId="2" borderId="1" xfId="1" applyNumberFormat="1" applyFont="1" applyFill="1" applyBorder="1" applyAlignment="1">
      <alignment horizontal="center" vertical="center"/>
    </xf>
    <xf numFmtId="3" fontId="4" fillId="2" borderId="19" xfId="1" applyNumberFormat="1" applyFont="1" applyFill="1" applyBorder="1" applyAlignment="1">
      <alignment horizontal="left" vertical="center" wrapText="1"/>
    </xf>
    <xf numFmtId="3" fontId="4" fillId="2" borderId="19" xfId="2" applyNumberFormat="1" applyFont="1" applyFill="1" applyBorder="1" applyAlignment="1">
      <alignment horizontal="center" vertical="center"/>
    </xf>
    <xf numFmtId="170" fontId="3" fillId="2" borderId="19" xfId="2" applyNumberFormat="1" applyFont="1" applyFill="1" applyBorder="1" applyAlignment="1">
      <alignment horizontal="center" vertical="center"/>
    </xf>
    <xf numFmtId="171" fontId="4" fillId="2" borderId="0" xfId="2" applyNumberFormat="1" applyFont="1" applyFill="1" applyBorder="1" applyAlignment="1">
      <alignment horizontal="center" vertical="center"/>
    </xf>
    <xf numFmtId="165" fontId="4" fillId="2" borderId="0" xfId="1" applyNumberFormat="1" applyFont="1" applyFill="1" applyBorder="1" applyAlignment="1">
      <alignment horizontal="center" vertical="center"/>
    </xf>
    <xf numFmtId="165" fontId="4" fillId="2" borderId="0" xfId="1" applyNumberFormat="1" applyFont="1" applyFill="1" applyAlignment="1">
      <alignment horizontal="center" vertical="center"/>
    </xf>
    <xf numFmtId="167" fontId="4" fillId="2" borderId="0" xfId="1" applyNumberFormat="1" applyFont="1" applyFill="1" applyAlignment="1">
      <alignment horizontal="center" vertical="center"/>
    </xf>
    <xf numFmtId="0" fontId="4" fillId="2" borderId="0" xfId="1" applyFont="1" applyFill="1" applyAlignment="1">
      <alignment horizontal="center" vertical="center"/>
    </xf>
    <xf numFmtId="49" fontId="4" fillId="2" borderId="4" xfId="1" applyNumberFormat="1" applyFont="1" applyFill="1" applyBorder="1" applyAlignment="1">
      <alignment vertical="center"/>
    </xf>
    <xf numFmtId="49" fontId="8" fillId="2" borderId="4" xfId="1" applyNumberFormat="1" applyFont="1" applyFill="1" applyBorder="1" applyAlignment="1">
      <alignment vertical="center"/>
    </xf>
    <xf numFmtId="165" fontId="8" fillId="2" borderId="6" xfId="1" applyNumberFormat="1" applyFont="1" applyFill="1" applyBorder="1" applyAlignment="1">
      <alignment vertical="center" wrapText="1"/>
    </xf>
    <xf numFmtId="165" fontId="8" fillId="2" borderId="7" xfId="1" applyNumberFormat="1" applyFont="1" applyFill="1" applyBorder="1" applyAlignment="1">
      <alignment vertical="center" wrapText="1"/>
    </xf>
    <xf numFmtId="165" fontId="4" fillId="2" borderId="4" xfId="1" applyNumberFormat="1" applyFont="1" applyFill="1" applyBorder="1" applyAlignment="1">
      <alignment vertical="center" wrapText="1"/>
    </xf>
    <xf numFmtId="165" fontId="8" fillId="2" borderId="4" xfId="1" applyNumberFormat="1" applyFont="1" applyFill="1" applyBorder="1" applyAlignment="1">
      <alignment vertical="center"/>
    </xf>
    <xf numFmtId="165" fontId="4" fillId="2" borderId="4" xfId="1" applyNumberFormat="1" applyFont="1" applyFill="1" applyBorder="1" applyAlignment="1">
      <alignment vertical="center"/>
    </xf>
    <xf numFmtId="165" fontId="3" fillId="2" borderId="4" xfId="1" applyNumberFormat="1" applyFont="1" applyFill="1" applyBorder="1" applyAlignment="1">
      <alignment vertical="center" wrapText="1"/>
    </xf>
    <xf numFmtId="49" fontId="4" fillId="2" borderId="5" xfId="1" applyNumberFormat="1" applyFont="1" applyFill="1" applyBorder="1" applyAlignment="1">
      <alignment vertical="center"/>
    </xf>
    <xf numFmtId="49" fontId="8" fillId="2" borderId="5" xfId="1" applyNumberFormat="1" applyFont="1" applyFill="1" applyBorder="1" applyAlignment="1">
      <alignment vertical="center"/>
    </xf>
    <xf numFmtId="165" fontId="8" fillId="2" borderId="8" xfId="1" applyNumberFormat="1" applyFont="1" applyFill="1" applyBorder="1" applyAlignment="1">
      <alignment vertical="center" wrapText="1"/>
    </xf>
    <xf numFmtId="165" fontId="8" fillId="2" borderId="3" xfId="1" applyNumberFormat="1" applyFont="1" applyFill="1" applyBorder="1" applyAlignment="1">
      <alignment vertical="center" wrapText="1"/>
    </xf>
    <xf numFmtId="165" fontId="4" fillId="2" borderId="5" xfId="1" applyNumberFormat="1" applyFont="1" applyFill="1" applyBorder="1" applyAlignment="1">
      <alignment vertical="center" wrapText="1"/>
    </xf>
    <xf numFmtId="165" fontId="8" fillId="2" borderId="5" xfId="1" applyNumberFormat="1" applyFont="1" applyFill="1" applyBorder="1" applyAlignment="1">
      <alignment vertical="center"/>
    </xf>
    <xf numFmtId="165" fontId="4" fillId="2" borderId="5" xfId="1" applyNumberFormat="1" applyFont="1" applyFill="1" applyBorder="1" applyAlignment="1">
      <alignment vertical="center"/>
    </xf>
    <xf numFmtId="165" fontId="3" fillId="2" borderId="5" xfId="1" applyNumberFormat="1" applyFont="1" applyFill="1" applyBorder="1" applyAlignment="1">
      <alignment vertical="center" wrapText="1"/>
    </xf>
    <xf numFmtId="49" fontId="4" fillId="2" borderId="8" xfId="1" applyNumberFormat="1" applyFont="1" applyFill="1" applyBorder="1" applyAlignment="1">
      <alignment horizontal="center" vertical="center"/>
    </xf>
    <xf numFmtId="49" fontId="8" fillId="2" borderId="2" xfId="1" applyNumberFormat="1" applyFont="1" applyFill="1" applyBorder="1" applyAlignment="1">
      <alignment horizontal="center" vertical="center"/>
    </xf>
    <xf numFmtId="165" fontId="8" fillId="2" borderId="2" xfId="1" applyNumberFormat="1" applyFont="1" applyFill="1" applyBorder="1" applyAlignment="1">
      <alignment horizontal="left" vertical="center" wrapText="1"/>
    </xf>
    <xf numFmtId="165" fontId="4" fillId="2" borderId="2" xfId="1" applyNumberFormat="1" applyFont="1" applyFill="1" applyBorder="1" applyAlignment="1">
      <alignment horizontal="left" vertical="center" wrapText="1"/>
    </xf>
    <xf numFmtId="165" fontId="8" fillId="2" borderId="2" xfId="1" applyNumberFormat="1" applyFont="1" applyFill="1" applyBorder="1" applyAlignment="1">
      <alignment horizontal="center" vertical="center"/>
    </xf>
    <xf numFmtId="165" fontId="4" fillId="2" borderId="2" xfId="1" applyNumberFormat="1" applyFont="1" applyFill="1" applyBorder="1" applyAlignment="1">
      <alignment horizontal="center" vertical="center"/>
    </xf>
    <xf numFmtId="165" fontId="3" fillId="2" borderId="3" xfId="1" applyNumberFormat="1" applyFont="1" applyFill="1" applyBorder="1" applyAlignment="1">
      <alignment horizontal="center" vertical="center" wrapText="1"/>
    </xf>
    <xf numFmtId="4" fontId="3" fillId="2" borderId="1" xfId="1" applyNumberFormat="1" applyFont="1" applyFill="1" applyBorder="1" applyAlignment="1">
      <alignment vertical="center"/>
    </xf>
    <xf numFmtId="49" fontId="4" fillId="2" borderId="5" xfId="1" applyNumberFormat="1" applyFont="1" applyFill="1" applyBorder="1" applyAlignment="1">
      <alignment horizontal="center" vertical="center"/>
    </xf>
    <xf numFmtId="0" fontId="9" fillId="2" borderId="5" xfId="0" applyFont="1" applyFill="1" applyBorder="1" applyAlignment="1">
      <alignment horizontal="left" vertical="top" wrapText="1"/>
    </xf>
    <xf numFmtId="4" fontId="4" fillId="2" borderId="1" xfId="1" applyNumberFormat="1" applyFont="1" applyFill="1" applyBorder="1" applyAlignment="1">
      <alignment horizontal="right" vertical="top"/>
    </xf>
    <xf numFmtId="4" fontId="3" fillId="2" borderId="1" xfId="1" applyNumberFormat="1" applyFont="1" applyFill="1" applyBorder="1" applyAlignment="1">
      <alignment horizontal="right" vertical="top" wrapText="1"/>
    </xf>
    <xf numFmtId="0" fontId="9" fillId="2" borderId="19" xfId="0" applyFont="1" applyFill="1" applyBorder="1" applyAlignment="1">
      <alignment vertical="top" wrapText="1"/>
    </xf>
    <xf numFmtId="4" fontId="5" fillId="2" borderId="1" xfId="1" applyNumberFormat="1" applyFont="1" applyFill="1" applyBorder="1" applyAlignment="1">
      <alignment horizontal="right" vertical="top" wrapText="1"/>
    </xf>
    <xf numFmtId="0" fontId="4" fillId="2" borderId="19" xfId="1" applyFont="1" applyFill="1" applyBorder="1" applyAlignment="1">
      <alignment horizontal="left" vertical="center" wrapText="1"/>
    </xf>
    <xf numFmtId="4" fontId="3" fillId="2" borderId="1" xfId="1" applyNumberFormat="1" applyFont="1" applyFill="1" applyBorder="1" applyAlignment="1">
      <alignment horizontal="right" vertical="top"/>
    </xf>
    <xf numFmtId="49" fontId="4" fillId="2" borderId="1" xfId="1" applyNumberFormat="1" applyFont="1" applyFill="1" applyBorder="1" applyAlignment="1">
      <alignment vertical="center"/>
    </xf>
    <xf numFmtId="49" fontId="4" fillId="2" borderId="19" xfId="1" applyNumberFormat="1" applyFont="1" applyFill="1" applyBorder="1" applyAlignment="1">
      <alignment horizontal="left" vertical="top" wrapText="1"/>
    </xf>
    <xf numFmtId="4" fontId="4" fillId="2" borderId="1" xfId="1" applyNumberFormat="1" applyFont="1" applyFill="1" applyBorder="1" applyAlignment="1">
      <alignment horizontal="center" vertical="center" wrapText="1"/>
    </xf>
    <xf numFmtId="49" fontId="4" fillId="2" borderId="19" xfId="1" applyNumberFormat="1" applyFont="1" applyFill="1" applyBorder="1" applyAlignment="1">
      <alignment vertical="center"/>
    </xf>
    <xf numFmtId="4" fontId="3" fillId="2" borderId="1" xfId="1" applyNumberFormat="1" applyFont="1" applyFill="1" applyBorder="1" applyAlignment="1">
      <alignment horizontal="center" vertical="center" wrapText="1"/>
    </xf>
    <xf numFmtId="49" fontId="13" fillId="2" borderId="1" xfId="1" applyNumberFormat="1" applyFont="1" applyFill="1" applyBorder="1" applyAlignment="1">
      <alignment horizontal="left" vertical="center" wrapText="1"/>
    </xf>
    <xf numFmtId="49" fontId="13" fillId="2" borderId="1" xfId="1" applyNumberFormat="1" applyFont="1" applyFill="1" applyBorder="1" applyAlignment="1">
      <alignment horizontal="left" vertical="top" wrapText="1"/>
    </xf>
    <xf numFmtId="49" fontId="4" fillId="2" borderId="1" xfId="1" applyNumberFormat="1" applyFont="1" applyFill="1" applyBorder="1" applyAlignment="1">
      <alignment horizontal="left" vertical="top" wrapText="1"/>
    </xf>
    <xf numFmtId="4" fontId="5" fillId="2" borderId="1" xfId="1" applyNumberFormat="1" applyFont="1" applyFill="1" applyBorder="1" applyAlignment="1">
      <alignment horizontal="center" vertical="top"/>
    </xf>
    <xf numFmtId="4" fontId="3" fillId="2" borderId="1" xfId="1" applyNumberFormat="1" applyFont="1" applyFill="1" applyBorder="1" applyAlignment="1">
      <alignment horizontal="center" vertical="top"/>
    </xf>
    <xf numFmtId="4" fontId="5" fillId="2" borderId="1" xfId="1" applyNumberFormat="1" applyFont="1" applyFill="1" applyBorder="1" applyAlignment="1">
      <alignment horizontal="right" vertical="top"/>
    </xf>
    <xf numFmtId="4" fontId="8" fillId="2" borderId="0" xfId="1" applyNumberFormat="1" applyFont="1" applyFill="1" applyBorder="1" applyAlignment="1">
      <alignment horizontal="left" vertical="top" wrapText="1"/>
    </xf>
    <xf numFmtId="165" fontId="8" fillId="2" borderId="0" xfId="1" applyNumberFormat="1" applyFont="1" applyFill="1" applyBorder="1" applyAlignment="1">
      <alignment horizontal="right" vertical="top"/>
    </xf>
    <xf numFmtId="49" fontId="4" fillId="2" borderId="0" xfId="1" applyNumberFormat="1" applyFont="1" applyFill="1" applyBorder="1" applyAlignment="1">
      <alignment horizontal="center" vertical="center" wrapText="1"/>
    </xf>
    <xf numFmtId="49" fontId="6" fillId="2" borderId="0" xfId="0" applyNumberFormat="1" applyFont="1" applyFill="1" applyBorder="1" applyAlignment="1">
      <alignment horizontal="left" wrapText="1"/>
    </xf>
    <xf numFmtId="165" fontId="8" fillId="2" borderId="0" xfId="1" applyNumberFormat="1" applyFont="1" applyFill="1" applyBorder="1" applyAlignment="1">
      <alignment horizontal="left" vertical="top" wrapText="1"/>
    </xf>
    <xf numFmtId="0" fontId="6" fillId="2" borderId="0" xfId="0" applyFont="1" applyFill="1" applyAlignment="1"/>
    <xf numFmtId="0" fontId="6" fillId="2" borderId="0" xfId="0" applyFont="1" applyFill="1" applyBorder="1" applyAlignment="1">
      <alignment horizontal="left" wrapText="1"/>
    </xf>
    <xf numFmtId="2" fontId="8" fillId="2" borderId="0" xfId="1" applyNumberFormat="1" applyFont="1" applyFill="1" applyBorder="1" applyAlignment="1">
      <alignment horizontal="right" vertical="top"/>
    </xf>
    <xf numFmtId="165" fontId="8" fillId="2" borderId="0" xfId="1" applyNumberFormat="1" applyFont="1" applyFill="1" applyBorder="1" applyAlignment="1">
      <alignment horizontal="right" vertical="top" wrapText="1"/>
    </xf>
    <xf numFmtId="49" fontId="8" fillId="2" borderId="0" xfId="1" applyNumberFormat="1" applyFont="1" applyFill="1" applyBorder="1" applyAlignment="1">
      <alignment horizontal="left" vertical="top" wrapText="1"/>
    </xf>
    <xf numFmtId="49" fontId="6" fillId="2" borderId="0" xfId="0" applyNumberFormat="1" applyFont="1" applyFill="1" applyAlignment="1">
      <alignment horizontal="left" wrapText="1"/>
    </xf>
    <xf numFmtId="0" fontId="6" fillId="2" borderId="0" xfId="0" applyFont="1" applyFill="1" applyAlignment="1">
      <alignment horizontal="left" wrapText="1"/>
    </xf>
    <xf numFmtId="2" fontId="6" fillId="2" borderId="0" xfId="0" applyNumberFormat="1" applyFont="1" applyFill="1" applyAlignment="1">
      <alignment horizontal="left" wrapText="1"/>
    </xf>
    <xf numFmtId="49" fontId="4" fillId="2" borderId="0" xfId="1" applyNumberFormat="1" applyFont="1" applyFill="1" applyBorder="1" applyAlignment="1">
      <alignment horizontal="left" vertical="center" wrapText="1"/>
    </xf>
    <xf numFmtId="165" fontId="4" fillId="2" borderId="0" xfId="1" applyNumberFormat="1" applyFont="1" applyFill="1" applyBorder="1" applyAlignment="1">
      <alignment horizontal="left" vertical="top" wrapText="1"/>
    </xf>
    <xf numFmtId="49" fontId="9" fillId="2" borderId="0" xfId="0" applyNumberFormat="1" applyFont="1" applyFill="1" applyBorder="1" applyAlignment="1"/>
    <xf numFmtId="165" fontId="4" fillId="2" borderId="0" xfId="1" applyNumberFormat="1" applyFont="1" applyFill="1" applyBorder="1" applyAlignment="1">
      <alignment horizontal="left" wrapText="1"/>
    </xf>
    <xf numFmtId="49" fontId="8" fillId="2" borderId="0" xfId="1" applyNumberFormat="1" applyFont="1" applyFill="1" applyAlignment="1"/>
    <xf numFmtId="0" fontId="3" fillId="2" borderId="0" xfId="0" applyFont="1" applyFill="1" applyBorder="1" applyAlignment="1"/>
    <xf numFmtId="0" fontId="4" fillId="2" borderId="0" xfId="0" applyFont="1" applyFill="1" applyBorder="1" applyAlignment="1"/>
    <xf numFmtId="49" fontId="4" fillId="2" borderId="9" xfId="1" applyNumberFormat="1" applyFont="1" applyFill="1" applyBorder="1" applyAlignment="1">
      <alignment horizontal="center" vertical="center"/>
    </xf>
    <xf numFmtId="49" fontId="5" fillId="2" borderId="1" xfId="1" applyNumberFormat="1" applyFont="1" applyFill="1" applyBorder="1" applyAlignment="1">
      <alignment horizontal="right" vertical="top"/>
    </xf>
    <xf numFmtId="49" fontId="5" fillId="2" borderId="0" xfId="1" applyNumberFormat="1" applyFont="1" applyFill="1" applyBorder="1" applyAlignment="1">
      <alignment horizontal="right" vertical="top"/>
    </xf>
    <xf numFmtId="0" fontId="5" fillId="2" borderId="0" xfId="1" applyFont="1" applyFill="1" applyAlignment="1">
      <alignment horizontal="left" vertical="top"/>
    </xf>
    <xf numFmtId="2" fontId="5" fillId="2" borderId="1" xfId="1" applyNumberFormat="1" applyFont="1" applyFill="1" applyBorder="1" applyAlignment="1">
      <alignment horizontal="right" vertical="top"/>
    </xf>
    <xf numFmtId="165" fontId="5" fillId="2" borderId="1" xfId="1" applyNumberFormat="1" applyFont="1" applyFill="1" applyBorder="1" applyAlignment="1">
      <alignment horizontal="right" vertical="top"/>
    </xf>
    <xf numFmtId="165" fontId="5" fillId="2" borderId="10" xfId="1" applyNumberFormat="1" applyFont="1" applyFill="1" applyBorder="1" applyAlignment="1">
      <alignment horizontal="right" vertical="top"/>
    </xf>
    <xf numFmtId="0" fontId="5" fillId="2" borderId="0" xfId="1" applyFont="1" applyFill="1" applyAlignment="1">
      <alignment vertical="top"/>
    </xf>
    <xf numFmtId="49" fontId="4" fillId="2" borderId="11" xfId="1" applyNumberFormat="1" applyFont="1" applyFill="1" applyBorder="1" applyAlignment="1">
      <alignment horizontal="center" vertical="center"/>
    </xf>
    <xf numFmtId="49" fontId="5" fillId="2" borderId="12" xfId="1" applyNumberFormat="1" applyFont="1" applyFill="1" applyBorder="1" applyAlignment="1">
      <alignment horizontal="right" vertical="top"/>
    </xf>
    <xf numFmtId="49" fontId="5" fillId="2" borderId="4" xfId="1" applyNumberFormat="1" applyFont="1" applyFill="1" applyBorder="1" applyAlignment="1">
      <alignment horizontal="right" vertical="top"/>
    </xf>
    <xf numFmtId="165" fontId="5" fillId="2" borderId="5" xfId="1" applyNumberFormat="1" applyFont="1" applyFill="1" applyBorder="1" applyAlignment="1">
      <alignment horizontal="right" vertical="top"/>
    </xf>
    <xf numFmtId="2" fontId="5" fillId="2" borderId="12" xfId="1" applyNumberFormat="1" applyFont="1" applyFill="1" applyBorder="1" applyAlignment="1">
      <alignment horizontal="right" vertical="top"/>
    </xf>
    <xf numFmtId="165" fontId="5" fillId="2" borderId="12" xfId="1" applyNumberFormat="1" applyFont="1" applyFill="1" applyBorder="1" applyAlignment="1">
      <alignment horizontal="right" vertical="top"/>
    </xf>
    <xf numFmtId="165" fontId="5" fillId="2" borderId="13" xfId="1" applyNumberFormat="1" applyFont="1" applyFill="1" applyBorder="1" applyAlignment="1">
      <alignment horizontal="right" vertical="top"/>
    </xf>
    <xf numFmtId="165" fontId="5" fillId="2" borderId="0" xfId="1" applyNumberFormat="1" applyFont="1" applyFill="1" applyAlignment="1">
      <alignment vertical="top"/>
    </xf>
    <xf numFmtId="49" fontId="4" fillId="2" borderId="14" xfId="1" applyNumberFormat="1" applyFont="1" applyFill="1" applyBorder="1" applyAlignment="1">
      <alignment horizontal="center" vertical="center"/>
    </xf>
    <xf numFmtId="49" fontId="5" fillId="2" borderId="5" xfId="1" applyNumberFormat="1" applyFont="1" applyFill="1" applyBorder="1" applyAlignment="1">
      <alignment horizontal="right" vertical="top"/>
    </xf>
    <xf numFmtId="165" fontId="5" fillId="2" borderId="12" xfId="1" applyNumberFormat="1" applyFont="1" applyFill="1" applyBorder="1" applyAlignment="1">
      <alignment horizontal="left" vertical="top"/>
    </xf>
    <xf numFmtId="2" fontId="5" fillId="2" borderId="5" xfId="1" applyNumberFormat="1" applyFont="1" applyFill="1" applyBorder="1" applyAlignment="1">
      <alignment horizontal="right" vertical="top"/>
    </xf>
    <xf numFmtId="165" fontId="5" fillId="2" borderId="15" xfId="1" applyNumberFormat="1" applyFont="1" applyFill="1" applyBorder="1" applyAlignment="1">
      <alignment horizontal="right" vertical="top"/>
    </xf>
    <xf numFmtId="49" fontId="3" fillId="2" borderId="1" xfId="1" applyNumberFormat="1" applyFont="1" applyFill="1" applyBorder="1" applyAlignment="1">
      <alignment horizontal="right" vertical="top"/>
    </xf>
    <xf numFmtId="49" fontId="3" fillId="2" borderId="5" xfId="1" applyNumberFormat="1" applyFont="1" applyFill="1" applyBorder="1" applyAlignment="1">
      <alignment horizontal="right" vertical="top"/>
    </xf>
    <xf numFmtId="0" fontId="8" fillId="2" borderId="5" xfId="1" applyFont="1" applyFill="1" applyBorder="1" applyAlignment="1">
      <alignment horizontal="justify" vertical="top" wrapText="1"/>
    </xf>
    <xf numFmtId="2" fontId="3" fillId="2" borderId="1" xfId="1" applyNumberFormat="1" applyFont="1" applyFill="1" applyBorder="1" applyAlignment="1">
      <alignment horizontal="right" vertical="top"/>
    </xf>
    <xf numFmtId="165" fontId="3" fillId="2" borderId="1" xfId="1" applyNumberFormat="1" applyFont="1" applyFill="1" applyBorder="1" applyAlignment="1">
      <alignment horizontal="right" vertical="top"/>
    </xf>
    <xf numFmtId="165" fontId="3" fillId="2" borderId="10" xfId="1" applyNumberFormat="1" applyFont="1" applyFill="1" applyBorder="1" applyAlignment="1">
      <alignment horizontal="center" vertical="top" wrapText="1"/>
    </xf>
    <xf numFmtId="2" fontId="4" fillId="2" borderId="1" xfId="1" applyNumberFormat="1" applyFont="1" applyFill="1" applyBorder="1" applyAlignment="1">
      <alignment horizontal="right" vertical="top"/>
    </xf>
    <xf numFmtId="165" fontId="4" fillId="2" borderId="1" xfId="1" applyNumberFormat="1" applyFont="1" applyFill="1" applyBorder="1" applyAlignment="1">
      <alignment horizontal="right" vertical="top"/>
    </xf>
    <xf numFmtId="49" fontId="5" fillId="2" borderId="16" xfId="1" applyNumberFormat="1" applyFont="1" applyFill="1" applyBorder="1" applyAlignment="1">
      <alignment horizontal="right" vertical="top"/>
    </xf>
    <xf numFmtId="0" fontId="8" fillId="2" borderId="1" xfId="1" applyFont="1" applyFill="1" applyBorder="1" applyAlignment="1">
      <alignment horizontal="justify" vertical="top" wrapText="1"/>
    </xf>
    <xf numFmtId="49" fontId="3" fillId="2" borderId="16" xfId="1" applyNumberFormat="1" applyFont="1" applyFill="1" applyBorder="1" applyAlignment="1">
      <alignment horizontal="right" vertical="top"/>
    </xf>
    <xf numFmtId="165" fontId="5" fillId="2" borderId="15" xfId="1" applyNumberFormat="1" applyFont="1" applyFill="1" applyBorder="1" applyAlignment="1">
      <alignment horizontal="center" vertical="top" wrapText="1"/>
    </xf>
    <xf numFmtId="0" fontId="4" fillId="2" borderId="1" xfId="1" applyFont="1" applyFill="1" applyBorder="1" applyAlignment="1">
      <alignment horizontal="justify" vertical="top" wrapText="1"/>
    </xf>
    <xf numFmtId="165" fontId="5" fillId="2" borderId="10" xfId="1" applyNumberFormat="1" applyFont="1" applyFill="1" applyBorder="1" applyAlignment="1">
      <alignment horizontal="center" vertical="top"/>
    </xf>
    <xf numFmtId="49" fontId="4" fillId="2" borderId="17" xfId="1" applyNumberFormat="1" applyFont="1" applyFill="1" applyBorder="1" applyAlignment="1">
      <alignment horizontal="center" vertical="center"/>
    </xf>
    <xf numFmtId="49" fontId="5" fillId="2" borderId="18" xfId="1" applyNumberFormat="1" applyFont="1" applyFill="1" applyBorder="1" applyAlignment="1">
      <alignment horizontal="right" vertical="top"/>
    </xf>
    <xf numFmtId="49" fontId="5" fillId="2" borderId="19" xfId="1" applyNumberFormat="1" applyFont="1" applyFill="1" applyBorder="1" applyAlignment="1">
      <alignment horizontal="right" vertical="top"/>
    </xf>
    <xf numFmtId="2" fontId="5" fillId="2" borderId="18" xfId="1" applyNumberFormat="1" applyFont="1" applyFill="1" applyBorder="1" applyAlignment="1">
      <alignment horizontal="right" vertical="top"/>
    </xf>
    <xf numFmtId="165" fontId="5" fillId="2" borderId="18" xfId="1" applyNumberFormat="1" applyFont="1" applyFill="1" applyBorder="1" applyAlignment="1">
      <alignment horizontal="right" vertical="top"/>
    </xf>
    <xf numFmtId="49" fontId="5" fillId="2" borderId="20" xfId="1" applyNumberFormat="1" applyFont="1" applyFill="1" applyBorder="1" applyAlignment="1">
      <alignment horizontal="right" vertical="top"/>
    </xf>
    <xf numFmtId="0" fontId="8" fillId="2" borderId="18" xfId="1" applyFont="1" applyFill="1" applyBorder="1" applyAlignment="1">
      <alignment horizontal="justify" vertical="top" wrapText="1"/>
    </xf>
    <xf numFmtId="49" fontId="5" fillId="2" borderId="6" xfId="1" applyNumberFormat="1" applyFont="1" applyFill="1" applyBorder="1" applyAlignment="1">
      <alignment horizontal="right" vertical="top"/>
    </xf>
    <xf numFmtId="165" fontId="5" fillId="2" borderId="13" xfId="1" applyNumberFormat="1" applyFont="1" applyFill="1" applyBorder="1" applyAlignment="1">
      <alignment horizontal="center" vertical="top"/>
    </xf>
    <xf numFmtId="2" fontId="3" fillId="2" borderId="5" xfId="1" applyNumberFormat="1" applyFont="1" applyFill="1" applyBorder="1" applyAlignment="1">
      <alignment horizontal="right" vertical="top"/>
    </xf>
    <xf numFmtId="165" fontId="3" fillId="2" borderId="15" xfId="1" applyNumberFormat="1" applyFont="1" applyFill="1" applyBorder="1" applyAlignment="1">
      <alignment horizontal="center" vertical="top" wrapText="1"/>
    </xf>
    <xf numFmtId="49" fontId="4" fillId="2" borderId="1" xfId="1" applyNumberFormat="1" applyFont="1" applyFill="1" applyBorder="1" applyAlignment="1">
      <alignment horizontal="right" vertical="top"/>
    </xf>
    <xf numFmtId="2" fontId="4" fillId="2" borderId="5" xfId="1" applyNumberFormat="1" applyFont="1" applyFill="1" applyBorder="1" applyAlignment="1">
      <alignment horizontal="right" vertical="top"/>
    </xf>
    <xf numFmtId="165" fontId="4" fillId="2" borderId="15" xfId="1" applyNumberFormat="1" applyFont="1" applyFill="1" applyBorder="1" applyAlignment="1">
      <alignment horizontal="center" vertical="top" wrapText="1"/>
    </xf>
    <xf numFmtId="49" fontId="4" fillId="2" borderId="16" xfId="1" applyNumberFormat="1" applyFont="1" applyFill="1" applyBorder="1" applyAlignment="1">
      <alignment horizontal="right" vertical="top"/>
    </xf>
    <xf numFmtId="165" fontId="5" fillId="2" borderId="21" xfId="1" applyNumberFormat="1" applyFont="1" applyFill="1" applyBorder="1" applyAlignment="1">
      <alignment horizontal="center" vertical="top"/>
    </xf>
    <xf numFmtId="2" fontId="4" fillId="2" borderId="20" xfId="1" applyNumberFormat="1" applyFont="1" applyFill="1" applyBorder="1" applyAlignment="1">
      <alignment horizontal="right" vertical="top"/>
    </xf>
    <xf numFmtId="165" fontId="4" fillId="2" borderId="20" xfId="1" applyNumberFormat="1" applyFont="1" applyFill="1" applyBorder="1" applyAlignment="1">
      <alignment horizontal="right" vertical="top"/>
    </xf>
    <xf numFmtId="0" fontId="8" fillId="2" borderId="22" xfId="1" applyFont="1" applyFill="1" applyBorder="1" applyAlignment="1">
      <alignment horizontal="justify" vertical="top" wrapText="1"/>
    </xf>
    <xf numFmtId="49" fontId="4" fillId="2" borderId="23" xfId="1" applyNumberFormat="1" applyFont="1" applyFill="1" applyBorder="1" applyAlignment="1">
      <alignment horizontal="center" vertical="center"/>
    </xf>
    <xf numFmtId="165" fontId="5" fillId="2" borderId="32" xfId="1" applyNumberFormat="1" applyFont="1" applyFill="1" applyBorder="1" applyAlignment="1">
      <alignment horizontal="left" vertical="top" wrapText="1"/>
    </xf>
    <xf numFmtId="2" fontId="3" fillId="2" borderId="4" xfId="1" applyNumberFormat="1" applyFont="1" applyFill="1" applyBorder="1" applyAlignment="1">
      <alignment horizontal="right" vertical="top"/>
    </xf>
    <xf numFmtId="165" fontId="4" fillId="2" borderId="4" xfId="1" applyNumberFormat="1" applyFont="1" applyFill="1" applyBorder="1" applyAlignment="1">
      <alignment horizontal="right" vertical="top"/>
    </xf>
    <xf numFmtId="165" fontId="5" fillId="2" borderId="24" xfId="1" applyNumberFormat="1" applyFont="1" applyFill="1" applyBorder="1" applyAlignment="1">
      <alignment horizontal="center" vertical="top"/>
    </xf>
    <xf numFmtId="165" fontId="5" fillId="2" borderId="15" xfId="1" applyNumberFormat="1" applyFont="1" applyFill="1" applyBorder="1" applyAlignment="1">
      <alignment horizontal="center" vertical="top"/>
    </xf>
    <xf numFmtId="165" fontId="5" fillId="2" borderId="10" xfId="1" applyNumberFormat="1" applyFont="1" applyFill="1" applyBorder="1" applyAlignment="1">
      <alignment horizontal="center" vertical="top" wrapText="1"/>
    </xf>
    <xf numFmtId="2" fontId="4" fillId="2" borderId="1" xfId="1" applyNumberFormat="1" applyFont="1" applyFill="1" applyBorder="1" applyAlignment="1">
      <alignment horizontal="justify" vertical="top" wrapText="1"/>
    </xf>
    <xf numFmtId="49" fontId="10" fillId="2" borderId="9" xfId="1" applyNumberFormat="1" applyFont="1" applyFill="1" applyBorder="1" applyAlignment="1">
      <alignment horizontal="center" vertical="center"/>
    </xf>
    <xf numFmtId="49" fontId="10" fillId="2" borderId="1" xfId="1" applyNumberFormat="1" applyFont="1" applyFill="1" applyBorder="1" applyAlignment="1">
      <alignment horizontal="right" vertical="top"/>
    </xf>
    <xf numFmtId="2" fontId="10" fillId="2" borderId="1" xfId="1" applyNumberFormat="1" applyFont="1" applyFill="1" applyBorder="1" applyAlignment="1">
      <alignment horizontal="right" vertical="top"/>
    </xf>
    <xf numFmtId="165" fontId="10" fillId="2" borderId="1" xfId="1" applyNumberFormat="1" applyFont="1" applyFill="1" applyBorder="1" applyAlignment="1">
      <alignment horizontal="right" vertical="top"/>
    </xf>
    <xf numFmtId="165" fontId="10" fillId="2" borderId="0" xfId="1" applyNumberFormat="1" applyFont="1" applyFill="1" applyBorder="1" applyAlignment="1">
      <alignment horizontal="right" vertical="top"/>
    </xf>
    <xf numFmtId="0" fontId="10" fillId="2" borderId="0" xfId="1" applyFont="1" applyFill="1" applyAlignment="1">
      <alignment vertical="top"/>
    </xf>
    <xf numFmtId="165" fontId="4" fillId="2" borderId="10" xfId="1" applyNumberFormat="1" applyFont="1" applyFill="1" applyBorder="1" applyAlignment="1">
      <alignment horizontal="center" vertical="top"/>
    </xf>
    <xf numFmtId="49" fontId="4" fillId="2" borderId="25" xfId="1" applyNumberFormat="1" applyFont="1" applyFill="1" applyBorder="1" applyAlignment="1">
      <alignment horizontal="center" vertical="center"/>
    </xf>
    <xf numFmtId="2" fontId="5" fillId="2" borderId="20" xfId="1" applyNumberFormat="1" applyFont="1" applyFill="1" applyBorder="1" applyAlignment="1">
      <alignment horizontal="right" vertical="top"/>
    </xf>
    <xf numFmtId="165" fontId="5" fillId="2" borderId="20" xfId="1" applyNumberFormat="1" applyFont="1" applyFill="1" applyBorder="1" applyAlignment="1">
      <alignment horizontal="right" vertical="top"/>
    </xf>
    <xf numFmtId="49" fontId="4" fillId="2" borderId="26" xfId="1" applyNumberFormat="1" applyFont="1" applyFill="1" applyBorder="1" applyAlignment="1">
      <alignment horizontal="center" vertical="center"/>
    </xf>
    <xf numFmtId="49" fontId="5" fillId="2" borderId="27" xfId="1" applyNumberFormat="1" applyFont="1" applyFill="1" applyBorder="1" applyAlignment="1">
      <alignment horizontal="right" vertical="top"/>
    </xf>
    <xf numFmtId="165" fontId="5" fillId="2" borderId="28" xfId="1" applyNumberFormat="1" applyFont="1" applyFill="1" applyBorder="1" applyAlignment="1">
      <alignment horizontal="center" vertical="top"/>
    </xf>
    <xf numFmtId="165" fontId="5" fillId="2" borderId="27" xfId="1" applyNumberFormat="1" applyFont="1" applyFill="1" applyBorder="1" applyAlignment="1">
      <alignment horizontal="left" vertical="top"/>
    </xf>
    <xf numFmtId="0" fontId="8" fillId="2" borderId="7" xfId="1" applyFont="1" applyFill="1" applyBorder="1" applyAlignment="1">
      <alignment horizontal="justify" vertical="top" wrapText="1"/>
    </xf>
    <xf numFmtId="49" fontId="5" fillId="2" borderId="0" xfId="1" applyNumberFormat="1" applyFont="1" applyFill="1" applyAlignment="1">
      <alignment vertical="top"/>
    </xf>
    <xf numFmtId="2" fontId="5" fillId="2" borderId="0" xfId="1" applyNumberFormat="1" applyFont="1" applyFill="1" applyAlignment="1">
      <alignment vertical="top"/>
    </xf>
    <xf numFmtId="165" fontId="5" fillId="2" borderId="29" xfId="1" applyNumberFormat="1" applyFont="1" applyFill="1" applyBorder="1" applyAlignment="1">
      <alignment vertical="top"/>
    </xf>
    <xf numFmtId="49" fontId="4" fillId="2" borderId="30" xfId="1" applyNumberFormat="1" applyFont="1" applyFill="1" applyBorder="1" applyAlignment="1">
      <alignment horizontal="center" vertical="center"/>
    </xf>
    <xf numFmtId="49" fontId="5" fillId="2" borderId="31" xfId="1" applyNumberFormat="1" applyFont="1" applyFill="1" applyBorder="1" applyAlignment="1">
      <alignment vertical="top"/>
    </xf>
    <xf numFmtId="49" fontId="5" fillId="2" borderId="0" xfId="1" applyNumberFormat="1" applyFont="1" applyFill="1" applyBorder="1" applyAlignment="1">
      <alignment vertical="top"/>
    </xf>
    <xf numFmtId="2" fontId="5" fillId="2" borderId="31" xfId="1" applyNumberFormat="1" applyFont="1" applyFill="1" applyBorder="1" applyAlignment="1">
      <alignment vertical="top"/>
    </xf>
    <xf numFmtId="165" fontId="5" fillId="2" borderId="31" xfId="1" applyNumberFormat="1" applyFont="1" applyFill="1" applyBorder="1" applyAlignment="1">
      <alignment vertical="top"/>
    </xf>
    <xf numFmtId="49" fontId="6" fillId="2" borderId="31" xfId="0" applyNumberFormat="1" applyFont="1" applyFill="1" applyBorder="1"/>
    <xf numFmtId="0" fontId="6" fillId="2" borderId="31" xfId="0" applyFont="1" applyFill="1" applyBorder="1"/>
    <xf numFmtId="0" fontId="6" fillId="2" borderId="29" xfId="0" applyFont="1" applyFill="1" applyBorder="1"/>
    <xf numFmtId="49" fontId="5" fillId="2" borderId="31" xfId="1" applyNumberFormat="1" applyFont="1" applyFill="1" applyBorder="1" applyAlignment="1">
      <alignment horizontal="right" vertical="top"/>
    </xf>
    <xf numFmtId="49" fontId="5" fillId="2" borderId="32" xfId="1" applyNumberFormat="1" applyFont="1" applyFill="1" applyBorder="1" applyAlignment="1">
      <alignment horizontal="right" vertical="top"/>
    </xf>
    <xf numFmtId="2" fontId="4" fillId="2" borderId="12" xfId="1" applyNumberFormat="1" applyFont="1" applyFill="1" applyBorder="1" applyAlignment="1">
      <alignment horizontal="right" vertical="top"/>
    </xf>
    <xf numFmtId="165" fontId="4" fillId="2" borderId="12" xfId="1" applyNumberFormat="1" applyFont="1" applyFill="1" applyBorder="1" applyAlignment="1">
      <alignment horizontal="right" vertical="top"/>
    </xf>
    <xf numFmtId="49" fontId="4" fillId="2" borderId="33" xfId="1" applyNumberFormat="1" applyFont="1" applyFill="1" applyBorder="1" applyAlignment="1">
      <alignment horizontal="center" vertical="center"/>
    </xf>
    <xf numFmtId="2" fontId="5" fillId="2" borderId="19" xfId="1" applyNumberFormat="1" applyFont="1" applyFill="1" applyBorder="1" applyAlignment="1">
      <alignment horizontal="right" vertical="top"/>
    </xf>
    <xf numFmtId="165" fontId="5" fillId="2" borderId="19" xfId="1" applyNumberFormat="1" applyFont="1" applyFill="1" applyBorder="1" applyAlignment="1">
      <alignment horizontal="right" vertical="top"/>
    </xf>
    <xf numFmtId="165" fontId="5" fillId="2" borderId="34" xfId="1" applyNumberFormat="1" applyFont="1" applyFill="1" applyBorder="1" applyAlignment="1">
      <alignment horizontal="center" vertical="top"/>
    </xf>
    <xf numFmtId="0" fontId="8" fillId="2" borderId="19" xfId="1" applyFont="1" applyFill="1" applyBorder="1" applyAlignment="1">
      <alignment horizontal="justify" vertical="top" wrapText="1"/>
    </xf>
    <xf numFmtId="49" fontId="5" fillId="2" borderId="8" xfId="1" applyNumberFormat="1" applyFont="1" applyFill="1" applyBorder="1" applyAlignment="1">
      <alignment horizontal="right" vertical="top"/>
    </xf>
    <xf numFmtId="49" fontId="5" fillId="2" borderId="35" xfId="1" applyNumberFormat="1" applyFont="1" applyFill="1" applyBorder="1" applyAlignment="1">
      <alignment horizontal="right" vertical="top"/>
    </xf>
    <xf numFmtId="49" fontId="5" fillId="2" borderId="22" xfId="1" applyNumberFormat="1" applyFont="1" applyFill="1" applyBorder="1" applyAlignment="1">
      <alignment horizontal="right" vertical="top"/>
    </xf>
    <xf numFmtId="49" fontId="4" fillId="2" borderId="18" xfId="1" applyNumberFormat="1" applyFont="1" applyFill="1" applyBorder="1" applyAlignment="1">
      <alignment horizontal="right" vertical="top"/>
    </xf>
    <xf numFmtId="49" fontId="4" fillId="2" borderId="6" xfId="1" applyNumberFormat="1" applyFont="1" applyFill="1" applyBorder="1" applyAlignment="1">
      <alignment horizontal="right" vertical="top"/>
    </xf>
    <xf numFmtId="2" fontId="4" fillId="2" borderId="18" xfId="1" applyNumberFormat="1" applyFont="1" applyFill="1" applyBorder="1" applyAlignment="1">
      <alignment horizontal="right" vertical="top"/>
    </xf>
    <xf numFmtId="165" fontId="4" fillId="2" borderId="18" xfId="1" applyNumberFormat="1" applyFont="1" applyFill="1" applyBorder="1" applyAlignment="1">
      <alignment horizontal="right" vertical="top"/>
    </xf>
    <xf numFmtId="165" fontId="3" fillId="2" borderId="21" xfId="1" applyNumberFormat="1" applyFont="1" applyFill="1" applyBorder="1" applyAlignment="1">
      <alignment horizontal="center" vertical="top"/>
    </xf>
    <xf numFmtId="165" fontId="5" fillId="2" borderId="36" xfId="1" applyNumberFormat="1" applyFont="1" applyFill="1" applyBorder="1" applyAlignment="1">
      <alignment horizontal="center" vertical="top"/>
    </xf>
    <xf numFmtId="49" fontId="6" fillId="2" borderId="27" xfId="0" applyNumberFormat="1" applyFont="1" applyFill="1" applyBorder="1"/>
    <xf numFmtId="0" fontId="6" fillId="2" borderId="39" xfId="0" applyFont="1" applyFill="1" applyBorder="1"/>
    <xf numFmtId="49" fontId="4" fillId="2" borderId="16" xfId="1" applyNumberFormat="1" applyFont="1" applyFill="1" applyBorder="1" applyAlignment="1">
      <alignment horizontal="center" vertical="center"/>
    </xf>
    <xf numFmtId="49" fontId="5" fillId="2" borderId="37" xfId="1" applyNumberFormat="1" applyFont="1" applyFill="1" applyBorder="1" applyAlignment="1">
      <alignment horizontal="center" vertical="top"/>
    </xf>
    <xf numFmtId="49" fontId="5" fillId="2" borderId="0" xfId="1" applyNumberFormat="1" applyFont="1" applyFill="1" applyBorder="1" applyAlignment="1">
      <alignment horizontal="center" vertical="top"/>
    </xf>
    <xf numFmtId="49" fontId="5" fillId="2" borderId="38" xfId="1" applyNumberFormat="1" applyFont="1" applyFill="1" applyBorder="1" applyAlignment="1">
      <alignment horizontal="right" vertical="top"/>
    </xf>
    <xf numFmtId="165" fontId="5" fillId="2" borderId="38" xfId="1" applyNumberFormat="1" applyFont="1" applyFill="1" applyBorder="1" applyAlignment="1">
      <alignment horizontal="center" vertical="top"/>
    </xf>
    <xf numFmtId="0" fontId="9" fillId="2" borderId="37" xfId="0" applyFont="1" applyFill="1" applyBorder="1" applyAlignment="1">
      <alignment horizontal="left" vertical="top" wrapText="1"/>
    </xf>
    <xf numFmtId="0" fontId="9" fillId="2" borderId="38" xfId="0" applyFont="1" applyFill="1" applyBorder="1" applyAlignment="1">
      <alignment horizontal="left" vertical="top" wrapText="1"/>
    </xf>
    <xf numFmtId="0" fontId="8" fillId="2" borderId="0" xfId="1" applyFont="1" applyFill="1" applyAlignment="1">
      <alignment horizontal="justify" vertical="top"/>
    </xf>
    <xf numFmtId="0" fontId="9" fillId="2" borderId="16" xfId="0" applyFont="1" applyFill="1" applyBorder="1" applyAlignment="1">
      <alignment horizontal="left" vertical="top" wrapText="1"/>
    </xf>
    <xf numFmtId="2" fontId="9" fillId="2" borderId="1" xfId="0" applyNumberFormat="1" applyFont="1" applyFill="1" applyBorder="1" applyAlignment="1">
      <alignment vertical="top" wrapText="1"/>
    </xf>
    <xf numFmtId="0" fontId="9" fillId="2" borderId="1" xfId="0" applyFont="1" applyFill="1" applyBorder="1" applyAlignment="1">
      <alignment vertical="top" wrapText="1"/>
    </xf>
    <xf numFmtId="0" fontId="9" fillId="2" borderId="1" xfId="0" applyFont="1" applyFill="1" applyBorder="1"/>
    <xf numFmtId="2" fontId="9" fillId="2" borderId="1" xfId="0" applyNumberFormat="1" applyFont="1" applyFill="1" applyBorder="1" applyAlignment="1">
      <alignment horizontal="left" vertical="top" wrapText="1"/>
    </xf>
    <xf numFmtId="0" fontId="9" fillId="2" borderId="1" xfId="0" applyFont="1" applyFill="1" applyBorder="1" applyAlignment="1">
      <alignment horizontal="left" vertical="top" wrapText="1"/>
    </xf>
    <xf numFmtId="49" fontId="5" fillId="2" borderId="1" xfId="1" applyNumberFormat="1" applyFont="1" applyFill="1" applyBorder="1" applyAlignment="1">
      <alignment horizontal="center" vertical="top"/>
    </xf>
    <xf numFmtId="49" fontId="5" fillId="2" borderId="19" xfId="1" applyNumberFormat="1" applyFont="1" applyFill="1" applyBorder="1" applyAlignment="1">
      <alignment horizontal="center" vertical="top"/>
    </xf>
    <xf numFmtId="0" fontId="9" fillId="2" borderId="19" xfId="0" applyFont="1" applyFill="1" applyBorder="1" applyAlignment="1">
      <alignment horizontal="left" vertical="top" wrapText="1"/>
    </xf>
    <xf numFmtId="49" fontId="8" fillId="2" borderId="16" xfId="1" applyNumberFormat="1" applyFont="1" applyFill="1" applyBorder="1"/>
    <xf numFmtId="49" fontId="8" fillId="2" borderId="0" xfId="1" applyNumberFormat="1" applyFont="1" applyFill="1" applyBorder="1"/>
    <xf numFmtId="2" fontId="8" fillId="2" borderId="38" xfId="1" applyNumberFormat="1" applyFont="1" applyFill="1" applyBorder="1"/>
    <xf numFmtId="0" fontId="8" fillId="2" borderId="1" xfId="1" applyFont="1" applyFill="1" applyBorder="1"/>
    <xf numFmtId="0" fontId="5" fillId="2" borderId="1" xfId="1" applyFont="1" applyFill="1" applyBorder="1"/>
    <xf numFmtId="2" fontId="8" fillId="2" borderId="1" xfId="1" applyNumberFormat="1" applyFont="1" applyFill="1" applyBorder="1"/>
    <xf numFmtId="0" fontId="8" fillId="2" borderId="1" xfId="1" applyFont="1" applyFill="1" applyBorder="1" applyAlignment="1">
      <alignment horizontal="center"/>
    </xf>
    <xf numFmtId="0" fontId="8" fillId="2" borderId="0" xfId="1" applyFont="1" applyFill="1" applyBorder="1"/>
    <xf numFmtId="2" fontId="8" fillId="2" borderId="0" xfId="1" applyNumberFormat="1" applyFont="1" applyFill="1" applyBorder="1"/>
    <xf numFmtId="0" fontId="5" fillId="2" borderId="0" xfId="1" applyFont="1" applyFill="1" applyBorder="1"/>
    <xf numFmtId="0" fontId="8" fillId="2" borderId="0" xfId="1" applyFont="1" applyFill="1" applyBorder="1" applyAlignment="1">
      <alignment horizontal="center"/>
    </xf>
    <xf numFmtId="49" fontId="4" fillId="2" borderId="0" xfId="1" applyNumberFormat="1" applyFont="1" applyFill="1" applyAlignment="1" applyProtection="1">
      <alignment horizontal="center" vertical="center"/>
      <protection locked="0"/>
    </xf>
    <xf numFmtId="49" fontId="8" fillId="2" borderId="0" xfId="1" applyNumberFormat="1" applyFont="1" applyFill="1" applyProtection="1">
      <protection locked="0"/>
    </xf>
    <xf numFmtId="2" fontId="8" fillId="2" borderId="0" xfId="1" applyNumberFormat="1" applyFont="1" applyFill="1" applyProtection="1">
      <protection locked="0"/>
    </xf>
    <xf numFmtId="0" fontId="8" fillId="2" borderId="0" xfId="1" applyFont="1" applyFill="1" applyProtection="1">
      <protection locked="0"/>
    </xf>
    <xf numFmtId="3" fontId="8" fillId="2" borderId="0" xfId="1" applyNumberFormat="1" applyFont="1" applyFill="1" applyProtection="1">
      <protection locked="0"/>
    </xf>
    <xf numFmtId="3" fontId="8" fillId="2" borderId="0" xfId="1" applyNumberFormat="1" applyFont="1" applyFill="1"/>
    <xf numFmtId="4" fontId="4" fillId="2" borderId="19" xfId="1" applyNumberFormat="1" applyFont="1" applyFill="1" applyBorder="1" applyAlignment="1">
      <alignment horizontal="center" vertical="center"/>
    </xf>
    <xf numFmtId="2" fontId="4" fillId="2" borderId="19" xfId="1" applyNumberFormat="1" applyFont="1" applyFill="1" applyBorder="1" applyAlignment="1">
      <alignment horizontal="center" vertical="center"/>
    </xf>
    <xf numFmtId="49" fontId="4" fillId="2" borderId="1" xfId="1" applyNumberFormat="1" applyFont="1" applyFill="1" applyBorder="1" applyAlignment="1">
      <alignment horizontal="left" vertical="center" wrapText="1"/>
    </xf>
    <xf numFmtId="4" fontId="4" fillId="2" borderId="19" xfId="1" applyNumberFormat="1" applyFont="1" applyFill="1" applyBorder="1" applyAlignment="1">
      <alignment horizontal="center" vertical="center"/>
    </xf>
    <xf numFmtId="4" fontId="4" fillId="2" borderId="5" xfId="1" applyNumberFormat="1" applyFont="1" applyFill="1" applyBorder="1" applyAlignment="1">
      <alignment horizontal="center" vertical="center"/>
    </xf>
    <xf numFmtId="4" fontId="4" fillId="2" borderId="19" xfId="1" applyNumberFormat="1" applyFont="1" applyFill="1" applyBorder="1" applyAlignment="1">
      <alignment horizontal="center" vertical="center" wrapText="1"/>
    </xf>
    <xf numFmtId="4" fontId="4" fillId="2" borderId="5" xfId="1" applyNumberFormat="1" applyFont="1" applyFill="1" applyBorder="1" applyAlignment="1">
      <alignment horizontal="center" vertical="center" wrapText="1"/>
    </xf>
    <xf numFmtId="49" fontId="3" fillId="2" borderId="1" xfId="1" applyNumberFormat="1" applyFont="1" applyFill="1" applyBorder="1" applyAlignment="1">
      <alignment horizontal="justify" vertical="top" wrapText="1"/>
    </xf>
    <xf numFmtId="49" fontId="5" fillId="2" borderId="1" xfId="1" applyNumberFormat="1" applyFont="1" applyFill="1" applyBorder="1" applyAlignment="1">
      <alignment horizontal="justify" vertical="top" wrapText="1"/>
    </xf>
    <xf numFmtId="49" fontId="5" fillId="2" borderId="16" xfId="1" applyNumberFormat="1" applyFont="1" applyFill="1" applyBorder="1" applyAlignment="1">
      <alignment horizontal="center" vertical="top" wrapText="1"/>
    </xf>
    <xf numFmtId="49" fontId="5" fillId="2" borderId="38" xfId="1" applyNumberFormat="1" applyFont="1" applyFill="1" applyBorder="1" applyAlignment="1">
      <alignment horizontal="center" vertical="top" wrapText="1"/>
    </xf>
    <xf numFmtId="49" fontId="5" fillId="2" borderId="18" xfId="1" applyNumberFormat="1" applyFont="1" applyFill="1" applyBorder="1" applyAlignment="1">
      <alignment horizontal="justify" vertical="top" wrapText="1"/>
    </xf>
    <xf numFmtId="165" fontId="5" fillId="2" borderId="32" xfId="1" applyNumberFormat="1" applyFont="1" applyFill="1" applyBorder="1" applyAlignment="1">
      <alignment horizontal="left" vertical="top" wrapText="1"/>
    </xf>
    <xf numFmtId="0" fontId="6" fillId="2" borderId="39" xfId="0" applyFont="1" applyFill="1" applyBorder="1" applyAlignment="1">
      <alignment wrapText="1"/>
    </xf>
    <xf numFmtId="165" fontId="5" fillId="2" borderId="16" xfId="1" applyNumberFormat="1" applyFont="1" applyFill="1" applyBorder="1" applyAlignment="1">
      <alignment horizontal="center" vertical="top"/>
    </xf>
    <xf numFmtId="165" fontId="5" fillId="2" borderId="38" xfId="1" applyNumberFormat="1" applyFont="1" applyFill="1" applyBorder="1" applyAlignment="1">
      <alignment horizontal="center" vertical="top"/>
    </xf>
    <xf numFmtId="165" fontId="5" fillId="2" borderId="39" xfId="1" applyNumberFormat="1" applyFont="1" applyFill="1" applyBorder="1" applyAlignment="1">
      <alignment horizontal="left" vertical="top" wrapText="1"/>
    </xf>
    <xf numFmtId="49" fontId="4" fillId="2" borderId="1" xfId="1" applyNumberFormat="1" applyFont="1" applyFill="1" applyBorder="1" applyAlignment="1">
      <alignment horizontal="justify" vertical="top" wrapText="1"/>
    </xf>
    <xf numFmtId="49" fontId="5" fillId="2" borderId="20" xfId="1" applyNumberFormat="1" applyFont="1" applyFill="1" applyBorder="1" applyAlignment="1">
      <alignment horizontal="justify" vertical="top" wrapText="1"/>
    </xf>
    <xf numFmtId="49" fontId="5" fillId="2" borderId="5" xfId="1" applyNumberFormat="1" applyFont="1" applyFill="1" applyBorder="1" applyAlignment="1">
      <alignment horizontal="justify" vertical="top" wrapText="1"/>
    </xf>
    <xf numFmtId="49" fontId="10" fillId="2" borderId="1" xfId="1" applyNumberFormat="1" applyFont="1" applyFill="1" applyBorder="1" applyAlignment="1">
      <alignment horizontal="justify" vertical="top" wrapText="1"/>
    </xf>
    <xf numFmtId="165" fontId="5" fillId="2" borderId="0" xfId="1" applyNumberFormat="1" applyFont="1" applyFill="1" applyBorder="1" applyAlignment="1">
      <alignment horizontal="center" vertical="top" wrapText="1"/>
    </xf>
    <xf numFmtId="0" fontId="6" fillId="2" borderId="0" xfId="0" applyFont="1" applyFill="1" applyBorder="1"/>
    <xf numFmtId="49" fontId="5" fillId="2" borderId="43" xfId="1" applyNumberFormat="1" applyFont="1" applyFill="1" applyBorder="1" applyAlignment="1">
      <alignment horizontal="justify" vertical="top" wrapText="1"/>
    </xf>
    <xf numFmtId="49" fontId="5" fillId="2" borderId="44" xfId="1" applyNumberFormat="1" applyFont="1" applyFill="1" applyBorder="1" applyAlignment="1">
      <alignment horizontal="justify" vertical="top" wrapText="1"/>
    </xf>
    <xf numFmtId="0" fontId="6" fillId="2" borderId="8" xfId="0" applyFont="1" applyFill="1" applyBorder="1"/>
    <xf numFmtId="0" fontId="6" fillId="2" borderId="3" xfId="0" applyFont="1" applyFill="1" applyBorder="1"/>
    <xf numFmtId="0" fontId="6" fillId="2" borderId="35" xfId="0" applyFont="1" applyFill="1" applyBorder="1"/>
    <xf numFmtId="0" fontId="6" fillId="2" borderId="40" xfId="0" applyFont="1" applyFill="1" applyBorder="1"/>
    <xf numFmtId="0" fontId="5" fillId="2" borderId="8" xfId="1" applyNumberFormat="1" applyFont="1" applyFill="1" applyBorder="1" applyAlignment="1">
      <alignment horizontal="justify" vertical="top" wrapText="1"/>
    </xf>
    <xf numFmtId="0" fontId="5" fillId="2" borderId="3" xfId="1" applyNumberFormat="1" applyFont="1" applyFill="1" applyBorder="1" applyAlignment="1">
      <alignment horizontal="justify" vertical="top" wrapText="1"/>
    </xf>
    <xf numFmtId="165" fontId="5" fillId="2" borderId="12" xfId="1" applyNumberFormat="1" applyFont="1" applyFill="1" applyBorder="1" applyAlignment="1">
      <alignment horizontal="left" vertical="top"/>
    </xf>
    <xf numFmtId="49" fontId="5" fillId="2" borderId="41" xfId="1" applyNumberFormat="1" applyFont="1" applyFill="1" applyBorder="1" applyAlignment="1">
      <alignment horizontal="justify" vertical="top" wrapText="1"/>
    </xf>
    <xf numFmtId="49" fontId="5" fillId="2" borderId="42" xfId="1" applyNumberFormat="1" applyFont="1" applyFill="1" applyBorder="1" applyAlignment="1">
      <alignment horizontal="justify" vertical="top" wrapText="1"/>
    </xf>
    <xf numFmtId="49" fontId="4" fillId="2" borderId="43" xfId="1" applyNumberFormat="1" applyFont="1" applyFill="1" applyBorder="1" applyAlignment="1">
      <alignment horizontal="justify" vertical="top" wrapText="1"/>
    </xf>
    <xf numFmtId="49" fontId="4" fillId="2" borderId="44" xfId="1" applyNumberFormat="1" applyFont="1" applyFill="1" applyBorder="1" applyAlignment="1">
      <alignment horizontal="justify" vertical="top" wrapText="1"/>
    </xf>
    <xf numFmtId="165" fontId="5" fillId="2" borderId="20" xfId="1" applyNumberFormat="1" applyFont="1" applyFill="1" applyBorder="1" applyAlignment="1">
      <alignment horizontal="left" vertical="top"/>
    </xf>
    <xf numFmtId="0" fontId="6" fillId="2" borderId="6" xfId="0" applyFont="1" applyFill="1" applyBorder="1"/>
    <xf numFmtId="0" fontId="6" fillId="2" borderId="7" xfId="0" applyFont="1" applyFill="1" applyBorder="1"/>
    <xf numFmtId="49" fontId="5" fillId="2" borderId="32" xfId="1" applyNumberFormat="1" applyFont="1" applyFill="1" applyBorder="1" applyAlignment="1">
      <alignment horizontal="justify" vertical="top" wrapText="1"/>
    </xf>
    <xf numFmtId="49" fontId="5" fillId="2" borderId="39" xfId="1" applyNumberFormat="1" applyFont="1" applyFill="1" applyBorder="1" applyAlignment="1">
      <alignment horizontal="justify" vertical="top" wrapText="1"/>
    </xf>
    <xf numFmtId="0" fontId="6" fillId="2" borderId="39" xfId="0" applyFont="1" applyFill="1" applyBorder="1"/>
    <xf numFmtId="0" fontId="6" fillId="2" borderId="45" xfId="0" applyFont="1" applyFill="1" applyBorder="1"/>
    <xf numFmtId="0" fontId="6" fillId="2" borderId="46" xfId="0" applyFont="1" applyFill="1" applyBorder="1"/>
    <xf numFmtId="165" fontId="5" fillId="2" borderId="32" xfId="1" applyNumberFormat="1" applyFont="1" applyFill="1" applyBorder="1" applyAlignment="1">
      <alignment horizontal="left" vertical="top"/>
    </xf>
    <xf numFmtId="165" fontId="5" fillId="2" borderId="39" xfId="1" applyNumberFormat="1" applyFont="1" applyFill="1" applyBorder="1" applyAlignment="1">
      <alignment horizontal="left" vertical="top"/>
    </xf>
    <xf numFmtId="0" fontId="5" fillId="2" borderId="43" xfId="1" applyNumberFormat="1" applyFont="1" applyFill="1" applyBorder="1" applyAlignment="1">
      <alignment vertical="top" wrapText="1"/>
    </xf>
    <xf numFmtId="0" fontId="6" fillId="2" borderId="47" xfId="0" applyFont="1" applyFill="1" applyBorder="1"/>
    <xf numFmtId="0" fontId="6" fillId="2" borderId="44" xfId="0" applyFont="1" applyFill="1" applyBorder="1"/>
    <xf numFmtId="0" fontId="5" fillId="2" borderId="43" xfId="1" applyNumberFormat="1" applyFont="1" applyFill="1" applyBorder="1" applyAlignment="1">
      <alignment horizontal="justify" vertical="top" wrapText="1"/>
    </xf>
    <xf numFmtId="0" fontId="5" fillId="2" borderId="44" xfId="1" applyNumberFormat="1" applyFont="1" applyFill="1" applyBorder="1" applyAlignment="1">
      <alignment horizontal="justify" vertical="top" wrapText="1"/>
    </xf>
    <xf numFmtId="0" fontId="5" fillId="2" borderId="41" xfId="1" applyNumberFormat="1" applyFont="1" applyFill="1" applyBorder="1" applyAlignment="1">
      <alignment horizontal="justify" vertical="top" wrapText="1"/>
    </xf>
    <xf numFmtId="0" fontId="5" fillId="2" borderId="42" xfId="1" applyNumberFormat="1" applyFont="1" applyFill="1" applyBorder="1" applyAlignment="1">
      <alignment horizontal="justify" vertical="top" wrapText="1"/>
    </xf>
    <xf numFmtId="0" fontId="5" fillId="2" borderId="35" xfId="1" applyNumberFormat="1" applyFont="1" applyFill="1" applyBorder="1" applyAlignment="1">
      <alignment horizontal="justify" vertical="top" wrapText="1"/>
    </xf>
    <xf numFmtId="0" fontId="5" fillId="2" borderId="40" xfId="1" applyNumberFormat="1" applyFont="1" applyFill="1" applyBorder="1" applyAlignment="1">
      <alignment horizontal="justify" vertical="top" wrapText="1"/>
    </xf>
    <xf numFmtId="0" fontId="5" fillId="2" borderId="16" xfId="1" applyNumberFormat="1" applyFont="1" applyFill="1" applyBorder="1" applyAlignment="1">
      <alignment vertical="top" wrapText="1"/>
    </xf>
    <xf numFmtId="0" fontId="5" fillId="2" borderId="37" xfId="1" applyNumberFormat="1" applyFont="1" applyFill="1" applyBorder="1" applyAlignment="1">
      <alignment vertical="top" wrapText="1"/>
    </xf>
    <xf numFmtId="0" fontId="5" fillId="2" borderId="38" xfId="1" applyNumberFormat="1" applyFont="1" applyFill="1" applyBorder="1" applyAlignment="1">
      <alignment vertical="top" wrapText="1"/>
    </xf>
    <xf numFmtId="2" fontId="7" fillId="2" borderId="0" xfId="0" applyNumberFormat="1" applyFont="1" applyFill="1" applyAlignment="1">
      <alignment horizontal="right" wrapText="1"/>
    </xf>
    <xf numFmtId="1" fontId="11" fillId="2" borderId="1" xfId="1" applyNumberFormat="1" applyFont="1" applyFill="1" applyBorder="1" applyAlignment="1">
      <alignment horizontal="center" vertical="top"/>
    </xf>
    <xf numFmtId="2" fontId="3" fillId="2" borderId="1" xfId="1" applyNumberFormat="1" applyFont="1" applyFill="1" applyBorder="1" applyAlignment="1">
      <alignment horizontal="center" vertical="center" wrapText="1"/>
    </xf>
    <xf numFmtId="0" fontId="3" fillId="2" borderId="1" xfId="1" applyFont="1" applyFill="1" applyBorder="1" applyAlignment="1">
      <alignment horizontal="center" vertical="center" wrapText="1"/>
    </xf>
    <xf numFmtId="0" fontId="5" fillId="2" borderId="0" xfId="1" applyFont="1" applyFill="1" applyBorder="1" applyAlignment="1">
      <alignment vertical="top" wrapText="1"/>
    </xf>
    <xf numFmtId="0" fontId="14" fillId="2" borderId="0" xfId="0" applyFont="1" applyFill="1" applyBorder="1" applyAlignment="1">
      <alignment vertical="top" wrapText="1"/>
    </xf>
    <xf numFmtId="0" fontId="5" fillId="2" borderId="0" xfId="1" applyFont="1" applyFill="1" applyAlignment="1">
      <alignment horizontal="center"/>
    </xf>
    <xf numFmtId="49" fontId="4" fillId="2" borderId="1" xfId="1" applyNumberFormat="1" applyFont="1" applyFill="1" applyBorder="1" applyAlignment="1">
      <alignment horizontal="center" vertical="center" wrapText="1"/>
    </xf>
    <xf numFmtId="49" fontId="4" fillId="2" borderId="0" xfId="1" applyNumberFormat="1" applyFont="1" applyFill="1" applyBorder="1" applyAlignment="1">
      <alignment horizontal="left" vertical="center" wrapText="1"/>
    </xf>
    <xf numFmtId="0" fontId="6" fillId="2" borderId="0" xfId="0" applyFont="1" applyFill="1" applyAlignment="1">
      <alignment horizontal="left" vertical="center" wrapText="1"/>
    </xf>
    <xf numFmtId="49" fontId="4" fillId="2" borderId="5" xfId="1" applyNumberFormat="1" applyFont="1" applyFill="1" applyBorder="1" applyAlignment="1">
      <alignment horizontal="justify" vertical="top" wrapText="1"/>
    </xf>
    <xf numFmtId="49" fontId="4" fillId="2" borderId="19"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35" xfId="1" applyNumberFormat="1" applyFont="1" applyFill="1" applyBorder="1" applyAlignment="1">
      <alignment horizontal="left" vertical="center" wrapText="1"/>
    </xf>
    <xf numFmtId="49" fontId="4" fillId="2" borderId="40" xfId="1" applyNumberFormat="1" applyFont="1" applyFill="1" applyBorder="1" applyAlignment="1">
      <alignment horizontal="left" vertical="center" wrapText="1"/>
    </xf>
    <xf numFmtId="49" fontId="4" fillId="2" borderId="6" xfId="1" applyNumberFormat="1" applyFont="1" applyFill="1" applyBorder="1" applyAlignment="1">
      <alignment horizontal="left" vertical="center" wrapText="1"/>
    </xf>
    <xf numFmtId="49" fontId="4" fillId="2" borderId="7" xfId="1" applyNumberFormat="1" applyFont="1" applyFill="1" applyBorder="1" applyAlignment="1">
      <alignment horizontal="left" vertical="center" wrapText="1"/>
    </xf>
    <xf numFmtId="165" fontId="5" fillId="2" borderId="37" xfId="1" applyNumberFormat="1" applyFont="1" applyFill="1" applyBorder="1" applyAlignment="1">
      <alignment horizontal="center" vertical="top"/>
    </xf>
    <xf numFmtId="165" fontId="4" fillId="2" borderId="0" xfId="1" applyNumberFormat="1" applyFont="1" applyFill="1" applyBorder="1" applyAlignment="1">
      <alignment horizontal="left" vertical="top" wrapText="1"/>
    </xf>
    <xf numFmtId="0" fontId="6" fillId="2" borderId="0" xfId="0" applyFont="1" applyFill="1" applyAlignment="1">
      <alignment horizontal="left" vertical="top" wrapText="1"/>
    </xf>
    <xf numFmtId="165" fontId="5" fillId="2" borderId="1" xfId="1" applyNumberFormat="1" applyFont="1" applyFill="1" applyBorder="1" applyAlignment="1">
      <alignment horizontal="left" vertical="top"/>
    </xf>
    <xf numFmtId="49" fontId="4" fillId="2" borderId="5" xfId="1" applyNumberFormat="1" applyFont="1" applyFill="1" applyBorder="1" applyAlignment="1">
      <alignment horizontal="center" vertical="center"/>
    </xf>
    <xf numFmtId="2" fontId="13" fillId="2" borderId="19" xfId="1" applyNumberFormat="1" applyFont="1" applyFill="1" applyBorder="1" applyAlignment="1">
      <alignment horizontal="left" vertical="center" wrapText="1"/>
    </xf>
    <xf numFmtId="2" fontId="13" fillId="2" borderId="5" xfId="1" applyNumberFormat="1" applyFont="1" applyFill="1" applyBorder="1" applyAlignment="1">
      <alignment horizontal="left" vertical="center" wrapText="1"/>
    </xf>
    <xf numFmtId="2" fontId="4" fillId="2" borderId="35" xfId="1" applyNumberFormat="1" applyFont="1" applyFill="1" applyBorder="1" applyAlignment="1">
      <alignment horizontal="left" vertical="center" wrapText="1"/>
    </xf>
    <xf numFmtId="2" fontId="4" fillId="2" borderId="40" xfId="1" applyNumberFormat="1" applyFont="1" applyFill="1" applyBorder="1" applyAlignment="1">
      <alignment horizontal="left" vertical="center" wrapText="1"/>
    </xf>
    <xf numFmtId="2" fontId="4" fillId="2" borderId="6" xfId="1" applyNumberFormat="1" applyFont="1" applyFill="1" applyBorder="1" applyAlignment="1">
      <alignment horizontal="left" vertical="center" wrapText="1"/>
    </xf>
    <xf numFmtId="2" fontId="4" fillId="2" borderId="7" xfId="1" applyNumberFormat="1" applyFont="1" applyFill="1" applyBorder="1" applyAlignment="1">
      <alignment horizontal="left" vertical="center" wrapText="1"/>
    </xf>
    <xf numFmtId="49" fontId="3" fillId="2" borderId="19" xfId="1" applyNumberFormat="1" applyFont="1" applyFill="1" applyBorder="1" applyAlignment="1">
      <alignment horizontal="center" vertical="center" wrapText="1"/>
    </xf>
    <xf numFmtId="49" fontId="3" fillId="2" borderId="5" xfId="1" applyNumberFormat="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2" fontId="3" fillId="2" borderId="16" xfId="1" applyNumberFormat="1" applyFont="1" applyFill="1" applyBorder="1" applyAlignment="1">
      <alignment horizontal="left" vertical="center"/>
    </xf>
    <xf numFmtId="2" fontId="3" fillId="2" borderId="37" xfId="1" applyNumberFormat="1" applyFont="1" applyFill="1" applyBorder="1" applyAlignment="1">
      <alignment horizontal="left" vertical="center"/>
    </xf>
    <xf numFmtId="49" fontId="13" fillId="2" borderId="16" xfId="1" applyNumberFormat="1" applyFont="1" applyFill="1" applyBorder="1" applyAlignment="1">
      <alignment horizontal="center" vertical="center"/>
    </xf>
    <xf numFmtId="49" fontId="13" fillId="2" borderId="37" xfId="1" applyNumberFormat="1" applyFont="1" applyFill="1" applyBorder="1" applyAlignment="1">
      <alignment horizontal="center" vertical="center"/>
    </xf>
    <xf numFmtId="49" fontId="13" fillId="2" borderId="38" xfId="1" applyNumberFormat="1" applyFont="1" applyFill="1" applyBorder="1" applyAlignment="1">
      <alignment horizontal="center" vertical="center"/>
    </xf>
    <xf numFmtId="49" fontId="4" fillId="2" borderId="16" xfId="1" applyNumberFormat="1" applyFont="1" applyFill="1" applyBorder="1" applyAlignment="1">
      <alignment horizontal="left" vertical="center" wrapText="1"/>
    </xf>
    <xf numFmtId="49" fontId="4" fillId="2" borderId="38" xfId="1" applyNumberFormat="1" applyFont="1" applyFill="1" applyBorder="1" applyAlignment="1">
      <alignment horizontal="left" vertical="center" wrapText="1"/>
    </xf>
    <xf numFmtId="49" fontId="3" fillId="2" borderId="19" xfId="1" applyNumberFormat="1" applyFont="1" applyFill="1" applyBorder="1" applyAlignment="1">
      <alignment horizontal="center" vertical="center"/>
    </xf>
    <xf numFmtId="49" fontId="3" fillId="2" borderId="5" xfId="1" applyNumberFormat="1" applyFont="1" applyFill="1" applyBorder="1" applyAlignment="1">
      <alignment horizontal="center" vertical="center"/>
    </xf>
    <xf numFmtId="49" fontId="4" fillId="2" borderId="8" xfId="1" applyNumberFormat="1" applyFont="1" applyFill="1" applyBorder="1" applyAlignment="1">
      <alignment horizontal="left" vertical="center" wrapText="1"/>
    </xf>
    <xf numFmtId="49" fontId="4" fillId="2" borderId="3" xfId="1" applyNumberFormat="1" applyFont="1" applyFill="1" applyBorder="1" applyAlignment="1">
      <alignment horizontal="left" vertical="center" wrapText="1"/>
    </xf>
    <xf numFmtId="49" fontId="4" fillId="2" borderId="1" xfId="1" applyNumberFormat="1" applyFont="1" applyFill="1" applyBorder="1" applyAlignment="1">
      <alignment horizontal="left" vertical="center" wrapText="1"/>
    </xf>
    <xf numFmtId="2" fontId="4" fillId="2" borderId="35" xfId="1" applyNumberFormat="1" applyFont="1" applyFill="1" applyBorder="1" applyAlignment="1">
      <alignment horizontal="center" vertical="center" wrapText="1"/>
    </xf>
    <xf numFmtId="2" fontId="4" fillId="2" borderId="40" xfId="1" applyNumberFormat="1" applyFont="1" applyFill="1" applyBorder="1" applyAlignment="1">
      <alignment horizontal="center" vertical="center" wrapText="1"/>
    </xf>
    <xf numFmtId="49" fontId="3" fillId="2" borderId="16" xfId="1" applyNumberFormat="1" applyFont="1" applyFill="1" applyBorder="1" applyAlignment="1">
      <alignment horizontal="center" vertical="center"/>
    </xf>
    <xf numFmtId="49" fontId="3" fillId="2" borderId="37" xfId="1" applyNumberFormat="1" applyFont="1" applyFill="1" applyBorder="1" applyAlignment="1">
      <alignment horizontal="center" vertical="center"/>
    </xf>
    <xf numFmtId="49" fontId="3" fillId="2" borderId="38" xfId="1" applyNumberFormat="1" applyFont="1" applyFill="1" applyBorder="1" applyAlignment="1">
      <alignment horizontal="center" vertical="center"/>
    </xf>
    <xf numFmtId="49" fontId="4" fillId="2" borderId="35" xfId="1" applyNumberFormat="1" applyFont="1" applyFill="1" applyBorder="1" applyAlignment="1">
      <alignment horizontal="center" vertical="center" wrapText="1"/>
    </xf>
    <xf numFmtId="49" fontId="4" fillId="2" borderId="40" xfId="1" applyNumberFormat="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49" fontId="4" fillId="2" borderId="8" xfId="1" applyNumberFormat="1" applyFont="1" applyFill="1" applyBorder="1" applyAlignment="1">
      <alignment horizontal="center" vertical="center" wrapText="1"/>
    </xf>
    <xf numFmtId="49" fontId="4" fillId="2" borderId="3" xfId="1" applyNumberFormat="1" applyFont="1" applyFill="1" applyBorder="1" applyAlignment="1">
      <alignment horizontal="center" vertical="center" wrapText="1"/>
    </xf>
    <xf numFmtId="2" fontId="4" fillId="2" borderId="19" xfId="1" applyNumberFormat="1" applyFont="1" applyFill="1" applyBorder="1" applyAlignment="1">
      <alignment horizontal="center" vertical="center"/>
    </xf>
    <xf numFmtId="2" fontId="4" fillId="2" borderId="5" xfId="1" applyNumberFormat="1" applyFont="1" applyFill="1" applyBorder="1" applyAlignment="1">
      <alignment horizontal="center" vertical="center"/>
    </xf>
    <xf numFmtId="2" fontId="3" fillId="2" borderId="38" xfId="1" applyNumberFormat="1" applyFont="1" applyFill="1" applyBorder="1" applyAlignment="1">
      <alignment horizontal="left" vertical="center"/>
    </xf>
    <xf numFmtId="2" fontId="4" fillId="2" borderId="8" xfId="1" applyNumberFormat="1" applyFont="1" applyFill="1" applyBorder="1" applyAlignment="1">
      <alignment horizontal="left" vertical="center" wrapText="1"/>
    </xf>
    <xf numFmtId="2" fontId="4" fillId="2" borderId="3" xfId="1" applyNumberFormat="1" applyFont="1" applyFill="1" applyBorder="1" applyAlignment="1">
      <alignment horizontal="left" vertical="center" wrapText="1"/>
    </xf>
    <xf numFmtId="165" fontId="8" fillId="2" borderId="48" xfId="1" applyNumberFormat="1" applyFont="1" applyFill="1" applyBorder="1" applyAlignment="1">
      <alignment horizontal="left" wrapText="1"/>
    </xf>
    <xf numFmtId="49" fontId="3" fillId="2" borderId="16" xfId="1" applyNumberFormat="1" applyFont="1" applyFill="1" applyBorder="1" applyAlignment="1">
      <alignment horizontal="left" vertical="center"/>
    </xf>
    <xf numFmtId="49" fontId="3" fillId="2" borderId="37" xfId="1" applyNumberFormat="1" applyFont="1" applyFill="1" applyBorder="1" applyAlignment="1">
      <alignment horizontal="left" vertical="center"/>
    </xf>
    <xf numFmtId="49" fontId="3" fillId="2" borderId="38" xfId="1" applyNumberFormat="1" applyFont="1" applyFill="1" applyBorder="1" applyAlignment="1">
      <alignment horizontal="left" vertical="center"/>
    </xf>
    <xf numFmtId="165" fontId="4" fillId="2" borderId="16" xfId="1" applyNumberFormat="1" applyFont="1" applyFill="1" applyBorder="1" applyAlignment="1">
      <alignment horizontal="left" vertical="center" wrapText="1"/>
    </xf>
    <xf numFmtId="165" fontId="4" fillId="2" borderId="38" xfId="1" applyNumberFormat="1" applyFont="1" applyFill="1" applyBorder="1" applyAlignment="1">
      <alignment horizontal="left" vertical="center" wrapText="1"/>
    </xf>
    <xf numFmtId="49" fontId="3" fillId="2" borderId="16" xfId="1" applyNumberFormat="1" applyFont="1" applyFill="1" applyBorder="1" applyAlignment="1">
      <alignment horizontal="left" vertical="top" wrapText="1"/>
    </xf>
    <xf numFmtId="49" fontId="3" fillId="2" borderId="37" xfId="1" applyNumberFormat="1" applyFont="1" applyFill="1" applyBorder="1" applyAlignment="1">
      <alignment horizontal="left" vertical="top" wrapText="1"/>
    </xf>
    <xf numFmtId="49" fontId="3" fillId="2" borderId="38" xfId="1" applyNumberFormat="1" applyFont="1" applyFill="1" applyBorder="1" applyAlignment="1">
      <alignment horizontal="left" vertical="top" wrapText="1"/>
    </xf>
    <xf numFmtId="49" fontId="3" fillId="2" borderId="16" xfId="1" applyNumberFormat="1" applyFont="1" applyFill="1" applyBorder="1" applyAlignment="1">
      <alignment horizontal="left" vertical="center" wrapText="1"/>
    </xf>
    <xf numFmtId="49" fontId="3" fillId="2" borderId="38" xfId="1" applyNumberFormat="1" applyFont="1" applyFill="1" applyBorder="1" applyAlignment="1">
      <alignment horizontal="left" vertical="center" wrapText="1"/>
    </xf>
    <xf numFmtId="49" fontId="4" fillId="2" borderId="48" xfId="1" applyNumberFormat="1" applyFont="1" applyFill="1" applyBorder="1" applyAlignment="1">
      <alignment horizontal="left" vertical="center" wrapText="1"/>
    </xf>
    <xf numFmtId="2" fontId="3" fillId="2" borderId="1" xfId="1" applyNumberFormat="1" applyFont="1" applyFill="1" applyBorder="1" applyAlignment="1">
      <alignment horizontal="left" vertical="center"/>
    </xf>
    <xf numFmtId="49" fontId="4" fillId="2" borderId="19" xfId="1" applyNumberFormat="1" applyFont="1" applyFill="1" applyBorder="1" applyAlignment="1">
      <alignment horizontal="left" vertical="center" wrapText="1"/>
    </xf>
    <xf numFmtId="49" fontId="4" fillId="2" borderId="5" xfId="1" applyNumberFormat="1" applyFont="1" applyFill="1" applyBorder="1" applyAlignment="1">
      <alignment horizontal="left" vertical="center" wrapText="1"/>
    </xf>
    <xf numFmtId="49" fontId="4" fillId="2" borderId="16" xfId="1" applyNumberFormat="1" applyFont="1" applyFill="1" applyBorder="1" applyAlignment="1">
      <alignment horizontal="center" vertical="center" wrapText="1"/>
    </xf>
    <xf numFmtId="49" fontId="4" fillId="2" borderId="38" xfId="1" applyNumberFormat="1" applyFont="1" applyFill="1" applyBorder="1" applyAlignment="1">
      <alignment horizontal="center" vertical="center" wrapText="1"/>
    </xf>
  </cellXfs>
  <cellStyles count="3">
    <cellStyle name="Обычный" xfId="0" builtinId="0"/>
    <cellStyle name="Обычный_Додаток перерозподил"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4"/>
  <sheetViews>
    <sheetView tabSelected="1" zoomScale="40" zoomScaleNormal="40" zoomScaleSheetLayoutView="50" workbookViewId="0">
      <selection activeCell="M20" sqref="M20"/>
    </sheetView>
  </sheetViews>
  <sheetFormatPr defaultColWidth="11.42578125" defaultRowHeight="27.75" x14ac:dyDescent="0.4"/>
  <cols>
    <col min="1" max="1" width="9" style="13" customWidth="1"/>
    <col min="2" max="2" width="20.28515625" style="17" customWidth="1"/>
    <col min="3" max="3" width="19.140625" style="17" customWidth="1"/>
    <col min="4" max="4" width="11.5703125" style="17" customWidth="1"/>
    <col min="5" max="5" width="11.28515625" style="5" customWidth="1"/>
    <col min="6" max="6" width="66.85546875" style="5" customWidth="1"/>
    <col min="7" max="7" width="179" style="5" customWidth="1"/>
    <col min="8" max="8" width="31.28515625" style="21" customWidth="1"/>
    <col min="9" max="9" width="28.5703125" style="5" customWidth="1"/>
    <col min="10" max="10" width="23.5703125" style="5" customWidth="1"/>
    <col min="11" max="11" width="29.42578125" style="22" customWidth="1"/>
    <col min="12" max="12" width="25.85546875" style="21" customWidth="1"/>
    <col min="13" max="13" width="24.42578125" style="7" customWidth="1"/>
    <col min="14" max="14" width="26.28515625" style="5" customWidth="1"/>
    <col min="15" max="15" width="17.140625" style="5" customWidth="1"/>
    <col min="16" max="16" width="24" style="5" customWidth="1"/>
    <col min="17" max="17" width="17.140625" style="5" customWidth="1"/>
    <col min="18" max="18" width="17.42578125" style="5" customWidth="1"/>
    <col min="19" max="16384" width="11.42578125" style="5"/>
  </cols>
  <sheetData>
    <row r="1" spans="1:20" x14ac:dyDescent="0.4">
      <c r="H1" s="4"/>
      <c r="J1" s="6"/>
      <c r="K1" s="4" t="s">
        <v>244</v>
      </c>
      <c r="L1" s="4"/>
      <c r="N1" s="18"/>
    </row>
    <row r="2" spans="1:20" ht="25.5" customHeight="1" x14ac:dyDescent="0.4">
      <c r="G2" s="19"/>
      <c r="H2" s="350" t="s">
        <v>328</v>
      </c>
      <c r="I2" s="350"/>
      <c r="J2" s="350"/>
      <c r="K2" s="350"/>
      <c r="L2" s="350"/>
      <c r="M2" s="350"/>
      <c r="N2" s="18"/>
    </row>
    <row r="3" spans="1:20" ht="237" hidden="1" customHeight="1" x14ac:dyDescent="0.4">
      <c r="H3" s="4"/>
      <c r="J3" s="6"/>
      <c r="K3" s="5"/>
      <c r="L3" s="20"/>
      <c r="N3" s="18"/>
    </row>
    <row r="4" spans="1:20" ht="237" hidden="1" customHeight="1" x14ac:dyDescent="0.4"/>
    <row r="5" spans="1:20" x14ac:dyDescent="0.4">
      <c r="A5" s="356" t="s">
        <v>185</v>
      </c>
      <c r="B5" s="356"/>
      <c r="C5" s="356"/>
      <c r="D5" s="356"/>
      <c r="E5" s="356"/>
      <c r="F5" s="356"/>
      <c r="G5" s="356" t="s">
        <v>185</v>
      </c>
      <c r="H5" s="356"/>
      <c r="I5" s="356"/>
      <c r="J5" s="356"/>
      <c r="K5" s="356"/>
      <c r="L5" s="356"/>
      <c r="M5" s="356"/>
      <c r="N5" s="18"/>
    </row>
    <row r="6" spans="1:20" x14ac:dyDescent="0.4">
      <c r="A6" s="356" t="s">
        <v>186</v>
      </c>
      <c r="B6" s="356"/>
      <c r="C6" s="356"/>
      <c r="D6" s="356"/>
      <c r="E6" s="356"/>
      <c r="F6" s="356"/>
      <c r="G6" s="356"/>
      <c r="H6" s="356"/>
      <c r="I6" s="356"/>
      <c r="J6" s="356"/>
      <c r="K6" s="356"/>
      <c r="L6" s="356"/>
      <c r="M6" s="356"/>
      <c r="N6" s="18"/>
    </row>
    <row r="7" spans="1:20" ht="35.25" customHeight="1" x14ac:dyDescent="0.4">
      <c r="A7" s="356" t="s">
        <v>233</v>
      </c>
      <c r="B7" s="356"/>
      <c r="C7" s="356"/>
      <c r="D7" s="356"/>
      <c r="E7" s="356"/>
      <c r="F7" s="356"/>
      <c r="G7" s="356"/>
      <c r="H7" s="356"/>
      <c r="I7" s="356"/>
      <c r="J7" s="356"/>
      <c r="K7" s="356"/>
      <c r="L7" s="356"/>
      <c r="M7" s="356"/>
    </row>
    <row r="8" spans="1:20" ht="237" hidden="1" customHeight="1" x14ac:dyDescent="0.4">
      <c r="J8" s="19"/>
      <c r="K8" s="23"/>
      <c r="L8" s="24"/>
      <c r="M8" s="7" t="s">
        <v>247</v>
      </c>
    </row>
    <row r="9" spans="1:20" s="25" customFormat="1" ht="33.75" customHeight="1" x14ac:dyDescent="0.2">
      <c r="A9" s="357" t="s">
        <v>28</v>
      </c>
      <c r="B9" s="380" t="s">
        <v>220</v>
      </c>
      <c r="C9" s="378" t="s">
        <v>221</v>
      </c>
      <c r="D9" s="378" t="s">
        <v>222</v>
      </c>
      <c r="E9" s="353" t="s">
        <v>241</v>
      </c>
      <c r="F9" s="353"/>
      <c r="G9" s="353" t="s">
        <v>21</v>
      </c>
      <c r="H9" s="352" t="s">
        <v>214</v>
      </c>
      <c r="I9" s="353" t="s">
        <v>22</v>
      </c>
      <c r="J9" s="353"/>
      <c r="K9" s="353" t="s">
        <v>217</v>
      </c>
      <c r="L9" s="352" t="s">
        <v>25</v>
      </c>
      <c r="M9" s="353" t="s">
        <v>34</v>
      </c>
    </row>
    <row r="10" spans="1:20" s="25" customFormat="1" ht="172.5" customHeight="1" x14ac:dyDescent="0.2">
      <c r="A10" s="357"/>
      <c r="B10" s="380"/>
      <c r="C10" s="379"/>
      <c r="D10" s="379"/>
      <c r="E10" s="353"/>
      <c r="F10" s="353"/>
      <c r="G10" s="353"/>
      <c r="H10" s="352"/>
      <c r="I10" s="26" t="s">
        <v>215</v>
      </c>
      <c r="J10" s="26" t="s">
        <v>216</v>
      </c>
      <c r="K10" s="353"/>
      <c r="L10" s="352"/>
      <c r="M10" s="353"/>
      <c r="N10" s="27"/>
      <c r="O10" s="25" t="s">
        <v>207</v>
      </c>
      <c r="P10" s="25" t="s">
        <v>207</v>
      </c>
      <c r="Q10" s="25" t="s">
        <v>207</v>
      </c>
      <c r="R10" s="25" t="s">
        <v>207</v>
      </c>
      <c r="S10" s="25" t="s">
        <v>207</v>
      </c>
    </row>
    <row r="11" spans="1:20" s="36" customFormat="1" x14ac:dyDescent="0.4">
      <c r="A11" s="28">
        <v>1</v>
      </c>
      <c r="B11" s="29">
        <v>2</v>
      </c>
      <c r="C11" s="29" t="s">
        <v>219</v>
      </c>
      <c r="D11" s="29" t="s">
        <v>223</v>
      </c>
      <c r="E11" s="351">
        <v>5</v>
      </c>
      <c r="F11" s="351"/>
      <c r="G11" s="30">
        <v>6</v>
      </c>
      <c r="H11" s="31">
        <v>7</v>
      </c>
      <c r="I11" s="31">
        <v>8</v>
      </c>
      <c r="J11" s="31">
        <v>9</v>
      </c>
      <c r="K11" s="32">
        <v>10</v>
      </c>
      <c r="L11" s="31">
        <v>11</v>
      </c>
      <c r="M11" s="31">
        <v>12</v>
      </c>
      <c r="N11" s="33"/>
      <c r="O11" s="33" t="s">
        <v>207</v>
      </c>
      <c r="P11" s="33" t="s">
        <v>207</v>
      </c>
      <c r="Q11" s="34" t="s">
        <v>207</v>
      </c>
      <c r="R11" s="35" t="s">
        <v>207</v>
      </c>
      <c r="S11" s="33" t="s">
        <v>207</v>
      </c>
      <c r="T11" s="35" t="s">
        <v>207</v>
      </c>
    </row>
    <row r="12" spans="1:20" s="36" customFormat="1" ht="36" customHeight="1" x14ac:dyDescent="0.4">
      <c r="A12" s="383" t="s">
        <v>236</v>
      </c>
      <c r="B12" s="384"/>
      <c r="C12" s="384"/>
      <c r="D12" s="384"/>
      <c r="E12" s="384"/>
      <c r="F12" s="384"/>
      <c r="G12" s="384"/>
      <c r="H12" s="384"/>
      <c r="I12" s="384"/>
      <c r="J12" s="384"/>
      <c r="K12" s="384"/>
      <c r="L12" s="384"/>
      <c r="M12" s="385"/>
      <c r="N12" s="33"/>
      <c r="O12" s="33"/>
      <c r="P12" s="33"/>
      <c r="Q12" s="34"/>
      <c r="R12" s="35"/>
      <c r="S12" s="33"/>
      <c r="T12" s="35"/>
    </row>
    <row r="13" spans="1:20" s="31" customFormat="1" hidden="1" x14ac:dyDescent="0.4">
      <c r="A13" s="37"/>
      <c r="B13" s="37"/>
      <c r="C13" s="37"/>
      <c r="D13" s="37"/>
      <c r="E13" s="37"/>
      <c r="F13" s="37"/>
      <c r="G13" s="37"/>
      <c r="H13" s="3"/>
      <c r="I13" s="3"/>
      <c r="J13" s="3"/>
      <c r="K13" s="3"/>
      <c r="L13" s="3"/>
      <c r="M13" s="3"/>
      <c r="N13" s="38"/>
      <c r="O13" s="38"/>
      <c r="P13" s="38"/>
      <c r="Q13" s="39"/>
      <c r="R13" s="40"/>
      <c r="S13" s="38"/>
      <c r="T13" s="40"/>
    </row>
    <row r="14" spans="1:20" s="45" customFormat="1" x14ac:dyDescent="0.4">
      <c r="A14" s="41" t="s">
        <v>251</v>
      </c>
      <c r="B14" s="2"/>
      <c r="C14" s="2"/>
      <c r="D14" s="2"/>
      <c r="E14" s="2"/>
      <c r="F14" s="2"/>
      <c r="G14" s="2"/>
      <c r="H14" s="1">
        <f>H15+H16+H17+H18+H20+H21</f>
        <v>0</v>
      </c>
      <c r="I14" s="1">
        <f>I15+I16+I17+I18+I20+I21</f>
        <v>-107276</v>
      </c>
      <c r="J14" s="1">
        <f>J15+J16+J17+J18+J20+J21</f>
        <v>44198</v>
      </c>
      <c r="K14" s="1">
        <f>K15+K16+K17+K18+K20+K21</f>
        <v>0</v>
      </c>
      <c r="L14" s="1">
        <f>L15+L16+L17+L18+L20+L21</f>
        <v>0</v>
      </c>
      <c r="M14" s="3"/>
      <c r="N14" s="42"/>
      <c r="O14" s="42"/>
      <c r="P14" s="42"/>
      <c r="Q14" s="43"/>
      <c r="R14" s="44"/>
      <c r="S14" s="42"/>
      <c r="T14" s="44"/>
    </row>
    <row r="15" spans="1:20" s="52" customFormat="1" ht="131.25" customHeight="1" x14ac:dyDescent="0.4">
      <c r="A15" s="46"/>
      <c r="B15" s="361" t="s">
        <v>252</v>
      </c>
      <c r="C15" s="361" t="s">
        <v>253</v>
      </c>
      <c r="D15" s="361" t="s">
        <v>254</v>
      </c>
      <c r="E15" s="363" t="s">
        <v>255</v>
      </c>
      <c r="F15" s="364"/>
      <c r="G15" s="47" t="s">
        <v>298</v>
      </c>
      <c r="H15" s="48">
        <v>106956</v>
      </c>
      <c r="I15" s="48">
        <v>0</v>
      </c>
      <c r="J15" s="48">
        <v>7156</v>
      </c>
      <c r="K15" s="48">
        <v>0</v>
      </c>
      <c r="L15" s="48">
        <f t="shared" ref="L15:L22" si="0">H15</f>
        <v>106956</v>
      </c>
      <c r="M15" s="48" t="s">
        <v>35</v>
      </c>
      <c r="N15" s="49"/>
      <c r="O15" s="49"/>
      <c r="P15" s="49"/>
      <c r="Q15" s="50"/>
      <c r="R15" s="51"/>
      <c r="S15" s="49"/>
      <c r="T15" s="51"/>
    </row>
    <row r="16" spans="1:20" s="52" customFormat="1" ht="117.75" customHeight="1" x14ac:dyDescent="0.4">
      <c r="A16" s="53"/>
      <c r="B16" s="371"/>
      <c r="C16" s="371"/>
      <c r="D16" s="371"/>
      <c r="E16" s="390"/>
      <c r="F16" s="391"/>
      <c r="G16" s="47" t="s">
        <v>299</v>
      </c>
      <c r="H16" s="48">
        <v>-106956</v>
      </c>
      <c r="I16" s="48">
        <v>-99800</v>
      </c>
      <c r="J16" s="48">
        <v>0</v>
      </c>
      <c r="K16" s="48">
        <v>0</v>
      </c>
      <c r="L16" s="48">
        <f>H16</f>
        <v>-106956</v>
      </c>
      <c r="M16" s="48" t="s">
        <v>35</v>
      </c>
      <c r="N16" s="49"/>
      <c r="O16" s="49"/>
      <c r="P16" s="49"/>
      <c r="Q16" s="50"/>
      <c r="R16" s="51"/>
      <c r="S16" s="49"/>
      <c r="T16" s="51"/>
    </row>
    <row r="17" spans="1:20" s="52" customFormat="1" ht="112.5" customHeight="1" x14ac:dyDescent="0.4">
      <c r="A17" s="53"/>
      <c r="B17" s="361" t="s">
        <v>226</v>
      </c>
      <c r="C17" s="361" t="s">
        <v>227</v>
      </c>
      <c r="D17" s="361" t="s">
        <v>228</v>
      </c>
      <c r="E17" s="363" t="s">
        <v>264</v>
      </c>
      <c r="F17" s="364"/>
      <c r="G17" s="47" t="s">
        <v>300</v>
      </c>
      <c r="H17" s="48">
        <v>-7476</v>
      </c>
      <c r="I17" s="48">
        <v>-7476</v>
      </c>
      <c r="J17" s="48">
        <v>0</v>
      </c>
      <c r="K17" s="48">
        <v>0</v>
      </c>
      <c r="L17" s="48">
        <f t="shared" si="0"/>
        <v>-7476</v>
      </c>
      <c r="M17" s="48" t="s">
        <v>35</v>
      </c>
      <c r="N17" s="49"/>
      <c r="O17" s="49"/>
      <c r="P17" s="49"/>
      <c r="Q17" s="50"/>
      <c r="R17" s="51"/>
      <c r="S17" s="49"/>
      <c r="T17" s="51"/>
    </row>
    <row r="18" spans="1:20" s="52" customFormat="1" ht="116.25" customHeight="1" x14ac:dyDescent="0.4">
      <c r="A18" s="53"/>
      <c r="B18" s="371"/>
      <c r="C18" s="371"/>
      <c r="D18" s="371"/>
      <c r="E18" s="390"/>
      <c r="F18" s="391"/>
      <c r="G18" s="47" t="s">
        <v>301</v>
      </c>
      <c r="H18" s="48">
        <v>7476</v>
      </c>
      <c r="I18" s="48">
        <v>0</v>
      </c>
      <c r="J18" s="48">
        <v>4676</v>
      </c>
      <c r="K18" s="48">
        <v>0</v>
      </c>
      <c r="L18" s="48">
        <f>H18</f>
        <v>7476</v>
      </c>
      <c r="M18" s="48" t="s">
        <v>35</v>
      </c>
      <c r="N18" s="49"/>
      <c r="O18" s="49"/>
      <c r="P18" s="49"/>
      <c r="Q18" s="50"/>
      <c r="R18" s="51"/>
      <c r="S18" s="49"/>
      <c r="T18" s="51"/>
    </row>
    <row r="19" spans="1:20" s="52" customFormat="1" ht="116.25" customHeight="1" x14ac:dyDescent="0.4">
      <c r="A19" s="46"/>
      <c r="B19" s="54" t="s">
        <v>335</v>
      </c>
      <c r="C19" s="54" t="s">
        <v>336</v>
      </c>
      <c r="D19" s="54" t="s">
        <v>337</v>
      </c>
      <c r="E19" s="424" t="s">
        <v>338</v>
      </c>
      <c r="F19" s="425"/>
      <c r="G19" s="294" t="s">
        <v>339</v>
      </c>
      <c r="H19" s="48">
        <v>0</v>
      </c>
      <c r="I19" s="48">
        <v>0</v>
      </c>
      <c r="J19" s="48">
        <v>0</v>
      </c>
      <c r="K19" s="48">
        <v>0</v>
      </c>
      <c r="L19" s="48">
        <f>H19</f>
        <v>0</v>
      </c>
      <c r="M19" s="48" t="s">
        <v>35</v>
      </c>
      <c r="N19" s="49"/>
      <c r="O19" s="49"/>
      <c r="P19" s="49"/>
      <c r="Q19" s="50"/>
      <c r="R19" s="51"/>
      <c r="S19" s="49"/>
      <c r="T19" s="51"/>
    </row>
    <row r="20" spans="1:20" s="45" customFormat="1" ht="123" customHeight="1" x14ac:dyDescent="0.4">
      <c r="A20" s="388"/>
      <c r="B20" s="361" t="s">
        <v>256</v>
      </c>
      <c r="C20" s="361" t="s">
        <v>257</v>
      </c>
      <c r="D20" s="361" t="s">
        <v>224</v>
      </c>
      <c r="E20" s="363" t="s">
        <v>258</v>
      </c>
      <c r="F20" s="364"/>
      <c r="G20" s="47" t="s">
        <v>302</v>
      </c>
      <c r="H20" s="48">
        <v>-32366</v>
      </c>
      <c r="I20" s="48">
        <v>0</v>
      </c>
      <c r="J20" s="48">
        <v>0</v>
      </c>
      <c r="K20" s="48">
        <v>0</v>
      </c>
      <c r="L20" s="48">
        <f t="shared" si="0"/>
        <v>-32366</v>
      </c>
      <c r="M20" s="48" t="s">
        <v>35</v>
      </c>
      <c r="N20" s="42"/>
      <c r="O20" s="42"/>
      <c r="P20" s="42"/>
      <c r="Q20" s="43"/>
      <c r="R20" s="44"/>
      <c r="S20" s="42"/>
      <c r="T20" s="44"/>
    </row>
    <row r="21" spans="1:20" s="45" customFormat="1" ht="90.75" customHeight="1" x14ac:dyDescent="0.4">
      <c r="A21" s="389"/>
      <c r="B21" s="362"/>
      <c r="C21" s="362"/>
      <c r="D21" s="362"/>
      <c r="E21" s="365"/>
      <c r="F21" s="366"/>
      <c r="G21" s="47" t="s">
        <v>303</v>
      </c>
      <c r="H21" s="48">
        <v>32366</v>
      </c>
      <c r="I21" s="48">
        <v>0</v>
      </c>
      <c r="J21" s="48">
        <v>32366</v>
      </c>
      <c r="K21" s="48">
        <v>0</v>
      </c>
      <c r="L21" s="48">
        <f t="shared" si="0"/>
        <v>32366</v>
      </c>
      <c r="M21" s="48" t="s">
        <v>35</v>
      </c>
      <c r="N21" s="42"/>
      <c r="O21" s="42"/>
      <c r="P21" s="42"/>
      <c r="Q21" s="43"/>
      <c r="R21" s="44"/>
      <c r="S21" s="42"/>
      <c r="T21" s="44"/>
    </row>
    <row r="22" spans="1:20" s="45" customFormat="1" ht="237" hidden="1" customHeight="1" x14ac:dyDescent="0.4">
      <c r="A22" s="37"/>
      <c r="B22" s="54"/>
      <c r="C22" s="54"/>
      <c r="D22" s="54"/>
      <c r="E22" s="386"/>
      <c r="F22" s="387"/>
      <c r="G22" s="47"/>
      <c r="H22" s="48">
        <v>0</v>
      </c>
      <c r="I22" s="48">
        <v>0</v>
      </c>
      <c r="J22" s="48">
        <v>0</v>
      </c>
      <c r="K22" s="48">
        <v>0</v>
      </c>
      <c r="L22" s="48">
        <f t="shared" si="0"/>
        <v>0</v>
      </c>
      <c r="M22" s="48" t="s">
        <v>126</v>
      </c>
      <c r="N22" s="42"/>
      <c r="O22" s="42"/>
      <c r="P22" s="42"/>
      <c r="Q22" s="43"/>
      <c r="R22" s="44"/>
      <c r="S22" s="42"/>
      <c r="T22" s="44"/>
    </row>
    <row r="23" spans="1:20" s="16" customFormat="1" ht="41.25" customHeight="1" x14ac:dyDescent="0.2">
      <c r="A23" s="381" t="s">
        <v>235</v>
      </c>
      <c r="B23" s="382"/>
      <c r="C23" s="382"/>
      <c r="D23" s="382"/>
      <c r="E23" s="382"/>
      <c r="F23" s="382"/>
      <c r="G23" s="382"/>
      <c r="H23" s="1">
        <f>H27+H28+H30+H31+H32+H33+H24+H25+H26</f>
        <v>2347</v>
      </c>
      <c r="I23" s="1">
        <f>I24+I25+I26</f>
        <v>0</v>
      </c>
      <c r="J23" s="1">
        <f>J27+J28+J30+J31+J32+J33</f>
        <v>-303238</v>
      </c>
      <c r="K23" s="1">
        <f>K27+K28+K30+K31</f>
        <v>0</v>
      </c>
      <c r="L23" s="1">
        <f>L27+L28+L30+L31+L32+L33+L24+L25+L26</f>
        <v>2347</v>
      </c>
      <c r="M23" s="55"/>
      <c r="N23" s="12"/>
      <c r="O23" s="12"/>
    </row>
    <row r="24" spans="1:20" s="60" customFormat="1" ht="99.75" customHeight="1" x14ac:dyDescent="0.2">
      <c r="A24" s="71"/>
      <c r="B24" s="46" t="s">
        <v>316</v>
      </c>
      <c r="C24" s="46" t="s">
        <v>272</v>
      </c>
      <c r="D24" s="46" t="s">
        <v>254</v>
      </c>
      <c r="E24" s="386" t="s">
        <v>317</v>
      </c>
      <c r="F24" s="387"/>
      <c r="G24" s="63" t="s">
        <v>325</v>
      </c>
      <c r="H24" s="292">
        <v>43312</v>
      </c>
      <c r="I24" s="292">
        <v>35502</v>
      </c>
      <c r="J24" s="292">
        <v>0</v>
      </c>
      <c r="K24" s="292">
        <v>0</v>
      </c>
      <c r="L24" s="292">
        <f>H24</f>
        <v>43312</v>
      </c>
      <c r="M24" s="293" t="s">
        <v>35</v>
      </c>
      <c r="N24" s="61"/>
      <c r="O24" s="61"/>
    </row>
    <row r="25" spans="1:20" s="60" customFormat="1" ht="103.5" customHeight="1" x14ac:dyDescent="0.2">
      <c r="A25" s="71"/>
      <c r="B25" s="46" t="s">
        <v>318</v>
      </c>
      <c r="C25" s="46" t="s">
        <v>319</v>
      </c>
      <c r="D25" s="46" t="s">
        <v>287</v>
      </c>
      <c r="E25" s="386" t="s">
        <v>320</v>
      </c>
      <c r="F25" s="387"/>
      <c r="G25" s="63" t="s">
        <v>326</v>
      </c>
      <c r="H25" s="292">
        <v>66768</v>
      </c>
      <c r="I25" s="292">
        <v>54728</v>
      </c>
      <c r="J25" s="292">
        <v>0</v>
      </c>
      <c r="K25" s="292">
        <v>0</v>
      </c>
      <c r="L25" s="292">
        <f>H25</f>
        <v>66768</v>
      </c>
      <c r="M25" s="293" t="s">
        <v>35</v>
      </c>
      <c r="N25" s="61"/>
      <c r="O25" s="61"/>
    </row>
    <row r="26" spans="1:20" s="60" customFormat="1" ht="133.5" customHeight="1" x14ac:dyDescent="0.2">
      <c r="A26" s="71"/>
      <c r="B26" s="46" t="s">
        <v>321</v>
      </c>
      <c r="C26" s="46" t="s">
        <v>322</v>
      </c>
      <c r="D26" s="46" t="s">
        <v>323</v>
      </c>
      <c r="E26" s="386" t="s">
        <v>324</v>
      </c>
      <c r="F26" s="387"/>
      <c r="G26" s="63" t="s">
        <v>327</v>
      </c>
      <c r="H26" s="292">
        <v>-110080</v>
      </c>
      <c r="I26" s="292">
        <v>-90230</v>
      </c>
      <c r="J26" s="292">
        <v>0</v>
      </c>
      <c r="K26" s="292">
        <v>0</v>
      </c>
      <c r="L26" s="292">
        <f>H26</f>
        <v>-110080</v>
      </c>
      <c r="M26" s="293" t="s">
        <v>35</v>
      </c>
      <c r="N26" s="61"/>
      <c r="O26" s="61"/>
    </row>
    <row r="27" spans="1:20" s="16" customFormat="1" ht="112.5" customHeight="1" x14ac:dyDescent="0.2">
      <c r="A27" s="56"/>
      <c r="B27" s="361" t="s">
        <v>268</v>
      </c>
      <c r="C27" s="361" t="s">
        <v>269</v>
      </c>
      <c r="D27" s="361" t="s">
        <v>270</v>
      </c>
      <c r="E27" s="392" t="s">
        <v>271</v>
      </c>
      <c r="F27" s="392"/>
      <c r="G27" s="47" t="s">
        <v>304</v>
      </c>
      <c r="H27" s="57">
        <v>-303238</v>
      </c>
      <c r="I27" s="57">
        <v>0</v>
      </c>
      <c r="J27" s="57">
        <v>-303238</v>
      </c>
      <c r="K27" s="57">
        <v>0</v>
      </c>
      <c r="L27" s="57">
        <f>H27</f>
        <v>-303238</v>
      </c>
      <c r="M27" s="58" t="s">
        <v>35</v>
      </c>
      <c r="N27" s="12"/>
      <c r="O27" s="12"/>
    </row>
    <row r="28" spans="1:20" s="60" customFormat="1" ht="96" customHeight="1" x14ac:dyDescent="0.2">
      <c r="A28" s="404"/>
      <c r="B28" s="362"/>
      <c r="C28" s="362"/>
      <c r="D28" s="362"/>
      <c r="E28" s="392"/>
      <c r="F28" s="392"/>
      <c r="G28" s="372" t="s">
        <v>305</v>
      </c>
      <c r="H28" s="295">
        <v>303238</v>
      </c>
      <c r="I28" s="295">
        <v>0</v>
      </c>
      <c r="J28" s="295">
        <v>0</v>
      </c>
      <c r="K28" s="295">
        <v>0</v>
      </c>
      <c r="L28" s="295">
        <f>H28</f>
        <v>303238</v>
      </c>
      <c r="M28" s="404" t="s">
        <v>35</v>
      </c>
      <c r="N28" s="59"/>
      <c r="O28" s="59"/>
    </row>
    <row r="29" spans="1:20" s="60" customFormat="1" ht="37.5" customHeight="1" x14ac:dyDescent="0.2">
      <c r="A29" s="405"/>
      <c r="B29" s="371"/>
      <c r="C29" s="371"/>
      <c r="D29" s="371"/>
      <c r="E29" s="392"/>
      <c r="F29" s="392"/>
      <c r="G29" s="373"/>
      <c r="H29" s="296"/>
      <c r="I29" s="296"/>
      <c r="J29" s="296"/>
      <c r="K29" s="296"/>
      <c r="L29" s="296"/>
      <c r="M29" s="405"/>
      <c r="N29" s="61"/>
      <c r="O29" s="61"/>
    </row>
    <row r="30" spans="1:20" s="60" customFormat="1" ht="173.25" customHeight="1" x14ac:dyDescent="0.2">
      <c r="A30" s="62"/>
      <c r="B30" s="361" t="s">
        <v>273</v>
      </c>
      <c r="C30" s="361" t="s">
        <v>274</v>
      </c>
      <c r="D30" s="361" t="s">
        <v>270</v>
      </c>
      <c r="E30" s="374" t="s">
        <v>275</v>
      </c>
      <c r="F30" s="375"/>
      <c r="G30" s="63" t="s">
        <v>306</v>
      </c>
      <c r="H30" s="64">
        <v>-78228</v>
      </c>
      <c r="I30" s="64">
        <v>0</v>
      </c>
      <c r="J30" s="64">
        <v>0</v>
      </c>
      <c r="K30" s="64">
        <v>0</v>
      </c>
      <c r="L30" s="64">
        <f>H30</f>
        <v>-78228</v>
      </c>
      <c r="M30" s="65" t="s">
        <v>36</v>
      </c>
      <c r="N30" s="61"/>
      <c r="O30" s="61"/>
    </row>
    <row r="31" spans="1:20" s="60" customFormat="1" ht="183.75" customHeight="1" x14ac:dyDescent="0.2">
      <c r="A31" s="58"/>
      <c r="B31" s="362"/>
      <c r="C31" s="362"/>
      <c r="D31" s="362"/>
      <c r="E31" s="376"/>
      <c r="F31" s="377"/>
      <c r="G31" s="66" t="s">
        <v>307</v>
      </c>
      <c r="H31" s="64">
        <v>80575</v>
      </c>
      <c r="I31" s="64">
        <v>0</v>
      </c>
      <c r="J31" s="64">
        <v>0</v>
      </c>
      <c r="K31" s="64">
        <v>0</v>
      </c>
      <c r="L31" s="64">
        <f>H31</f>
        <v>80575</v>
      </c>
      <c r="M31" s="65" t="s">
        <v>36</v>
      </c>
      <c r="N31" s="61"/>
      <c r="O31" s="61"/>
    </row>
    <row r="32" spans="1:20" s="60" customFormat="1" ht="183.75" customHeight="1" x14ac:dyDescent="0.2">
      <c r="A32" s="62"/>
      <c r="B32" s="361" t="s">
        <v>285</v>
      </c>
      <c r="C32" s="361" t="s">
        <v>286</v>
      </c>
      <c r="D32" s="361" t="s">
        <v>287</v>
      </c>
      <c r="E32" s="374" t="s">
        <v>288</v>
      </c>
      <c r="F32" s="375"/>
      <c r="G32" s="63" t="s">
        <v>331</v>
      </c>
      <c r="H32" s="64">
        <v>109968</v>
      </c>
      <c r="I32" s="64">
        <v>0</v>
      </c>
      <c r="J32" s="64">
        <v>0</v>
      </c>
      <c r="K32" s="64">
        <v>0</v>
      </c>
      <c r="L32" s="64">
        <f>H32</f>
        <v>109968</v>
      </c>
      <c r="M32" s="65" t="s">
        <v>37</v>
      </c>
      <c r="N32" s="61"/>
      <c r="O32" s="61"/>
    </row>
    <row r="33" spans="1:17" s="60" customFormat="1" ht="183.75" customHeight="1" x14ac:dyDescent="0.2">
      <c r="A33" s="62"/>
      <c r="B33" s="371"/>
      <c r="C33" s="371"/>
      <c r="D33" s="371"/>
      <c r="E33" s="407"/>
      <c r="F33" s="408"/>
      <c r="G33" s="63" t="s">
        <v>332</v>
      </c>
      <c r="H33" s="64">
        <v>-109968</v>
      </c>
      <c r="I33" s="64">
        <v>0</v>
      </c>
      <c r="J33" s="64">
        <v>0</v>
      </c>
      <c r="K33" s="64">
        <v>0</v>
      </c>
      <c r="L33" s="64">
        <f>H33</f>
        <v>-109968</v>
      </c>
      <c r="M33" s="65" t="s">
        <v>37</v>
      </c>
      <c r="N33" s="61"/>
      <c r="O33" s="61"/>
    </row>
    <row r="34" spans="1:17" s="70" customFormat="1" ht="36" customHeight="1" x14ac:dyDescent="0.2">
      <c r="A34" s="381" t="s">
        <v>250</v>
      </c>
      <c r="B34" s="382"/>
      <c r="C34" s="382"/>
      <c r="D34" s="382"/>
      <c r="E34" s="382"/>
      <c r="F34" s="382"/>
      <c r="G34" s="406"/>
      <c r="H34" s="67">
        <f>H35+H36+H37</f>
        <v>432</v>
      </c>
      <c r="I34" s="67">
        <f>I35+I36+I37</f>
        <v>3500</v>
      </c>
      <c r="J34" s="67">
        <f>J35+J36+J37</f>
        <v>0</v>
      </c>
      <c r="K34" s="67">
        <f>K35+K36+K37</f>
        <v>3500</v>
      </c>
      <c r="L34" s="67">
        <f>L35+L36+L37</f>
        <v>3932</v>
      </c>
      <c r="M34" s="68"/>
      <c r="N34" s="69"/>
      <c r="O34" s="69"/>
    </row>
    <row r="35" spans="1:17" s="60" customFormat="1" ht="129.75" customHeight="1" x14ac:dyDescent="0.2">
      <c r="A35" s="71"/>
      <c r="B35" s="361">
        <v>3710160</v>
      </c>
      <c r="C35" s="361" t="s">
        <v>272</v>
      </c>
      <c r="D35" s="361" t="s">
        <v>254</v>
      </c>
      <c r="E35" s="363" t="s">
        <v>284</v>
      </c>
      <c r="F35" s="364"/>
      <c r="G35" s="63" t="s">
        <v>308</v>
      </c>
      <c r="H35" s="64">
        <v>-6500</v>
      </c>
      <c r="I35" s="64">
        <f>I37</f>
        <v>0</v>
      </c>
      <c r="J35" s="64">
        <f>J37</f>
        <v>0</v>
      </c>
      <c r="K35" s="64">
        <v>0</v>
      </c>
      <c r="L35" s="64">
        <f>H35</f>
        <v>-6500</v>
      </c>
      <c r="M35" s="65" t="s">
        <v>35</v>
      </c>
      <c r="N35" s="61"/>
      <c r="O35" s="61"/>
    </row>
    <row r="36" spans="1:17" s="60" customFormat="1" ht="129.75" customHeight="1" x14ac:dyDescent="0.2">
      <c r="A36" s="71"/>
      <c r="B36" s="371"/>
      <c r="C36" s="371"/>
      <c r="D36" s="371"/>
      <c r="E36" s="390"/>
      <c r="F36" s="391"/>
      <c r="G36" s="63" t="s">
        <v>329</v>
      </c>
      <c r="H36" s="64">
        <v>6500</v>
      </c>
      <c r="I36" s="64">
        <v>3500</v>
      </c>
      <c r="J36" s="64">
        <v>0</v>
      </c>
      <c r="K36" s="64">
        <v>0</v>
      </c>
      <c r="L36" s="64">
        <f>H36</f>
        <v>6500</v>
      </c>
      <c r="M36" s="65" t="s">
        <v>35</v>
      </c>
      <c r="N36" s="61"/>
      <c r="O36" s="61"/>
    </row>
    <row r="37" spans="1:17" s="60" customFormat="1" ht="231.75" customHeight="1" x14ac:dyDescent="0.2">
      <c r="A37" s="62"/>
      <c r="B37" s="56" t="s">
        <v>260</v>
      </c>
      <c r="C37" s="56" t="s">
        <v>261</v>
      </c>
      <c r="D37" s="56" t="s">
        <v>262</v>
      </c>
      <c r="E37" s="393" t="s">
        <v>263</v>
      </c>
      <c r="F37" s="394"/>
      <c r="G37" s="72" t="s">
        <v>314</v>
      </c>
      <c r="H37" s="48">
        <v>432</v>
      </c>
      <c r="I37" s="48">
        <v>0</v>
      </c>
      <c r="J37" s="48">
        <v>0</v>
      </c>
      <c r="K37" s="48">
        <v>3500</v>
      </c>
      <c r="L37" s="48">
        <f>H37+K37</f>
        <v>3932</v>
      </c>
      <c r="M37" s="62" t="s">
        <v>38</v>
      </c>
      <c r="N37" s="61"/>
      <c r="O37" s="61"/>
    </row>
    <row r="38" spans="1:17" s="16" customFormat="1" ht="43.5" customHeight="1" x14ac:dyDescent="0.2">
      <c r="A38" s="395" t="s">
        <v>238</v>
      </c>
      <c r="B38" s="396"/>
      <c r="C38" s="396"/>
      <c r="D38" s="396"/>
      <c r="E38" s="396"/>
      <c r="F38" s="396"/>
      <c r="G38" s="397"/>
      <c r="H38" s="1">
        <f>H34+H23+H14</f>
        <v>2779</v>
      </c>
      <c r="I38" s="1">
        <f>I34+I23+I14</f>
        <v>-103776</v>
      </c>
      <c r="J38" s="1">
        <f>J34+J23+J14</f>
        <v>-259040</v>
      </c>
      <c r="K38" s="1">
        <f>K34+K23+K14</f>
        <v>3500</v>
      </c>
      <c r="L38" s="1">
        <f>L34+L23+L14</f>
        <v>6279</v>
      </c>
      <c r="M38" s="73"/>
      <c r="N38" s="12"/>
      <c r="O38" s="12"/>
    </row>
    <row r="39" spans="1:17" s="16" customFormat="1" ht="57.75" customHeight="1" x14ac:dyDescent="0.2">
      <c r="A39" s="383" t="s">
        <v>248</v>
      </c>
      <c r="B39" s="384"/>
      <c r="C39" s="384"/>
      <c r="D39" s="384"/>
      <c r="E39" s="384"/>
      <c r="F39" s="384"/>
      <c r="G39" s="384"/>
      <c r="H39" s="384"/>
      <c r="I39" s="384"/>
      <c r="J39" s="384"/>
      <c r="K39" s="384"/>
      <c r="L39" s="384"/>
      <c r="M39" s="385"/>
      <c r="N39" s="12"/>
      <c r="O39" s="12"/>
    </row>
    <row r="40" spans="1:17" s="16" customFormat="1" ht="237" hidden="1" customHeight="1" x14ac:dyDescent="0.2">
      <c r="A40" s="370" t="s">
        <v>234</v>
      </c>
      <c r="B40" s="370"/>
      <c r="C40" s="370"/>
      <c r="D40" s="370"/>
      <c r="E40" s="370"/>
      <c r="F40" s="370"/>
      <c r="G40" s="370"/>
      <c r="H40" s="74">
        <f>H41</f>
        <v>0</v>
      </c>
      <c r="I40" s="74">
        <f>I41</f>
        <v>0</v>
      </c>
      <c r="J40" s="74">
        <f>J41</f>
        <v>0</v>
      </c>
      <c r="K40" s="74">
        <f>K41</f>
        <v>0</v>
      </c>
      <c r="L40" s="74">
        <f>L41</f>
        <v>0</v>
      </c>
      <c r="M40" s="75"/>
      <c r="N40" s="12"/>
      <c r="O40" s="12"/>
      <c r="P40" s="76"/>
      <c r="Q40" s="77" t="s">
        <v>207</v>
      </c>
    </row>
    <row r="41" spans="1:17" s="86" customFormat="1" ht="237" hidden="1" customHeight="1" x14ac:dyDescent="0.2">
      <c r="A41" s="54"/>
      <c r="B41" s="54" t="s">
        <v>245</v>
      </c>
      <c r="C41" s="78">
        <v>6013</v>
      </c>
      <c r="D41" s="54" t="s">
        <v>224</v>
      </c>
      <c r="E41" s="413" t="s">
        <v>246</v>
      </c>
      <c r="F41" s="414"/>
      <c r="G41" s="79" t="s">
        <v>249</v>
      </c>
      <c r="H41" s="80">
        <v>0</v>
      </c>
      <c r="I41" s="80">
        <v>0</v>
      </c>
      <c r="J41" s="80">
        <v>0</v>
      </c>
      <c r="K41" s="80"/>
      <c r="L41" s="80"/>
      <c r="M41" s="81"/>
      <c r="N41" s="82"/>
      <c r="O41" s="83"/>
      <c r="P41" s="84"/>
      <c r="Q41" s="85"/>
    </row>
    <row r="42" spans="1:17" s="16" customFormat="1" ht="237" hidden="1" customHeight="1" x14ac:dyDescent="0.2">
      <c r="A42" s="87"/>
      <c r="B42" s="88"/>
      <c r="C42" s="88"/>
      <c r="D42" s="88"/>
      <c r="E42" s="89"/>
      <c r="F42" s="90"/>
      <c r="G42" s="91"/>
      <c r="H42" s="92"/>
      <c r="I42" s="93"/>
      <c r="J42" s="93"/>
      <c r="K42" s="93"/>
      <c r="L42" s="93"/>
      <c r="M42" s="94"/>
      <c r="N42" s="12"/>
      <c r="O42" s="12"/>
    </row>
    <row r="43" spans="1:17" s="16" customFormat="1" ht="237" hidden="1" customHeight="1" x14ac:dyDescent="0.2">
      <c r="A43" s="95"/>
      <c r="B43" s="96"/>
      <c r="C43" s="96"/>
      <c r="D43" s="96"/>
      <c r="E43" s="97"/>
      <c r="F43" s="98"/>
      <c r="G43" s="99"/>
      <c r="H43" s="100"/>
      <c r="I43" s="101"/>
      <c r="J43" s="101"/>
      <c r="K43" s="101"/>
      <c r="L43" s="101"/>
      <c r="M43" s="102"/>
      <c r="N43" s="12"/>
      <c r="O43" s="12"/>
    </row>
    <row r="44" spans="1:17" s="16" customFormat="1" ht="237" hidden="1" customHeight="1" x14ac:dyDescent="0.2">
      <c r="A44" s="103"/>
      <c r="B44" s="104"/>
      <c r="C44" s="104"/>
      <c r="D44" s="104"/>
      <c r="E44" s="105"/>
      <c r="F44" s="105"/>
      <c r="G44" s="106"/>
      <c r="H44" s="107"/>
      <c r="I44" s="108"/>
      <c r="J44" s="108"/>
      <c r="K44" s="108"/>
      <c r="L44" s="108"/>
      <c r="M44" s="109"/>
      <c r="N44" s="12"/>
      <c r="O44" s="12"/>
    </row>
    <row r="45" spans="1:17" s="16" customFormat="1" ht="237" hidden="1" customHeight="1" x14ac:dyDescent="0.2">
      <c r="A45" s="103"/>
      <c r="B45" s="104"/>
      <c r="C45" s="104"/>
      <c r="D45" s="104"/>
      <c r="E45" s="105"/>
      <c r="F45" s="105"/>
      <c r="G45" s="106"/>
      <c r="H45" s="107"/>
      <c r="I45" s="108"/>
      <c r="J45" s="108"/>
      <c r="K45" s="108"/>
      <c r="L45" s="108"/>
      <c r="M45" s="109"/>
      <c r="N45" s="12"/>
      <c r="O45" s="12"/>
    </row>
    <row r="46" spans="1:17" s="16" customFormat="1" ht="237" hidden="1" customHeight="1" x14ac:dyDescent="0.2">
      <c r="A46" s="103"/>
      <c r="B46" s="104"/>
      <c r="C46" s="104"/>
      <c r="D46" s="104"/>
      <c r="E46" s="105"/>
      <c r="F46" s="105"/>
      <c r="G46" s="106"/>
      <c r="H46" s="107"/>
      <c r="I46" s="108"/>
      <c r="J46" s="108"/>
      <c r="K46" s="108"/>
      <c r="L46" s="108"/>
      <c r="M46" s="109"/>
      <c r="N46" s="12"/>
      <c r="O46" s="12"/>
    </row>
    <row r="47" spans="1:17" s="16" customFormat="1" ht="237" hidden="1" customHeight="1" x14ac:dyDescent="0.2">
      <c r="A47" s="103"/>
      <c r="B47" s="104"/>
      <c r="C47" s="104"/>
      <c r="D47" s="104"/>
      <c r="E47" s="105"/>
      <c r="F47" s="105"/>
      <c r="G47" s="106"/>
      <c r="H47" s="107"/>
      <c r="I47" s="108"/>
      <c r="J47" s="108"/>
      <c r="K47" s="108"/>
      <c r="L47" s="108"/>
      <c r="M47" s="109"/>
      <c r="N47" s="12"/>
      <c r="O47" s="12"/>
    </row>
    <row r="48" spans="1:17" s="16" customFormat="1" ht="3" customHeight="1" x14ac:dyDescent="0.2">
      <c r="A48" s="103"/>
      <c r="B48" s="104"/>
      <c r="C48" s="104"/>
      <c r="D48" s="104"/>
      <c r="E48" s="105"/>
      <c r="F48" s="105"/>
      <c r="G48" s="106"/>
      <c r="H48" s="107"/>
      <c r="I48" s="108"/>
      <c r="J48" s="108"/>
      <c r="K48" s="108"/>
      <c r="L48" s="108"/>
      <c r="M48" s="109"/>
      <c r="N48" s="12"/>
      <c r="O48" s="12"/>
    </row>
    <row r="49" spans="1:20" s="16" customFormat="1" ht="33.75" customHeight="1" x14ac:dyDescent="0.2">
      <c r="A49" s="421" t="s">
        <v>251</v>
      </c>
      <c r="B49" s="421"/>
      <c r="C49" s="421"/>
      <c r="D49" s="421"/>
      <c r="E49" s="421"/>
      <c r="F49" s="421"/>
      <c r="G49" s="421"/>
      <c r="H49" s="1">
        <f>H54+H56</f>
        <v>0</v>
      </c>
      <c r="I49" s="1">
        <f>I54+I56</f>
        <v>0</v>
      </c>
      <c r="J49" s="1">
        <f>J54+J56</f>
        <v>0</v>
      </c>
      <c r="K49" s="1">
        <f>K54+K56</f>
        <v>84985</v>
      </c>
      <c r="L49" s="1">
        <f>L54+L56</f>
        <v>84985</v>
      </c>
      <c r="M49" s="110"/>
      <c r="N49" s="12"/>
      <c r="O49" s="12"/>
    </row>
    <row r="50" spans="1:20" s="16" customFormat="1" ht="237" hidden="1" customHeight="1" x14ac:dyDescent="0.2">
      <c r="A50" s="54"/>
      <c r="B50" s="111"/>
      <c r="C50" s="111"/>
      <c r="D50" s="111"/>
      <c r="E50" s="390"/>
      <c r="F50" s="391"/>
      <c r="G50" s="112"/>
      <c r="H50" s="113">
        <v>17218</v>
      </c>
      <c r="I50" s="113">
        <v>0</v>
      </c>
      <c r="J50" s="113">
        <v>0</v>
      </c>
      <c r="K50" s="113">
        <v>0</v>
      </c>
      <c r="L50" s="113">
        <v>17218</v>
      </c>
      <c r="M50" s="114" t="s">
        <v>35</v>
      </c>
      <c r="N50" s="12"/>
      <c r="O50" s="12"/>
    </row>
    <row r="51" spans="1:20" s="16" customFormat="1" ht="237" hidden="1" customHeight="1" x14ac:dyDescent="0.2">
      <c r="A51" s="54"/>
      <c r="B51" s="54"/>
      <c r="C51" s="54"/>
      <c r="D51" s="54"/>
      <c r="E51" s="418" t="s">
        <v>225</v>
      </c>
      <c r="F51" s="419"/>
      <c r="G51" s="115"/>
      <c r="H51" s="113"/>
      <c r="I51" s="113"/>
      <c r="J51" s="113"/>
      <c r="K51" s="113"/>
      <c r="L51" s="113"/>
      <c r="M51" s="116"/>
      <c r="N51" s="12"/>
      <c r="O51" s="12"/>
    </row>
    <row r="52" spans="1:20" s="16" customFormat="1" ht="237" hidden="1" customHeight="1" x14ac:dyDescent="0.2">
      <c r="A52" s="361" t="s">
        <v>232</v>
      </c>
      <c r="B52" s="361" t="s">
        <v>226</v>
      </c>
      <c r="C52" s="361" t="s">
        <v>227</v>
      </c>
      <c r="D52" s="361" t="s">
        <v>228</v>
      </c>
      <c r="E52" s="363" t="s">
        <v>229</v>
      </c>
      <c r="F52" s="420"/>
      <c r="G52" s="117" t="s">
        <v>230</v>
      </c>
      <c r="H52" s="113"/>
      <c r="I52" s="113"/>
      <c r="J52" s="113"/>
      <c r="K52" s="113"/>
      <c r="L52" s="113"/>
      <c r="M52" s="116"/>
      <c r="N52" s="12"/>
      <c r="O52" s="12"/>
    </row>
    <row r="53" spans="1:20" s="16" customFormat="1" ht="237" hidden="1" customHeight="1" x14ac:dyDescent="0.2">
      <c r="A53" s="371"/>
      <c r="B53" s="371"/>
      <c r="C53" s="371"/>
      <c r="D53" s="371"/>
      <c r="E53" s="415" t="s">
        <v>231</v>
      </c>
      <c r="F53" s="416"/>
      <c r="G53" s="417"/>
      <c r="H53" s="118">
        <v>0</v>
      </c>
      <c r="I53" s="118">
        <v>0</v>
      </c>
      <c r="J53" s="118">
        <v>0</v>
      </c>
      <c r="K53" s="118">
        <v>45574</v>
      </c>
      <c r="L53" s="118">
        <v>0</v>
      </c>
      <c r="M53" s="116"/>
      <c r="N53" s="12"/>
      <c r="O53" s="12"/>
    </row>
    <row r="54" spans="1:20" s="45" customFormat="1" ht="144" customHeight="1" x14ac:dyDescent="0.4">
      <c r="A54" s="37"/>
      <c r="B54" s="361" t="s">
        <v>267</v>
      </c>
      <c r="C54" s="361" t="s">
        <v>266</v>
      </c>
      <c r="D54" s="361" t="s">
        <v>265</v>
      </c>
      <c r="E54" s="398" t="s">
        <v>278</v>
      </c>
      <c r="F54" s="399"/>
      <c r="G54" s="47" t="s">
        <v>309</v>
      </c>
      <c r="H54" s="48">
        <v>0</v>
      </c>
      <c r="I54" s="48">
        <v>0</v>
      </c>
      <c r="J54" s="48">
        <v>0</v>
      </c>
      <c r="K54" s="48">
        <v>49985</v>
      </c>
      <c r="L54" s="48">
        <f>K54</f>
        <v>49985</v>
      </c>
      <c r="M54" s="48" t="s">
        <v>40</v>
      </c>
      <c r="N54" s="42"/>
      <c r="O54" s="42"/>
      <c r="P54" s="42"/>
      <c r="Q54" s="43"/>
      <c r="R54" s="44"/>
      <c r="S54" s="42"/>
      <c r="T54" s="44"/>
    </row>
    <row r="55" spans="1:20" s="16" customFormat="1" ht="237" hidden="1" customHeight="1" x14ac:dyDescent="0.2">
      <c r="A55" s="119"/>
      <c r="B55" s="362"/>
      <c r="C55" s="362"/>
      <c r="D55" s="362"/>
      <c r="E55" s="400"/>
      <c r="F55" s="401"/>
      <c r="G55" s="120"/>
      <c r="H55" s="48">
        <v>0</v>
      </c>
      <c r="I55" s="48">
        <v>0</v>
      </c>
      <c r="J55" s="48">
        <v>0</v>
      </c>
      <c r="K55" s="48">
        <v>0</v>
      </c>
      <c r="L55" s="48">
        <v>0</v>
      </c>
      <c r="M55" s="121" t="s">
        <v>40</v>
      </c>
      <c r="N55" s="12"/>
      <c r="O55" s="12"/>
    </row>
    <row r="56" spans="1:20" s="16" customFormat="1" ht="126" customHeight="1" x14ac:dyDescent="0.2">
      <c r="A56" s="122"/>
      <c r="B56" s="371"/>
      <c r="C56" s="371"/>
      <c r="D56" s="371"/>
      <c r="E56" s="402"/>
      <c r="F56" s="403"/>
      <c r="G56" s="120" t="s">
        <v>310</v>
      </c>
      <c r="H56" s="48">
        <v>0</v>
      </c>
      <c r="I56" s="48">
        <v>0</v>
      </c>
      <c r="J56" s="48">
        <v>0</v>
      </c>
      <c r="K56" s="48">
        <v>35000</v>
      </c>
      <c r="L56" s="48">
        <v>35000</v>
      </c>
      <c r="M56" s="121" t="s">
        <v>74</v>
      </c>
      <c r="N56" s="12"/>
      <c r="O56" s="12"/>
    </row>
    <row r="57" spans="1:20" s="70" customFormat="1" ht="44.25" customHeight="1" x14ac:dyDescent="0.2">
      <c r="A57" s="410" t="s">
        <v>235</v>
      </c>
      <c r="B57" s="411"/>
      <c r="C57" s="411"/>
      <c r="D57" s="411"/>
      <c r="E57" s="411"/>
      <c r="F57" s="411"/>
      <c r="G57" s="412"/>
      <c r="H57" s="67">
        <f>H58+H59+H61+H62</f>
        <v>0</v>
      </c>
      <c r="I57" s="67">
        <f>I58+I59+I61+I62</f>
        <v>0</v>
      </c>
      <c r="J57" s="67">
        <f>J58+J59+J61+J62</f>
        <v>0</v>
      </c>
      <c r="K57" s="67">
        <f>K58+K59+K61+K62</f>
        <v>30421</v>
      </c>
      <c r="L57" s="67">
        <f>L58+L59+L61+L62</f>
        <v>30421</v>
      </c>
      <c r="M57" s="123"/>
      <c r="N57" s="69"/>
      <c r="O57" s="69"/>
    </row>
    <row r="58" spans="1:20" s="60" customFormat="1" ht="168" customHeight="1" x14ac:dyDescent="0.2">
      <c r="A58" s="46"/>
      <c r="B58" s="46" t="s">
        <v>279</v>
      </c>
      <c r="C58" s="46" t="s">
        <v>266</v>
      </c>
      <c r="D58" s="46" t="s">
        <v>265</v>
      </c>
      <c r="E58" s="386" t="s">
        <v>278</v>
      </c>
      <c r="F58" s="387"/>
      <c r="G58" s="47" t="s">
        <v>311</v>
      </c>
      <c r="H58" s="64">
        <v>0</v>
      </c>
      <c r="I58" s="64">
        <v>0</v>
      </c>
      <c r="J58" s="64">
        <v>0</v>
      </c>
      <c r="K58" s="64">
        <v>32400</v>
      </c>
      <c r="L58" s="64">
        <v>32400</v>
      </c>
      <c r="M58" s="121" t="s">
        <v>40</v>
      </c>
      <c r="N58" s="61"/>
      <c r="O58" s="61"/>
    </row>
    <row r="59" spans="1:20" s="70" customFormat="1" ht="346.5" customHeight="1" x14ac:dyDescent="0.2">
      <c r="A59" s="46"/>
      <c r="B59" s="361" t="s">
        <v>273</v>
      </c>
      <c r="C59" s="361" t="s">
        <v>274</v>
      </c>
      <c r="D59" s="361" t="s">
        <v>270</v>
      </c>
      <c r="E59" s="363" t="s">
        <v>271</v>
      </c>
      <c r="F59" s="364"/>
      <c r="G59" s="422" t="s">
        <v>315</v>
      </c>
      <c r="H59" s="295">
        <v>0</v>
      </c>
      <c r="I59" s="295">
        <v>0</v>
      </c>
      <c r="J59" s="295">
        <v>0</v>
      </c>
      <c r="K59" s="295">
        <v>-422565</v>
      </c>
      <c r="L59" s="295">
        <f>K59</f>
        <v>-422565</v>
      </c>
      <c r="M59" s="297" t="s">
        <v>188</v>
      </c>
      <c r="N59" s="69"/>
      <c r="O59" s="69"/>
    </row>
    <row r="60" spans="1:20" s="70" customFormat="1" ht="408.75" customHeight="1" x14ac:dyDescent="0.2">
      <c r="A60" s="46"/>
      <c r="B60" s="362"/>
      <c r="C60" s="362"/>
      <c r="D60" s="362"/>
      <c r="E60" s="365"/>
      <c r="F60" s="366"/>
      <c r="G60" s="423"/>
      <c r="H60" s="296"/>
      <c r="I60" s="296"/>
      <c r="J60" s="296"/>
      <c r="K60" s="296"/>
      <c r="L60" s="296"/>
      <c r="M60" s="298"/>
      <c r="N60" s="69"/>
      <c r="O60" s="69"/>
    </row>
    <row r="61" spans="1:20" s="70" customFormat="1" ht="369" customHeight="1" x14ac:dyDescent="0.2">
      <c r="A61" s="46"/>
      <c r="B61" s="362"/>
      <c r="C61" s="362"/>
      <c r="D61" s="362"/>
      <c r="E61" s="365"/>
      <c r="F61" s="366"/>
      <c r="G61" s="124" t="s">
        <v>312</v>
      </c>
      <c r="H61" s="64">
        <v>0</v>
      </c>
      <c r="I61" s="64">
        <v>0</v>
      </c>
      <c r="J61" s="64">
        <v>0</v>
      </c>
      <c r="K61" s="64">
        <v>420218</v>
      </c>
      <c r="L61" s="64">
        <f>K61</f>
        <v>420218</v>
      </c>
      <c r="M61" s="121" t="s">
        <v>188</v>
      </c>
      <c r="N61" s="69"/>
      <c r="O61" s="69"/>
    </row>
    <row r="62" spans="1:20" s="16" customFormat="1" ht="190.5" customHeight="1" x14ac:dyDescent="0.2">
      <c r="A62" s="54"/>
      <c r="B62" s="54" t="s">
        <v>289</v>
      </c>
      <c r="C62" s="54" t="s">
        <v>290</v>
      </c>
      <c r="D62" s="54" t="s">
        <v>287</v>
      </c>
      <c r="E62" s="386" t="s">
        <v>291</v>
      </c>
      <c r="F62" s="387"/>
      <c r="G62" s="125" t="s">
        <v>313</v>
      </c>
      <c r="H62" s="64">
        <v>0</v>
      </c>
      <c r="I62" s="64">
        <v>0</v>
      </c>
      <c r="J62" s="64">
        <v>0</v>
      </c>
      <c r="K62" s="64">
        <v>368</v>
      </c>
      <c r="L62" s="64">
        <f>K62</f>
        <v>368</v>
      </c>
      <c r="M62" s="121" t="s">
        <v>74</v>
      </c>
      <c r="N62" s="12"/>
      <c r="O62" s="12"/>
    </row>
    <row r="63" spans="1:20" s="16" customFormat="1" ht="49.5" customHeight="1" x14ac:dyDescent="0.2">
      <c r="A63" s="410" t="s">
        <v>259</v>
      </c>
      <c r="B63" s="411"/>
      <c r="C63" s="411"/>
      <c r="D63" s="411"/>
      <c r="E63" s="411"/>
      <c r="F63" s="411"/>
      <c r="G63" s="412"/>
      <c r="H63" s="64">
        <f>H64</f>
        <v>0</v>
      </c>
      <c r="I63" s="64">
        <f>I64</f>
        <v>0</v>
      </c>
      <c r="J63" s="64">
        <f>J64</f>
        <v>0</v>
      </c>
      <c r="K63" s="64">
        <f>K64</f>
        <v>449748</v>
      </c>
      <c r="L63" s="64">
        <f>L64</f>
        <v>449748</v>
      </c>
      <c r="M63" s="121"/>
      <c r="N63" s="12"/>
      <c r="O63" s="12"/>
    </row>
    <row r="64" spans="1:20" s="16" customFormat="1" ht="192" customHeight="1" x14ac:dyDescent="0.2">
      <c r="A64" s="54"/>
      <c r="B64" s="54" t="s">
        <v>280</v>
      </c>
      <c r="C64" s="54" t="s">
        <v>281</v>
      </c>
      <c r="D64" s="54" t="s">
        <v>282</v>
      </c>
      <c r="E64" s="386" t="s">
        <v>283</v>
      </c>
      <c r="F64" s="387"/>
      <c r="G64" s="126" t="s">
        <v>333</v>
      </c>
      <c r="H64" s="64">
        <v>0</v>
      </c>
      <c r="I64" s="64">
        <v>0</v>
      </c>
      <c r="J64" s="64">
        <v>0</v>
      </c>
      <c r="K64" s="64">
        <v>449748</v>
      </c>
      <c r="L64" s="64">
        <f>K64</f>
        <v>449748</v>
      </c>
      <c r="M64" s="121" t="s">
        <v>126</v>
      </c>
      <c r="N64" s="12"/>
      <c r="O64" s="12"/>
    </row>
    <row r="65" spans="1:15" s="16" customFormat="1" ht="30" customHeight="1" x14ac:dyDescent="0.2">
      <c r="A65" s="306" t="s">
        <v>237</v>
      </c>
      <c r="B65" s="367"/>
      <c r="C65" s="367"/>
      <c r="D65" s="367"/>
      <c r="E65" s="367"/>
      <c r="F65" s="367"/>
      <c r="G65" s="307"/>
      <c r="H65" s="127">
        <f>H49</f>
        <v>0</v>
      </c>
      <c r="I65" s="128">
        <f>I49</f>
        <v>0</v>
      </c>
      <c r="J65" s="128">
        <f>J49</f>
        <v>0</v>
      </c>
      <c r="K65" s="128">
        <f>K63+K57+K49</f>
        <v>565154</v>
      </c>
      <c r="L65" s="127">
        <f>L63+L57+L49</f>
        <v>565154</v>
      </c>
      <c r="M65" s="129"/>
      <c r="N65" s="12"/>
      <c r="O65" s="12"/>
    </row>
    <row r="66" spans="1:15" s="16" customFormat="1" ht="25.5" customHeight="1" x14ac:dyDescent="0.2">
      <c r="A66" s="306" t="s">
        <v>277</v>
      </c>
      <c r="B66" s="367"/>
      <c r="C66" s="367"/>
      <c r="D66" s="367"/>
      <c r="E66" s="367"/>
      <c r="F66" s="367"/>
      <c r="G66" s="307"/>
      <c r="H66" s="127">
        <f>H38</f>
        <v>2779</v>
      </c>
      <c r="I66" s="128">
        <f>I38+I65</f>
        <v>-103776</v>
      </c>
      <c r="J66" s="128">
        <f>J38+J65</f>
        <v>-259040</v>
      </c>
      <c r="K66" s="128">
        <f>K65+K38</f>
        <v>568654</v>
      </c>
      <c r="L66" s="127">
        <f>L65+L38</f>
        <v>571433</v>
      </c>
      <c r="M66" s="129"/>
      <c r="N66" s="12"/>
      <c r="O66" s="12"/>
    </row>
    <row r="67" spans="1:15" s="16" customFormat="1" ht="23.25" customHeight="1" x14ac:dyDescent="0.4">
      <c r="A67" s="409" t="s">
        <v>276</v>
      </c>
      <c r="B67" s="409"/>
      <c r="C67" s="409"/>
      <c r="D67" s="409"/>
      <c r="E67" s="409"/>
      <c r="F67" s="409"/>
      <c r="G67" s="409"/>
      <c r="H67" s="409"/>
      <c r="I67" s="409"/>
      <c r="J67" s="409"/>
      <c r="K67" s="409"/>
      <c r="L67" s="409"/>
      <c r="M67" s="130"/>
      <c r="N67" s="131"/>
      <c r="O67" s="131"/>
    </row>
    <row r="68" spans="1:15" s="16" customFormat="1" ht="237" hidden="1" customHeight="1" x14ac:dyDescent="0.35">
      <c r="A68" s="132" t="s">
        <v>213</v>
      </c>
      <c r="B68" s="133"/>
      <c r="C68" s="133"/>
      <c r="D68" s="133"/>
      <c r="E68" s="134"/>
      <c r="F68" s="134"/>
      <c r="G68" s="134"/>
      <c r="H68" s="135"/>
      <c r="I68" s="135"/>
      <c r="J68" s="135"/>
      <c r="K68" s="135"/>
      <c r="L68" s="135"/>
      <c r="M68" s="135"/>
      <c r="N68" s="131"/>
      <c r="O68" s="131"/>
    </row>
    <row r="69" spans="1:15" s="16" customFormat="1" ht="237" hidden="1" customHeight="1" x14ac:dyDescent="0.35">
      <c r="A69" s="132" t="s">
        <v>212</v>
      </c>
      <c r="B69" s="133"/>
      <c r="C69" s="133"/>
      <c r="D69" s="133"/>
      <c r="E69" s="136"/>
      <c r="F69" s="136"/>
      <c r="G69" s="136"/>
      <c r="H69" s="135"/>
      <c r="I69" s="135"/>
      <c r="J69" s="135"/>
      <c r="K69" s="135"/>
      <c r="L69" s="137"/>
      <c r="M69" s="138"/>
      <c r="N69" s="131"/>
      <c r="O69" s="131"/>
    </row>
    <row r="70" spans="1:15" s="16" customFormat="1" ht="237" hidden="1" customHeight="1" x14ac:dyDescent="0.35">
      <c r="A70" s="132"/>
      <c r="B70" s="139"/>
      <c r="C70" s="139"/>
      <c r="D70" s="139"/>
      <c r="E70" s="136"/>
      <c r="F70" s="136"/>
      <c r="G70" s="136"/>
      <c r="H70" s="134"/>
      <c r="I70" s="134"/>
      <c r="J70" s="134"/>
      <c r="K70" s="134"/>
      <c r="L70" s="134"/>
      <c r="M70" s="138"/>
      <c r="N70" s="131"/>
      <c r="O70" s="131"/>
    </row>
    <row r="71" spans="1:15" s="16" customFormat="1" ht="237" hidden="1" customHeight="1" x14ac:dyDescent="0.35">
      <c r="A71" s="132" t="s">
        <v>207</v>
      </c>
      <c r="B71" s="133"/>
      <c r="C71" s="133"/>
      <c r="D71" s="133"/>
      <c r="E71" s="134"/>
      <c r="F71" s="134"/>
      <c r="G71" s="134"/>
      <c r="H71" s="137"/>
      <c r="I71" s="131"/>
      <c r="J71" s="131"/>
      <c r="K71" s="131"/>
      <c r="L71" s="137"/>
      <c r="M71" s="131"/>
      <c r="N71" s="131"/>
      <c r="O71" s="131"/>
    </row>
    <row r="72" spans="1:15" s="134" customFormat="1" ht="237" hidden="1" customHeight="1" x14ac:dyDescent="0.35">
      <c r="A72" s="132" t="s">
        <v>207</v>
      </c>
      <c r="B72" s="139"/>
      <c r="C72" s="139"/>
      <c r="D72" s="139"/>
      <c r="E72" s="136"/>
      <c r="F72" s="136"/>
      <c r="G72" s="136"/>
    </row>
    <row r="73" spans="1:15" s="141" customFormat="1" ht="237" hidden="1" customHeight="1" x14ac:dyDescent="0.35">
      <c r="A73" s="132" t="s">
        <v>207</v>
      </c>
      <c r="B73" s="140"/>
      <c r="C73" s="140"/>
      <c r="D73" s="140"/>
      <c r="E73" s="134"/>
      <c r="F73" s="134"/>
      <c r="G73" s="134"/>
      <c r="L73" s="142"/>
    </row>
    <row r="74" spans="1:15" s="141" customFormat="1" ht="27.75" customHeight="1" x14ac:dyDescent="0.35">
      <c r="A74" s="358" t="s">
        <v>292</v>
      </c>
      <c r="B74" s="359"/>
      <c r="C74" s="359"/>
      <c r="D74" s="359"/>
      <c r="E74" s="359"/>
      <c r="F74" s="359"/>
      <c r="G74" s="359"/>
      <c r="H74" s="143"/>
      <c r="I74" s="143"/>
      <c r="J74" s="143"/>
      <c r="K74" s="143"/>
      <c r="L74" s="143"/>
    </row>
    <row r="75" spans="1:15" s="141" customFormat="1" ht="27.75" customHeight="1" x14ac:dyDescent="0.35">
      <c r="A75" s="358" t="s">
        <v>293</v>
      </c>
      <c r="B75" s="359"/>
      <c r="C75" s="359"/>
      <c r="D75" s="359"/>
      <c r="E75" s="359"/>
      <c r="F75" s="359"/>
      <c r="G75" s="359"/>
      <c r="H75" s="143"/>
      <c r="I75" s="143"/>
      <c r="J75" s="143"/>
      <c r="K75" s="143"/>
      <c r="L75" s="143"/>
      <c r="M75" s="143"/>
    </row>
    <row r="76" spans="1:15" s="141" customFormat="1" ht="37.5" customHeight="1" x14ac:dyDescent="0.35">
      <c r="A76" s="358" t="s">
        <v>294</v>
      </c>
      <c r="B76" s="358"/>
      <c r="C76" s="358"/>
      <c r="D76" s="358"/>
      <c r="E76" s="358"/>
      <c r="F76" s="358"/>
      <c r="G76" s="358"/>
      <c r="H76" s="358"/>
      <c r="I76" s="358"/>
      <c r="J76" s="358"/>
      <c r="K76" s="358"/>
      <c r="L76" s="358"/>
      <c r="M76" s="358"/>
    </row>
    <row r="77" spans="1:15" s="141" customFormat="1" ht="34.5" customHeight="1" x14ac:dyDescent="0.35">
      <c r="A77" s="358" t="s">
        <v>295</v>
      </c>
      <c r="B77" s="359"/>
      <c r="C77" s="359"/>
      <c r="D77" s="359"/>
      <c r="E77" s="359"/>
      <c r="F77" s="359"/>
      <c r="G77" s="359"/>
      <c r="H77" s="143"/>
      <c r="I77" s="143"/>
      <c r="J77" s="143"/>
      <c r="K77" s="143"/>
      <c r="L77" s="143"/>
    </row>
    <row r="78" spans="1:15" s="141" customFormat="1" ht="237" hidden="1" customHeight="1" x14ac:dyDescent="0.35">
      <c r="A78" s="144"/>
      <c r="B78" s="144"/>
      <c r="C78" s="144"/>
      <c r="D78" s="144"/>
      <c r="E78" s="144"/>
      <c r="F78" s="144"/>
      <c r="G78" s="144"/>
      <c r="H78" s="144"/>
      <c r="I78" s="144"/>
      <c r="J78" s="144"/>
      <c r="K78" s="144"/>
      <c r="L78" s="144"/>
      <c r="M78" s="144"/>
    </row>
    <row r="79" spans="1:15" s="141" customFormat="1" ht="237" hidden="1" customHeight="1" x14ac:dyDescent="0.35">
      <c r="A79" s="144"/>
      <c r="B79" s="144"/>
      <c r="C79" s="144"/>
      <c r="D79" s="144"/>
      <c r="E79" s="144"/>
      <c r="F79" s="144"/>
      <c r="G79" s="144"/>
      <c r="H79" s="144"/>
      <c r="I79" s="144"/>
      <c r="J79" s="144"/>
      <c r="K79" s="144"/>
      <c r="L79" s="144"/>
      <c r="M79" s="144"/>
    </row>
    <row r="80" spans="1:15" s="141" customFormat="1" ht="237" hidden="1" customHeight="1" x14ac:dyDescent="0.35">
      <c r="A80" s="144"/>
      <c r="B80" s="144"/>
      <c r="C80" s="144"/>
      <c r="D80" s="144"/>
      <c r="E80" s="144"/>
      <c r="F80" s="144"/>
      <c r="G80" s="144"/>
      <c r="H80" s="144"/>
      <c r="I80" s="144"/>
      <c r="J80" s="144"/>
      <c r="K80" s="144"/>
      <c r="L80" s="144"/>
      <c r="M80" s="144"/>
    </row>
    <row r="81" spans="1:18" s="141" customFormat="1" ht="237" hidden="1" customHeight="1" x14ac:dyDescent="0.35">
      <c r="A81" s="144"/>
      <c r="B81" s="144"/>
      <c r="C81" s="144"/>
      <c r="D81" s="144"/>
      <c r="E81" s="144"/>
      <c r="F81" s="144"/>
      <c r="G81" s="144"/>
      <c r="H81" s="144"/>
      <c r="I81" s="144"/>
      <c r="J81" s="144"/>
      <c r="K81" s="144"/>
      <c r="L81" s="144"/>
      <c r="M81" s="144"/>
    </row>
    <row r="82" spans="1:18" s="141" customFormat="1" ht="64.5" customHeight="1" x14ac:dyDescent="0.35">
      <c r="A82" s="368" t="s">
        <v>330</v>
      </c>
      <c r="B82" s="369"/>
      <c r="C82" s="369"/>
      <c r="D82" s="369"/>
      <c r="E82" s="369"/>
      <c r="F82" s="369"/>
      <c r="G82" s="369"/>
      <c r="H82" s="369"/>
      <c r="I82" s="369"/>
      <c r="J82" s="369"/>
      <c r="K82" s="144"/>
      <c r="L82" s="144"/>
      <c r="M82" s="144"/>
    </row>
    <row r="83" spans="1:18" s="141" customFormat="1" ht="36" customHeight="1" x14ac:dyDescent="0.35">
      <c r="A83" s="368" t="s">
        <v>297</v>
      </c>
      <c r="B83" s="369"/>
      <c r="C83" s="369"/>
      <c r="D83" s="369"/>
      <c r="E83" s="369"/>
      <c r="F83" s="369"/>
      <c r="G83" s="369"/>
      <c r="H83" s="369"/>
      <c r="I83" s="369"/>
      <c r="J83" s="369"/>
      <c r="K83" s="369"/>
      <c r="L83" s="369"/>
      <c r="M83" s="369"/>
    </row>
    <row r="84" spans="1:18" s="141" customFormat="1" ht="30.75" customHeight="1" x14ac:dyDescent="0.35">
      <c r="A84" s="368" t="s">
        <v>296</v>
      </c>
      <c r="B84" s="369"/>
      <c r="C84" s="369"/>
      <c r="D84" s="369"/>
      <c r="E84" s="369"/>
      <c r="F84" s="369"/>
      <c r="G84" s="369"/>
      <c r="H84" s="144"/>
      <c r="I84" s="144"/>
      <c r="J84" s="144"/>
      <c r="K84" s="144"/>
      <c r="L84" s="144"/>
      <c r="M84" s="144"/>
    </row>
    <row r="85" spans="1:18" s="141" customFormat="1" ht="36.75" customHeight="1" x14ac:dyDescent="0.35">
      <c r="A85" s="368" t="s">
        <v>334</v>
      </c>
      <c r="B85" s="369"/>
      <c r="C85" s="369"/>
      <c r="D85" s="369"/>
      <c r="E85" s="369"/>
      <c r="F85" s="369"/>
      <c r="G85" s="369"/>
      <c r="H85" s="144"/>
      <c r="I85" s="144"/>
      <c r="J85" s="144"/>
      <c r="K85" s="144"/>
      <c r="L85" s="144"/>
      <c r="M85" s="144"/>
    </row>
    <row r="86" spans="1:18" s="141" customFormat="1" ht="20.25" customHeight="1" x14ac:dyDescent="0.35">
      <c r="A86" s="368"/>
      <c r="B86" s="369"/>
      <c r="C86" s="369"/>
      <c r="D86" s="369"/>
      <c r="E86" s="369"/>
      <c r="F86" s="369"/>
      <c r="G86" s="369"/>
      <c r="H86" s="144"/>
      <c r="I86" s="144"/>
      <c r="J86" s="144"/>
      <c r="K86" s="144"/>
      <c r="L86" s="144"/>
      <c r="M86" s="144"/>
    </row>
    <row r="87" spans="1:18" s="141" customFormat="1" ht="237" hidden="1" customHeight="1" x14ac:dyDescent="0.35">
      <c r="A87" s="368"/>
      <c r="B87" s="369"/>
      <c r="C87" s="369"/>
      <c r="D87" s="369"/>
      <c r="E87" s="369"/>
      <c r="F87" s="369"/>
      <c r="G87" s="369"/>
      <c r="H87" s="369"/>
      <c r="I87" s="369"/>
      <c r="J87" s="369"/>
      <c r="K87" s="369"/>
      <c r="L87" s="369"/>
      <c r="M87" s="369"/>
    </row>
    <row r="88" spans="1:18" s="141" customFormat="1" ht="237" hidden="1" customHeight="1" x14ac:dyDescent="0.35">
      <c r="A88" s="144"/>
      <c r="B88" s="368"/>
      <c r="C88" s="369"/>
      <c r="D88" s="369"/>
      <c r="E88" s="369"/>
      <c r="F88" s="369"/>
      <c r="G88" s="369"/>
      <c r="H88" s="369"/>
      <c r="I88" s="369"/>
      <c r="J88" s="369"/>
      <c r="K88" s="369"/>
      <c r="L88" s="369"/>
      <c r="M88" s="369"/>
    </row>
    <row r="89" spans="1:18" s="16" customFormat="1" ht="63" customHeight="1" x14ac:dyDescent="0.4">
      <c r="A89" s="8" t="s">
        <v>207</v>
      </c>
      <c r="B89" s="9"/>
      <c r="C89" s="9"/>
      <c r="D89" s="145" t="s">
        <v>239</v>
      </c>
      <c r="E89" s="146"/>
      <c r="F89" s="146"/>
      <c r="G89" s="146" t="s">
        <v>240</v>
      </c>
      <c r="H89" s="10"/>
      <c r="I89" s="11"/>
      <c r="J89" s="12"/>
      <c r="K89" s="12"/>
      <c r="L89" s="10"/>
      <c r="M89" s="12"/>
      <c r="N89" s="12"/>
      <c r="O89" s="12"/>
    </row>
    <row r="90" spans="1:18" s="16" customFormat="1" ht="61.5" customHeight="1" x14ac:dyDescent="0.4">
      <c r="A90" s="13"/>
      <c r="B90" s="14"/>
      <c r="C90" s="14"/>
      <c r="D90" s="147" t="s">
        <v>242</v>
      </c>
      <c r="E90" s="148"/>
      <c r="F90" s="148"/>
      <c r="G90" s="149" t="s">
        <v>243</v>
      </c>
      <c r="H90" s="15" t="s">
        <v>207</v>
      </c>
      <c r="I90" s="16" t="s">
        <v>207</v>
      </c>
      <c r="L90" s="15"/>
      <c r="N90" s="12"/>
      <c r="O90" s="12"/>
    </row>
    <row r="91" spans="1:18" s="157" customFormat="1" ht="237" hidden="1" customHeight="1" thickBot="1" x14ac:dyDescent="0.25">
      <c r="A91" s="150"/>
      <c r="B91" s="151"/>
      <c r="C91" s="152"/>
      <c r="D91" s="152"/>
      <c r="E91" s="354" t="s">
        <v>211</v>
      </c>
      <c r="F91" s="355"/>
      <c r="G91" s="153" t="s">
        <v>218</v>
      </c>
      <c r="H91" s="154"/>
      <c r="I91" s="155"/>
      <c r="J91" s="155"/>
      <c r="K91" s="155"/>
      <c r="L91" s="154">
        <f t="shared" ref="L91:L115" si="1">H91+K91</f>
        <v>0</v>
      </c>
      <c r="M91" s="156" t="s">
        <v>48</v>
      </c>
      <c r="N91" s="12"/>
      <c r="O91" s="12"/>
    </row>
    <row r="92" spans="1:18" s="157" customFormat="1" ht="237" hidden="1" customHeight="1" thickBot="1" x14ac:dyDescent="0.25">
      <c r="A92" s="158" t="s">
        <v>54</v>
      </c>
      <c r="B92" s="159" t="s">
        <v>32</v>
      </c>
      <c r="C92" s="160"/>
      <c r="D92" s="160"/>
      <c r="E92" s="161"/>
      <c r="F92" s="161"/>
      <c r="G92" s="155" t="s">
        <v>61</v>
      </c>
      <c r="H92" s="162">
        <f>H94+H99+H100+H101+H102+H103+H104+H108+H109</f>
        <v>0</v>
      </c>
      <c r="I92" s="163"/>
      <c r="J92" s="163"/>
      <c r="K92" s="163"/>
      <c r="L92" s="162">
        <f t="shared" si="1"/>
        <v>0</v>
      </c>
      <c r="M92" s="164"/>
      <c r="N92" s="12">
        <f>L94+L99+L100+L101+L102+L103+L104+L108+L109</f>
        <v>0</v>
      </c>
      <c r="O92" s="12"/>
      <c r="P92" s="76"/>
      <c r="Q92" s="76"/>
      <c r="R92" s="165" t="e">
        <f>L94+L99+L101+#REF!+L103+L107+L108+L109+L110</f>
        <v>#REF!</v>
      </c>
    </row>
    <row r="93" spans="1:18" s="16" customFormat="1" ht="28.5" hidden="1" thickBot="1" x14ac:dyDescent="0.25">
      <c r="A93" s="166"/>
      <c r="B93" s="167"/>
      <c r="C93" s="160"/>
      <c r="D93" s="160"/>
      <c r="E93" s="323" t="s">
        <v>30</v>
      </c>
      <c r="F93" s="323"/>
      <c r="G93" s="168" t="s">
        <v>27</v>
      </c>
      <c r="H93" s="169"/>
      <c r="I93" s="161"/>
      <c r="J93" s="161"/>
      <c r="K93" s="161"/>
      <c r="L93" s="169">
        <f t="shared" si="1"/>
        <v>0</v>
      </c>
      <c r="M93" s="170"/>
      <c r="N93" s="12">
        <f>L92-N92</f>
        <v>0</v>
      </c>
      <c r="O93" s="12"/>
    </row>
    <row r="94" spans="1:18" s="70" customFormat="1" hidden="1" x14ac:dyDescent="0.2">
      <c r="A94" s="150" t="s">
        <v>60</v>
      </c>
      <c r="B94" s="171"/>
      <c r="C94" s="172"/>
      <c r="D94" s="172"/>
      <c r="E94" s="360" t="s">
        <v>26</v>
      </c>
      <c r="F94" s="360"/>
      <c r="G94" s="173"/>
      <c r="H94" s="174">
        <f>H97+H98</f>
        <v>0</v>
      </c>
      <c r="I94" s="175"/>
      <c r="J94" s="175"/>
      <c r="K94" s="175">
        <f>K97+K98</f>
        <v>0</v>
      </c>
      <c r="L94" s="174">
        <f t="shared" si="1"/>
        <v>0</v>
      </c>
      <c r="M94" s="176"/>
      <c r="N94" s="69"/>
      <c r="O94" s="69"/>
    </row>
    <row r="95" spans="1:18" s="16" customFormat="1" hidden="1" x14ac:dyDescent="0.2">
      <c r="A95" s="150"/>
      <c r="B95" s="151"/>
      <c r="C95" s="151"/>
      <c r="D95" s="151"/>
      <c r="E95" s="299" t="s">
        <v>72</v>
      </c>
      <c r="F95" s="299"/>
      <c r="G95" s="173"/>
      <c r="H95" s="177"/>
      <c r="I95" s="178"/>
      <c r="J95" s="178"/>
      <c r="K95" s="155"/>
      <c r="L95" s="177">
        <f t="shared" si="1"/>
        <v>0</v>
      </c>
      <c r="M95" s="176" t="s">
        <v>35</v>
      </c>
      <c r="N95" s="12"/>
      <c r="O95" s="12"/>
    </row>
    <row r="96" spans="1:18" s="16" customFormat="1" ht="237" hidden="1" customHeight="1" x14ac:dyDescent="0.2">
      <c r="A96" s="150"/>
      <c r="B96" s="151"/>
      <c r="C96" s="179"/>
      <c r="D96" s="179"/>
      <c r="E96" s="301"/>
      <c r="F96" s="302"/>
      <c r="G96" s="180"/>
      <c r="H96" s="177"/>
      <c r="I96" s="178"/>
      <c r="J96" s="178"/>
      <c r="K96" s="155"/>
      <c r="L96" s="177">
        <f t="shared" si="1"/>
        <v>0</v>
      </c>
      <c r="M96" s="176" t="s">
        <v>35</v>
      </c>
      <c r="N96" s="12"/>
      <c r="O96" s="12"/>
    </row>
    <row r="97" spans="1:16" s="70" customFormat="1" hidden="1" x14ac:dyDescent="0.2">
      <c r="A97" s="150"/>
      <c r="B97" s="171"/>
      <c r="C97" s="181"/>
      <c r="D97" s="181"/>
      <c r="E97" s="301"/>
      <c r="F97" s="302"/>
      <c r="G97" s="180"/>
      <c r="H97" s="177"/>
      <c r="I97" s="178"/>
      <c r="J97" s="178"/>
      <c r="K97" s="178"/>
      <c r="L97" s="174">
        <f t="shared" si="1"/>
        <v>0</v>
      </c>
      <c r="M97" s="176" t="s">
        <v>35</v>
      </c>
      <c r="N97" s="69"/>
      <c r="O97" s="69"/>
    </row>
    <row r="98" spans="1:16" s="16" customFormat="1" hidden="1" x14ac:dyDescent="0.2">
      <c r="A98" s="150"/>
      <c r="B98" s="151"/>
      <c r="C98" s="151"/>
      <c r="D98" s="151"/>
      <c r="E98" s="299"/>
      <c r="F98" s="299"/>
      <c r="G98" s="173" t="s">
        <v>140</v>
      </c>
      <c r="H98" s="177"/>
      <c r="I98" s="178"/>
      <c r="J98" s="178"/>
      <c r="K98" s="178"/>
      <c r="L98" s="174">
        <f t="shared" si="1"/>
        <v>0</v>
      </c>
      <c r="M98" s="182" t="s">
        <v>35</v>
      </c>
      <c r="N98" s="12"/>
      <c r="O98" s="12"/>
    </row>
    <row r="99" spans="1:16" s="70" customFormat="1" ht="237" hidden="1" customHeight="1" x14ac:dyDescent="0.2">
      <c r="A99" s="150" t="s">
        <v>99</v>
      </c>
      <c r="B99" s="171"/>
      <c r="C99" s="181"/>
      <c r="D99" s="181"/>
      <c r="E99" s="306"/>
      <c r="F99" s="307"/>
      <c r="G99" s="183" t="s">
        <v>164</v>
      </c>
      <c r="H99" s="174"/>
      <c r="I99" s="175"/>
      <c r="J99" s="175"/>
      <c r="K99" s="175"/>
      <c r="L99" s="174">
        <f t="shared" si="1"/>
        <v>0</v>
      </c>
      <c r="M99" s="176" t="s">
        <v>35</v>
      </c>
      <c r="N99" s="69"/>
      <c r="O99" s="69"/>
    </row>
    <row r="100" spans="1:16" s="16" customFormat="1" ht="237" hidden="1" customHeight="1" x14ac:dyDescent="0.2">
      <c r="A100" s="150" t="s">
        <v>100</v>
      </c>
      <c r="B100" s="151"/>
      <c r="C100" s="151"/>
      <c r="D100" s="151"/>
      <c r="E100" s="299" t="s">
        <v>49</v>
      </c>
      <c r="F100" s="299"/>
      <c r="G100" s="173" t="s">
        <v>140</v>
      </c>
      <c r="H100" s="174"/>
      <c r="I100" s="178"/>
      <c r="J100" s="178"/>
      <c r="K100" s="155"/>
      <c r="L100" s="174">
        <f t="shared" si="1"/>
        <v>0</v>
      </c>
      <c r="M100" s="176" t="s">
        <v>35</v>
      </c>
      <c r="N100" s="12"/>
      <c r="O100" s="12"/>
    </row>
    <row r="101" spans="1:16" s="16" customFormat="1" ht="55.5" hidden="1" x14ac:dyDescent="0.2">
      <c r="A101" s="150" t="s">
        <v>104</v>
      </c>
      <c r="B101" s="151"/>
      <c r="C101" s="151"/>
      <c r="D101" s="151"/>
      <c r="E101" s="299" t="s">
        <v>148</v>
      </c>
      <c r="F101" s="299"/>
      <c r="G101" s="173" t="s">
        <v>149</v>
      </c>
      <c r="H101" s="154"/>
      <c r="I101" s="155"/>
      <c r="J101" s="155"/>
      <c r="K101" s="155"/>
      <c r="L101" s="154">
        <f t="shared" si="1"/>
        <v>0</v>
      </c>
      <c r="M101" s="176" t="s">
        <v>35</v>
      </c>
      <c r="N101" s="12"/>
      <c r="O101" s="12"/>
    </row>
    <row r="102" spans="1:16" s="16" customFormat="1" ht="237" hidden="1" customHeight="1" x14ac:dyDescent="0.2">
      <c r="A102" s="150" t="s">
        <v>105</v>
      </c>
      <c r="B102" s="151"/>
      <c r="C102" s="151"/>
      <c r="D102" s="151"/>
      <c r="E102" s="300" t="s">
        <v>17</v>
      </c>
      <c r="F102" s="300"/>
      <c r="G102" s="173" t="s">
        <v>140</v>
      </c>
      <c r="H102" s="154"/>
      <c r="I102" s="155"/>
      <c r="J102" s="155"/>
      <c r="K102" s="155"/>
      <c r="L102" s="154">
        <f t="shared" si="1"/>
        <v>0</v>
      </c>
      <c r="M102" s="176" t="s">
        <v>35</v>
      </c>
      <c r="N102" s="12"/>
      <c r="O102" s="12"/>
    </row>
    <row r="103" spans="1:16" s="16" customFormat="1" ht="237" hidden="1" customHeight="1" x14ac:dyDescent="0.2">
      <c r="A103" s="150" t="s">
        <v>112</v>
      </c>
      <c r="B103" s="151"/>
      <c r="C103" s="151"/>
      <c r="D103" s="151"/>
      <c r="E103" s="300" t="s">
        <v>57</v>
      </c>
      <c r="F103" s="300"/>
      <c r="G103" s="173" t="s">
        <v>150</v>
      </c>
      <c r="H103" s="154"/>
      <c r="I103" s="155"/>
      <c r="J103" s="155"/>
      <c r="K103" s="155"/>
      <c r="L103" s="154">
        <f t="shared" si="1"/>
        <v>0</v>
      </c>
      <c r="M103" s="182" t="s">
        <v>36</v>
      </c>
      <c r="N103" s="12"/>
      <c r="O103" s="12"/>
    </row>
    <row r="104" spans="1:16" s="16" customFormat="1" ht="237" hidden="1" customHeight="1" x14ac:dyDescent="0.2">
      <c r="A104" s="150" t="s">
        <v>113</v>
      </c>
      <c r="B104" s="151"/>
      <c r="C104" s="151"/>
      <c r="D104" s="151"/>
      <c r="E104" s="300" t="s">
        <v>106</v>
      </c>
      <c r="F104" s="300"/>
      <c r="G104" s="180" t="s">
        <v>157</v>
      </c>
      <c r="H104" s="154"/>
      <c r="I104" s="155"/>
      <c r="J104" s="155"/>
      <c r="K104" s="155"/>
      <c r="L104" s="154">
        <f t="shared" si="1"/>
        <v>0</v>
      </c>
      <c r="M104" s="184" t="s">
        <v>36</v>
      </c>
      <c r="N104" s="12"/>
      <c r="O104" s="12"/>
    </row>
    <row r="105" spans="1:16" s="16" customFormat="1" ht="237" hidden="1" customHeight="1" x14ac:dyDescent="0.2">
      <c r="A105" s="150" t="s">
        <v>112</v>
      </c>
      <c r="B105" s="151"/>
      <c r="C105" s="151"/>
      <c r="D105" s="151"/>
      <c r="E105" s="300" t="s">
        <v>122</v>
      </c>
      <c r="F105" s="300"/>
      <c r="G105" s="180" t="s">
        <v>78</v>
      </c>
      <c r="H105" s="154"/>
      <c r="I105" s="155"/>
      <c r="J105" s="155"/>
      <c r="K105" s="155"/>
      <c r="L105" s="154">
        <f t="shared" si="1"/>
        <v>0</v>
      </c>
      <c r="M105" s="184" t="s">
        <v>37</v>
      </c>
      <c r="N105" s="12"/>
      <c r="O105" s="12"/>
    </row>
    <row r="106" spans="1:16" s="16" customFormat="1" ht="237" hidden="1" customHeight="1" x14ac:dyDescent="0.2">
      <c r="A106" s="150" t="s">
        <v>113</v>
      </c>
      <c r="B106" s="151"/>
      <c r="C106" s="151"/>
      <c r="D106" s="151"/>
      <c r="E106" s="300" t="s">
        <v>123</v>
      </c>
      <c r="F106" s="300"/>
      <c r="G106" s="180" t="s">
        <v>134</v>
      </c>
      <c r="H106" s="154"/>
      <c r="I106" s="155"/>
      <c r="J106" s="155"/>
      <c r="K106" s="155"/>
      <c r="L106" s="154">
        <f t="shared" si="1"/>
        <v>0</v>
      </c>
      <c r="M106" s="184" t="s">
        <v>38</v>
      </c>
      <c r="N106" s="12"/>
      <c r="O106" s="12"/>
    </row>
    <row r="107" spans="1:16" s="16" customFormat="1" ht="237" hidden="1" customHeight="1" x14ac:dyDescent="0.2">
      <c r="A107" s="150" t="s">
        <v>4</v>
      </c>
      <c r="B107" s="151"/>
      <c r="C107" s="151"/>
      <c r="D107" s="151"/>
      <c r="E107" s="300"/>
      <c r="F107" s="300"/>
      <c r="G107" s="180"/>
      <c r="H107" s="154"/>
      <c r="I107" s="155"/>
      <c r="J107" s="155"/>
      <c r="K107" s="155"/>
      <c r="L107" s="154">
        <f t="shared" si="1"/>
        <v>0</v>
      </c>
      <c r="M107" s="184" t="s">
        <v>38</v>
      </c>
      <c r="N107" s="12"/>
      <c r="O107" s="12"/>
    </row>
    <row r="108" spans="1:16" s="16" customFormat="1" ht="237" hidden="1" customHeight="1" x14ac:dyDescent="0.2">
      <c r="A108" s="150" t="s">
        <v>60</v>
      </c>
      <c r="B108" s="151"/>
      <c r="C108" s="151"/>
      <c r="D108" s="151"/>
      <c r="E108" s="300" t="s">
        <v>9</v>
      </c>
      <c r="F108" s="300"/>
      <c r="G108" s="180" t="s">
        <v>2</v>
      </c>
      <c r="H108" s="154"/>
      <c r="I108" s="155"/>
      <c r="J108" s="155"/>
      <c r="K108" s="155"/>
      <c r="L108" s="154">
        <f t="shared" si="1"/>
        <v>0</v>
      </c>
      <c r="M108" s="184" t="s">
        <v>40</v>
      </c>
      <c r="N108" s="12"/>
      <c r="O108" s="12"/>
    </row>
    <row r="109" spans="1:16" s="16" customFormat="1" ht="237" hidden="1" customHeight="1" x14ac:dyDescent="0.2">
      <c r="A109" s="150" t="s">
        <v>5</v>
      </c>
      <c r="B109" s="151"/>
      <c r="C109" s="151"/>
      <c r="D109" s="151"/>
      <c r="E109" s="300" t="s">
        <v>10</v>
      </c>
      <c r="F109" s="300"/>
      <c r="G109" s="173" t="s">
        <v>167</v>
      </c>
      <c r="H109" s="154"/>
      <c r="I109" s="155"/>
      <c r="J109" s="178"/>
      <c r="K109" s="155"/>
      <c r="L109" s="154">
        <f t="shared" si="1"/>
        <v>0</v>
      </c>
      <c r="M109" s="184" t="s">
        <v>40</v>
      </c>
      <c r="N109" s="12"/>
      <c r="O109" s="12"/>
    </row>
    <row r="110" spans="1:16" s="16" customFormat="1" ht="55.5" hidden="1" x14ac:dyDescent="0.2">
      <c r="A110" s="150" t="s">
        <v>5</v>
      </c>
      <c r="B110" s="151"/>
      <c r="C110" s="151"/>
      <c r="D110" s="151"/>
      <c r="E110" s="300" t="s">
        <v>77</v>
      </c>
      <c r="F110" s="300"/>
      <c r="G110" s="180" t="s">
        <v>165</v>
      </c>
      <c r="H110" s="154">
        <f>H111+H112</f>
        <v>0</v>
      </c>
      <c r="I110" s="155">
        <f>I111+I112</f>
        <v>0</v>
      </c>
      <c r="J110" s="155">
        <f>J111+J112</f>
        <v>0</v>
      </c>
      <c r="K110" s="155">
        <f>K111+K112</f>
        <v>0</v>
      </c>
      <c r="L110" s="154">
        <f t="shared" si="1"/>
        <v>0</v>
      </c>
      <c r="M110" s="184"/>
      <c r="N110" s="12"/>
      <c r="O110" s="12"/>
      <c r="P110" s="16" t="s">
        <v>59</v>
      </c>
    </row>
    <row r="111" spans="1:16" s="16" customFormat="1" hidden="1" x14ac:dyDescent="0.2">
      <c r="A111" s="150"/>
      <c r="B111" s="151"/>
      <c r="C111" s="151"/>
      <c r="D111" s="151"/>
      <c r="E111" s="300" t="s">
        <v>46</v>
      </c>
      <c r="F111" s="300"/>
      <c r="G111" s="180" t="s">
        <v>39</v>
      </c>
      <c r="H111" s="154"/>
      <c r="I111" s="155"/>
      <c r="J111" s="155"/>
      <c r="K111" s="155"/>
      <c r="L111" s="154">
        <f t="shared" si="1"/>
        <v>0</v>
      </c>
      <c r="M111" s="184" t="s">
        <v>38</v>
      </c>
      <c r="N111" s="12"/>
      <c r="O111" s="12"/>
    </row>
    <row r="112" spans="1:16" s="16" customFormat="1" ht="237" hidden="1" customHeight="1" thickBot="1" x14ac:dyDescent="0.25">
      <c r="A112" s="185"/>
      <c r="B112" s="186"/>
      <c r="C112" s="187"/>
      <c r="D112" s="187"/>
      <c r="E112" s="300"/>
      <c r="F112" s="300"/>
      <c r="G112" s="180" t="s">
        <v>0</v>
      </c>
      <c r="H112" s="188"/>
      <c r="I112" s="189"/>
      <c r="J112" s="189"/>
      <c r="K112" s="189"/>
      <c r="L112" s="188">
        <f t="shared" si="1"/>
        <v>0</v>
      </c>
      <c r="M112" s="182" t="s">
        <v>137</v>
      </c>
      <c r="N112" s="12"/>
      <c r="O112" s="12"/>
    </row>
    <row r="113" spans="1:18" s="157" customFormat="1" ht="237" hidden="1" customHeight="1" thickBot="1" x14ac:dyDescent="0.25">
      <c r="A113" s="158" t="s">
        <v>101</v>
      </c>
      <c r="B113" s="159" t="s">
        <v>65</v>
      </c>
      <c r="C113" s="190"/>
      <c r="D113" s="190"/>
      <c r="E113" s="303"/>
      <c r="F113" s="303"/>
      <c r="G113" s="191" t="s">
        <v>124</v>
      </c>
      <c r="H113" s="162">
        <f>H114</f>
        <v>0</v>
      </c>
      <c r="I113" s="163"/>
      <c r="J113" s="163"/>
      <c r="K113" s="163"/>
      <c r="L113" s="162">
        <f t="shared" si="1"/>
        <v>0</v>
      </c>
      <c r="M113" s="164"/>
      <c r="N113" s="12"/>
      <c r="O113" s="12"/>
      <c r="R113" s="165"/>
    </row>
    <row r="114" spans="1:18" s="16" customFormat="1" ht="237" hidden="1" customHeight="1" thickBot="1" x14ac:dyDescent="0.4">
      <c r="A114" s="150" t="s">
        <v>102</v>
      </c>
      <c r="B114" s="151"/>
      <c r="C114" s="192"/>
      <c r="D114" s="192"/>
      <c r="E114" s="304" t="s">
        <v>67</v>
      </c>
      <c r="F114" s="305"/>
      <c r="G114" s="168"/>
      <c r="H114" s="154"/>
      <c r="I114" s="155"/>
      <c r="J114" s="155"/>
      <c r="K114" s="155"/>
      <c r="L114" s="154">
        <f t="shared" si="1"/>
        <v>0</v>
      </c>
      <c r="M114" s="176" t="s">
        <v>35</v>
      </c>
      <c r="N114" s="12"/>
      <c r="O114" s="12"/>
    </row>
    <row r="115" spans="1:18" s="157" customFormat="1" ht="237" hidden="1" customHeight="1" thickBot="1" x14ac:dyDescent="0.25">
      <c r="A115" s="158" t="s">
        <v>66</v>
      </c>
      <c r="B115" s="159" t="s">
        <v>69</v>
      </c>
      <c r="C115" s="160"/>
      <c r="D115" s="160"/>
      <c r="E115" s="300" t="s">
        <v>56</v>
      </c>
      <c r="F115" s="300"/>
      <c r="G115" s="173" t="s">
        <v>151</v>
      </c>
      <c r="H115" s="162">
        <f>H116+H127</f>
        <v>0</v>
      </c>
      <c r="I115" s="163"/>
      <c r="J115" s="163"/>
      <c r="K115" s="163">
        <f>K116+K127</f>
        <v>0</v>
      </c>
      <c r="L115" s="162">
        <f t="shared" si="1"/>
        <v>0</v>
      </c>
      <c r="M115" s="193"/>
      <c r="N115" s="12">
        <f>L116+L127</f>
        <v>0</v>
      </c>
      <c r="O115" s="12"/>
      <c r="P115" s="76"/>
      <c r="Q115" s="76"/>
      <c r="R115" s="165">
        <f>L116+L117+L122+L127+L130</f>
        <v>0</v>
      </c>
    </row>
    <row r="116" spans="1:18" s="16" customFormat="1" ht="237" hidden="1" customHeight="1" thickBot="1" x14ac:dyDescent="0.25">
      <c r="A116" s="166" t="s">
        <v>68</v>
      </c>
      <c r="B116" s="167"/>
      <c r="C116" s="192"/>
      <c r="D116" s="192"/>
      <c r="E116" s="304" t="s">
        <v>62</v>
      </c>
      <c r="F116" s="308"/>
      <c r="G116" s="163"/>
      <c r="H116" s="169"/>
      <c r="I116" s="161"/>
      <c r="J116" s="161"/>
      <c r="K116" s="161"/>
      <c r="L116" s="169">
        <f t="shared" ref="L116:L178" si="2">H116+K116</f>
        <v>0</v>
      </c>
      <c r="M116" s="182" t="s">
        <v>35</v>
      </c>
      <c r="N116" s="12">
        <f>L115-N115</f>
        <v>0</v>
      </c>
      <c r="O116" s="12"/>
    </row>
    <row r="117" spans="1:18" s="70" customFormat="1" ht="237" hidden="1" customHeight="1" x14ac:dyDescent="0.2">
      <c r="A117" s="150" t="s">
        <v>130</v>
      </c>
      <c r="B117" s="171"/>
      <c r="C117" s="172"/>
      <c r="D117" s="172"/>
      <c r="E117" s="311" t="s">
        <v>84</v>
      </c>
      <c r="F117" s="311"/>
      <c r="G117" s="173" t="s">
        <v>152</v>
      </c>
      <c r="H117" s="174">
        <f>H118+H120+H121</f>
        <v>0</v>
      </c>
      <c r="I117" s="175"/>
      <c r="J117" s="175">
        <f>J118+J120+J121</f>
        <v>0</v>
      </c>
      <c r="K117" s="175">
        <f>K118+K120+K121</f>
        <v>0</v>
      </c>
      <c r="L117" s="194">
        <f t="shared" si="2"/>
        <v>0</v>
      </c>
      <c r="M117" s="195"/>
      <c r="N117" s="69"/>
      <c r="O117" s="69"/>
    </row>
    <row r="118" spans="1:18" s="60" customFormat="1" ht="237" hidden="1" customHeight="1" x14ac:dyDescent="0.2">
      <c r="A118" s="150"/>
      <c r="B118" s="196"/>
      <c r="C118" s="196"/>
      <c r="D118" s="196"/>
      <c r="E118" s="299" t="s">
        <v>85</v>
      </c>
      <c r="F118" s="299"/>
      <c r="G118" s="183"/>
      <c r="H118" s="177"/>
      <c r="I118" s="178"/>
      <c r="J118" s="178"/>
      <c r="K118" s="178"/>
      <c r="L118" s="197">
        <f t="shared" si="2"/>
        <v>0</v>
      </c>
      <c r="M118" s="195" t="s">
        <v>129</v>
      </c>
      <c r="N118" s="61"/>
      <c r="O118" s="61"/>
    </row>
    <row r="119" spans="1:18" s="60" customFormat="1" ht="237" hidden="1" customHeight="1" x14ac:dyDescent="0.2">
      <c r="A119" s="150"/>
      <c r="B119" s="196"/>
      <c r="C119" s="196"/>
      <c r="D119" s="196"/>
      <c r="E119" s="309"/>
      <c r="F119" s="309"/>
      <c r="G119" s="183" t="s">
        <v>138</v>
      </c>
      <c r="H119" s="177"/>
      <c r="I119" s="178"/>
      <c r="J119" s="178"/>
      <c r="K119" s="178"/>
      <c r="L119" s="197">
        <f t="shared" si="2"/>
        <v>0</v>
      </c>
      <c r="M119" s="198"/>
      <c r="N119" s="61"/>
      <c r="O119" s="61"/>
    </row>
    <row r="120" spans="1:18" s="60" customFormat="1" hidden="1" x14ac:dyDescent="0.2">
      <c r="A120" s="150"/>
      <c r="B120" s="196"/>
      <c r="C120" s="196"/>
      <c r="D120" s="196"/>
      <c r="E120" s="309"/>
      <c r="F120" s="309"/>
      <c r="G120" s="183"/>
      <c r="H120" s="177"/>
      <c r="I120" s="178"/>
      <c r="J120" s="178"/>
      <c r="K120" s="178"/>
      <c r="L120" s="197">
        <f t="shared" si="2"/>
        <v>0</v>
      </c>
      <c r="M120" s="195" t="s">
        <v>126</v>
      </c>
      <c r="N120" s="61"/>
      <c r="O120" s="61"/>
    </row>
    <row r="121" spans="1:18" s="60" customFormat="1" hidden="1" x14ac:dyDescent="0.2">
      <c r="A121" s="150"/>
      <c r="B121" s="196"/>
      <c r="C121" s="196"/>
      <c r="D121" s="196"/>
      <c r="E121" s="309"/>
      <c r="F121" s="309"/>
      <c r="G121" s="183" t="s">
        <v>127</v>
      </c>
      <c r="H121" s="177"/>
      <c r="I121" s="178"/>
      <c r="J121" s="178"/>
      <c r="K121" s="178"/>
      <c r="L121" s="197">
        <f t="shared" si="2"/>
        <v>0</v>
      </c>
      <c r="M121" s="195" t="s">
        <v>37</v>
      </c>
      <c r="N121" s="61"/>
      <c r="O121" s="61"/>
    </row>
    <row r="122" spans="1:18" s="16" customFormat="1" hidden="1" x14ac:dyDescent="0.2">
      <c r="A122" s="150" t="s">
        <v>131</v>
      </c>
      <c r="B122" s="151"/>
      <c r="C122" s="151"/>
      <c r="D122" s="151"/>
      <c r="E122" s="309"/>
      <c r="F122" s="309"/>
      <c r="G122" s="183" t="s">
        <v>127</v>
      </c>
      <c r="H122" s="154">
        <f>H123+H125+H126</f>
        <v>0</v>
      </c>
      <c r="I122" s="155"/>
      <c r="J122" s="155"/>
      <c r="K122" s="155"/>
      <c r="L122" s="154">
        <f t="shared" si="2"/>
        <v>0</v>
      </c>
      <c r="M122" s="182"/>
      <c r="N122" s="12"/>
      <c r="O122" s="12" t="e">
        <f>N11+O11</f>
        <v>#VALUE!</v>
      </c>
    </row>
    <row r="123" spans="1:18" s="16" customFormat="1" hidden="1" x14ac:dyDescent="0.2">
      <c r="A123" s="150"/>
      <c r="B123" s="151"/>
      <c r="C123" s="151"/>
      <c r="D123" s="151"/>
      <c r="E123" s="300" t="s">
        <v>86</v>
      </c>
      <c r="F123" s="300"/>
      <c r="G123" s="180"/>
      <c r="H123" s="177"/>
      <c r="I123" s="178"/>
      <c r="J123" s="178"/>
      <c r="K123" s="178"/>
      <c r="L123" s="177">
        <f t="shared" si="2"/>
        <v>0</v>
      </c>
      <c r="M123" s="182" t="s">
        <v>37</v>
      </c>
      <c r="N123" s="12"/>
      <c r="O123" s="12"/>
    </row>
    <row r="124" spans="1:18" s="16" customFormat="1" ht="55.5" hidden="1" x14ac:dyDescent="0.2">
      <c r="A124" s="150"/>
      <c r="B124" s="151"/>
      <c r="C124" s="179"/>
      <c r="D124" s="179"/>
      <c r="E124" s="301"/>
      <c r="F124" s="302"/>
      <c r="G124" s="180" t="s">
        <v>133</v>
      </c>
      <c r="H124" s="177"/>
      <c r="I124" s="178"/>
      <c r="J124" s="178"/>
      <c r="K124" s="178"/>
      <c r="L124" s="177">
        <f t="shared" si="2"/>
        <v>0</v>
      </c>
      <c r="M124" s="182" t="s">
        <v>58</v>
      </c>
      <c r="N124" s="12"/>
      <c r="O124" s="12"/>
    </row>
    <row r="125" spans="1:18" s="60" customFormat="1" hidden="1" x14ac:dyDescent="0.2">
      <c r="A125" s="150"/>
      <c r="B125" s="196"/>
      <c r="C125" s="199"/>
      <c r="D125" s="199"/>
      <c r="E125" s="301"/>
      <c r="F125" s="302"/>
      <c r="G125" s="180"/>
      <c r="H125" s="177"/>
      <c r="I125" s="178"/>
      <c r="J125" s="178"/>
      <c r="K125" s="178"/>
      <c r="L125" s="177">
        <f t="shared" si="2"/>
        <v>0</v>
      </c>
      <c r="M125" s="195" t="s">
        <v>126</v>
      </c>
      <c r="N125" s="61"/>
      <c r="O125" s="61"/>
    </row>
    <row r="126" spans="1:18" s="60" customFormat="1" hidden="1" x14ac:dyDescent="0.2">
      <c r="A126" s="150"/>
      <c r="B126" s="196"/>
      <c r="C126" s="196"/>
      <c r="D126" s="196"/>
      <c r="E126" s="309"/>
      <c r="F126" s="309"/>
      <c r="G126" s="183" t="s">
        <v>127</v>
      </c>
      <c r="H126" s="177"/>
      <c r="I126" s="178"/>
      <c r="J126" s="178"/>
      <c r="K126" s="178"/>
      <c r="L126" s="177">
        <f t="shared" si="2"/>
        <v>0</v>
      </c>
      <c r="M126" s="195" t="s">
        <v>37</v>
      </c>
      <c r="N126" s="61"/>
      <c r="O126" s="61"/>
    </row>
    <row r="127" spans="1:18" s="16" customFormat="1" hidden="1" x14ac:dyDescent="0.2">
      <c r="A127" s="150" t="s">
        <v>130</v>
      </c>
      <c r="B127" s="151"/>
      <c r="C127" s="151"/>
      <c r="D127" s="151"/>
      <c r="E127" s="309"/>
      <c r="F127" s="309"/>
      <c r="G127" s="183" t="s">
        <v>127</v>
      </c>
      <c r="H127" s="154"/>
      <c r="I127" s="155"/>
      <c r="J127" s="155"/>
      <c r="K127" s="155"/>
      <c r="L127" s="174">
        <f t="shared" si="2"/>
        <v>0</v>
      </c>
      <c r="M127" s="184"/>
      <c r="N127" s="12"/>
      <c r="O127" s="12"/>
    </row>
    <row r="128" spans="1:18" s="16" customFormat="1" hidden="1" x14ac:dyDescent="0.2">
      <c r="A128" s="150"/>
      <c r="B128" s="151"/>
      <c r="C128" s="151"/>
      <c r="D128" s="151"/>
      <c r="E128" s="300" t="s">
        <v>64</v>
      </c>
      <c r="F128" s="300"/>
      <c r="G128" s="173"/>
      <c r="H128" s="154"/>
      <c r="I128" s="155"/>
      <c r="J128" s="155"/>
      <c r="K128" s="155"/>
      <c r="L128" s="174">
        <f t="shared" si="2"/>
        <v>0</v>
      </c>
      <c r="M128" s="184" t="s">
        <v>35</v>
      </c>
      <c r="N128" s="12"/>
      <c r="O128" s="12"/>
    </row>
    <row r="129" spans="1:18" s="16" customFormat="1" ht="84" hidden="1" thickBot="1" x14ac:dyDescent="0.25">
      <c r="A129" s="150"/>
      <c r="B129" s="151"/>
      <c r="C129" s="151"/>
      <c r="D129" s="151"/>
      <c r="E129" s="300"/>
      <c r="F129" s="300"/>
      <c r="G129" s="173" t="s">
        <v>153</v>
      </c>
      <c r="H129" s="188"/>
      <c r="I129" s="189"/>
      <c r="J129" s="189"/>
      <c r="K129" s="189">
        <v>6.27</v>
      </c>
      <c r="L129" s="174">
        <f t="shared" si="2"/>
        <v>6.27</v>
      </c>
      <c r="M129" s="200" t="s">
        <v>36</v>
      </c>
      <c r="N129" s="12"/>
      <c r="O129" s="12"/>
    </row>
    <row r="130" spans="1:18" s="16" customFormat="1" ht="108.75" hidden="1" thickBot="1" x14ac:dyDescent="0.25">
      <c r="A130" s="185" t="s">
        <v>135</v>
      </c>
      <c r="B130" s="186"/>
      <c r="C130" s="186"/>
      <c r="D130" s="186"/>
      <c r="E130" s="303"/>
      <c r="F130" s="303"/>
      <c r="G130" s="191" t="s">
        <v>163</v>
      </c>
      <c r="H130" s="201"/>
      <c r="I130" s="202"/>
      <c r="J130" s="202"/>
      <c r="K130" s="202"/>
      <c r="L130" s="197">
        <f t="shared" si="2"/>
        <v>0</v>
      </c>
      <c r="M130" s="182" t="s">
        <v>136</v>
      </c>
      <c r="N130" s="12"/>
      <c r="O130" s="12"/>
    </row>
    <row r="131" spans="1:18" s="157" customFormat="1" ht="237" hidden="1" customHeight="1" thickBot="1" x14ac:dyDescent="0.25">
      <c r="A131" s="158" t="s">
        <v>132</v>
      </c>
      <c r="B131" s="159" t="s">
        <v>12</v>
      </c>
      <c r="C131" s="190"/>
      <c r="D131" s="190"/>
      <c r="E131" s="310" t="s">
        <v>14</v>
      </c>
      <c r="F131" s="310"/>
      <c r="G131" s="203" t="s">
        <v>1</v>
      </c>
      <c r="H131" s="162">
        <f>H132</f>
        <v>0</v>
      </c>
      <c r="I131" s="163"/>
      <c r="J131" s="163"/>
      <c r="K131" s="163"/>
      <c r="L131" s="162">
        <f t="shared" si="2"/>
        <v>0</v>
      </c>
      <c r="M131" s="164"/>
      <c r="N131" s="12"/>
      <c r="O131" s="12"/>
      <c r="P131" s="76"/>
      <c r="Q131" s="76"/>
    </row>
    <row r="132" spans="1:18" s="16" customFormat="1" ht="237" hidden="1" customHeight="1" thickBot="1" x14ac:dyDescent="0.25">
      <c r="A132" s="204" t="s">
        <v>6</v>
      </c>
      <c r="B132" s="160"/>
      <c r="C132" s="192"/>
      <c r="D132" s="192"/>
      <c r="E132" s="304" t="s">
        <v>11</v>
      </c>
      <c r="F132" s="308"/>
      <c r="G132" s="205"/>
      <c r="H132" s="206"/>
      <c r="I132" s="207"/>
      <c r="J132" s="207"/>
      <c r="K132" s="207"/>
      <c r="L132" s="162">
        <f t="shared" si="2"/>
        <v>0</v>
      </c>
      <c r="M132" s="208" t="s">
        <v>35</v>
      </c>
      <c r="N132" s="12"/>
      <c r="O132" s="12"/>
    </row>
    <row r="133" spans="1:18" s="157" customFormat="1" ht="237" hidden="1" customHeight="1" thickBot="1" x14ac:dyDescent="0.25">
      <c r="A133" s="158" t="s">
        <v>101</v>
      </c>
      <c r="B133" s="159" t="s">
        <v>33</v>
      </c>
      <c r="C133" s="160"/>
      <c r="D133" s="160"/>
      <c r="E133" s="300" t="s">
        <v>13</v>
      </c>
      <c r="F133" s="300"/>
      <c r="G133" s="180" t="s">
        <v>141</v>
      </c>
      <c r="H133" s="162">
        <f>H135+H136+H137</f>
        <v>0</v>
      </c>
      <c r="I133" s="163"/>
      <c r="J133" s="163"/>
      <c r="K133" s="163"/>
      <c r="L133" s="162">
        <f>H133+K133</f>
        <v>0</v>
      </c>
      <c r="M133" s="164"/>
      <c r="N133" s="12">
        <f>L141+L144+L152+L153+L159+L170+L171+L174</f>
        <v>0</v>
      </c>
      <c r="O133" s="12"/>
      <c r="P133" s="76"/>
      <c r="Q133" s="76"/>
      <c r="R133" s="165">
        <f>L135+L136+L137</f>
        <v>0</v>
      </c>
    </row>
    <row r="134" spans="1:18" s="16" customFormat="1" ht="237" hidden="1" customHeight="1" thickBot="1" x14ac:dyDescent="0.25">
      <c r="A134" s="166" t="s">
        <v>68</v>
      </c>
      <c r="B134" s="167"/>
      <c r="C134" s="192"/>
      <c r="D134" s="192"/>
      <c r="E134" s="304" t="s">
        <v>24</v>
      </c>
      <c r="F134" s="308"/>
      <c r="G134" s="168" t="s">
        <v>27</v>
      </c>
      <c r="H134" s="169"/>
      <c r="I134" s="161"/>
      <c r="J134" s="161"/>
      <c r="K134" s="161"/>
      <c r="L134" s="169">
        <f t="shared" si="2"/>
        <v>0</v>
      </c>
      <c r="M134" s="209"/>
      <c r="N134" s="12"/>
      <c r="O134" s="12"/>
    </row>
    <row r="135" spans="1:18" s="16" customFormat="1" ht="237" hidden="1" customHeight="1" x14ac:dyDescent="0.2">
      <c r="A135" s="150" t="s">
        <v>102</v>
      </c>
      <c r="B135" s="151"/>
      <c r="C135" s="167"/>
      <c r="D135" s="167"/>
      <c r="E135" s="311" t="s">
        <v>75</v>
      </c>
      <c r="F135" s="311"/>
      <c r="G135" s="173"/>
      <c r="H135" s="154"/>
      <c r="I135" s="155"/>
      <c r="J135" s="155"/>
      <c r="K135" s="155"/>
      <c r="L135" s="154">
        <f t="shared" si="2"/>
        <v>0</v>
      </c>
      <c r="M135" s="184" t="s">
        <v>48</v>
      </c>
      <c r="N135" s="12"/>
      <c r="O135" s="12"/>
    </row>
    <row r="136" spans="1:18" s="16" customFormat="1" ht="237" hidden="1" customHeight="1" x14ac:dyDescent="0.2">
      <c r="A136" s="150" t="s">
        <v>202</v>
      </c>
      <c r="B136" s="151"/>
      <c r="C136" s="151"/>
      <c r="D136" s="151"/>
      <c r="E136" s="300" t="s">
        <v>70</v>
      </c>
      <c r="F136" s="300"/>
      <c r="G136" s="180" t="s">
        <v>2</v>
      </c>
      <c r="H136" s="154"/>
      <c r="I136" s="155"/>
      <c r="J136" s="155"/>
      <c r="K136" s="155"/>
      <c r="L136" s="154">
        <f t="shared" si="2"/>
        <v>0</v>
      </c>
      <c r="M136" s="184" t="s">
        <v>74</v>
      </c>
      <c r="N136" s="12">
        <f>L133-N133</f>
        <v>0</v>
      </c>
      <c r="O136" s="12"/>
    </row>
    <row r="137" spans="1:18" s="16" customFormat="1" ht="55.5" hidden="1" x14ac:dyDescent="0.2">
      <c r="A137" s="150" t="s">
        <v>203</v>
      </c>
      <c r="B137" s="151"/>
      <c r="C137" s="151"/>
      <c r="D137" s="151"/>
      <c r="E137" s="300" t="s">
        <v>110</v>
      </c>
      <c r="F137" s="300"/>
      <c r="G137" s="173" t="s">
        <v>192</v>
      </c>
      <c r="H137" s="154"/>
      <c r="I137" s="155"/>
      <c r="J137" s="155"/>
      <c r="K137" s="155">
        <f>K139+K147</f>
        <v>0</v>
      </c>
      <c r="L137" s="154">
        <f>L139+L147</f>
        <v>0</v>
      </c>
      <c r="M137" s="210"/>
      <c r="N137" s="12"/>
      <c r="O137" s="12"/>
      <c r="R137" s="76">
        <f>L139+L147</f>
        <v>0</v>
      </c>
    </row>
    <row r="138" spans="1:18" s="16" customFormat="1" hidden="1" x14ac:dyDescent="0.2">
      <c r="A138" s="150"/>
      <c r="B138" s="151"/>
      <c r="C138" s="151"/>
      <c r="D138" s="151"/>
      <c r="E138" s="300" t="s">
        <v>71</v>
      </c>
      <c r="F138" s="300"/>
      <c r="G138" s="173"/>
      <c r="H138" s="154"/>
      <c r="I138" s="155"/>
      <c r="J138" s="155"/>
      <c r="K138" s="155"/>
      <c r="L138" s="154"/>
      <c r="M138" s="156"/>
      <c r="N138" s="12"/>
      <c r="O138" s="12"/>
    </row>
    <row r="139" spans="1:18" s="16" customFormat="1" hidden="1" x14ac:dyDescent="0.2">
      <c r="A139" s="150"/>
      <c r="B139" s="151"/>
      <c r="C139" s="151"/>
      <c r="D139" s="151"/>
      <c r="E139" s="309" t="s">
        <v>26</v>
      </c>
      <c r="F139" s="309"/>
      <c r="G139" s="180"/>
      <c r="H139" s="154"/>
      <c r="I139" s="155"/>
      <c r="J139" s="155"/>
      <c r="K139" s="155"/>
      <c r="L139" s="154">
        <f>L140+L143</f>
        <v>0</v>
      </c>
      <c r="M139" s="184"/>
      <c r="N139" s="12"/>
      <c r="O139" s="12"/>
      <c r="R139" s="76" t="e">
        <f>L144+L146+#REF!</f>
        <v>#REF!</v>
      </c>
    </row>
    <row r="140" spans="1:18" s="16" customFormat="1" ht="237" hidden="1" customHeight="1" x14ac:dyDescent="0.2">
      <c r="A140" s="150" t="s">
        <v>204</v>
      </c>
      <c r="B140" s="151"/>
      <c r="C140" s="151"/>
      <c r="D140" s="151"/>
      <c r="E140" s="300" t="s">
        <v>109</v>
      </c>
      <c r="F140" s="300"/>
      <c r="G140" s="180"/>
      <c r="H140" s="154"/>
      <c r="I140" s="155"/>
      <c r="J140" s="155"/>
      <c r="K140" s="155"/>
      <c r="L140" s="154">
        <f>L141+L142</f>
        <v>0</v>
      </c>
      <c r="M140" s="184"/>
      <c r="N140" s="12"/>
      <c r="O140" s="12"/>
      <c r="R140" s="76"/>
    </row>
    <row r="141" spans="1:18" s="16" customFormat="1" hidden="1" x14ac:dyDescent="0.2">
      <c r="A141" s="150"/>
      <c r="B141" s="151"/>
      <c r="C141" s="179"/>
      <c r="D141" s="179"/>
      <c r="E141" s="347" t="s">
        <v>169</v>
      </c>
      <c r="F141" s="348"/>
      <c r="G141" s="349"/>
      <c r="H141" s="177"/>
      <c r="I141" s="178"/>
      <c r="J141" s="178"/>
      <c r="K141" s="178"/>
      <c r="L141" s="177">
        <f>K141+H141</f>
        <v>0</v>
      </c>
      <c r="M141" s="208" t="s">
        <v>36</v>
      </c>
      <c r="N141" s="12"/>
      <c r="O141" s="12"/>
    </row>
    <row r="142" spans="1:18" s="16" customFormat="1" hidden="1" x14ac:dyDescent="0.2">
      <c r="A142" s="150"/>
      <c r="B142" s="151"/>
      <c r="C142" s="151"/>
      <c r="D142" s="151"/>
      <c r="E142" s="309" t="s">
        <v>170</v>
      </c>
      <c r="F142" s="309"/>
      <c r="G142" s="173" t="s">
        <v>183</v>
      </c>
      <c r="H142" s="177"/>
      <c r="I142" s="178"/>
      <c r="J142" s="178"/>
      <c r="K142" s="178"/>
      <c r="L142" s="177"/>
      <c r="M142" s="208"/>
      <c r="N142" s="12"/>
      <c r="O142" s="12"/>
    </row>
    <row r="143" spans="1:18" s="16" customFormat="1" ht="237" hidden="1" customHeight="1" x14ac:dyDescent="0.2">
      <c r="A143" s="150" t="s">
        <v>205</v>
      </c>
      <c r="B143" s="151"/>
      <c r="C143" s="151"/>
      <c r="D143" s="151"/>
      <c r="E143" s="309"/>
      <c r="F143" s="309"/>
      <c r="G143" s="183"/>
      <c r="H143" s="154"/>
      <c r="I143" s="155"/>
      <c r="J143" s="155"/>
      <c r="K143" s="155"/>
      <c r="L143" s="154">
        <f t="shared" si="2"/>
        <v>0</v>
      </c>
      <c r="M143" s="156"/>
      <c r="N143" s="12"/>
      <c r="O143" s="12"/>
    </row>
    <row r="144" spans="1:18" s="60" customFormat="1" hidden="1" x14ac:dyDescent="0.2">
      <c r="A144" s="150"/>
      <c r="B144" s="196"/>
      <c r="C144" s="199"/>
      <c r="D144" s="199"/>
      <c r="E144" s="347" t="s">
        <v>172</v>
      </c>
      <c r="F144" s="348"/>
      <c r="G144" s="349"/>
      <c r="H144" s="177"/>
      <c r="I144" s="178"/>
      <c r="J144" s="178"/>
      <c r="K144" s="178"/>
      <c r="L144" s="177">
        <f t="shared" si="2"/>
        <v>0</v>
      </c>
      <c r="M144" s="184" t="s">
        <v>35</v>
      </c>
      <c r="N144" s="61"/>
      <c r="O144" s="61"/>
    </row>
    <row r="145" spans="1:18" s="60" customFormat="1" hidden="1" x14ac:dyDescent="0.2">
      <c r="A145" s="150"/>
      <c r="B145" s="196"/>
      <c r="C145" s="196"/>
      <c r="D145" s="196"/>
      <c r="E145" s="309" t="s">
        <v>171</v>
      </c>
      <c r="F145" s="309"/>
      <c r="G145" s="173" t="s">
        <v>198</v>
      </c>
      <c r="H145" s="177"/>
      <c r="I145" s="178"/>
      <c r="J145" s="178"/>
      <c r="K145" s="178"/>
      <c r="L145" s="177">
        <f t="shared" si="2"/>
        <v>0</v>
      </c>
      <c r="M145" s="184" t="s">
        <v>35</v>
      </c>
      <c r="N145" s="61"/>
      <c r="O145" s="61"/>
    </row>
    <row r="146" spans="1:18" s="16" customFormat="1" ht="237" hidden="1" customHeight="1" x14ac:dyDescent="0.2">
      <c r="A146" s="150"/>
      <c r="B146" s="151"/>
      <c r="C146" s="151"/>
      <c r="D146" s="151"/>
      <c r="E146" s="309" t="s">
        <v>90</v>
      </c>
      <c r="F146" s="309"/>
      <c r="G146" s="173" t="s">
        <v>199</v>
      </c>
      <c r="H146" s="154"/>
      <c r="I146" s="155"/>
      <c r="J146" s="155"/>
      <c r="K146" s="178"/>
      <c r="L146" s="177">
        <f t="shared" si="2"/>
        <v>0</v>
      </c>
      <c r="M146" s="184" t="s">
        <v>35</v>
      </c>
      <c r="N146" s="12"/>
      <c r="O146" s="12"/>
    </row>
    <row r="147" spans="1:18" s="16" customFormat="1" hidden="1" x14ac:dyDescent="0.2">
      <c r="A147" s="150" t="s">
        <v>206</v>
      </c>
      <c r="B147" s="151"/>
      <c r="C147" s="151"/>
      <c r="D147" s="151"/>
      <c r="E147" s="309" t="s">
        <v>98</v>
      </c>
      <c r="F147" s="309"/>
      <c r="G147" s="173" t="s">
        <v>197</v>
      </c>
      <c r="H147" s="154"/>
      <c r="I147" s="155"/>
      <c r="J147" s="155"/>
      <c r="K147" s="155">
        <f>K152+K153+K159+K170+K171+K174</f>
        <v>0</v>
      </c>
      <c r="L147" s="154">
        <f t="shared" si="2"/>
        <v>0</v>
      </c>
      <c r="M147" s="184"/>
      <c r="N147" s="12"/>
      <c r="O147" s="12"/>
      <c r="R147" s="76">
        <f>L154+L159+L163+L168+L170+L174+L175+L179</f>
        <v>0</v>
      </c>
    </row>
    <row r="148" spans="1:18" s="16" customFormat="1" ht="237" hidden="1" customHeight="1" x14ac:dyDescent="0.2">
      <c r="A148" s="150"/>
      <c r="B148" s="151"/>
      <c r="C148" s="151"/>
      <c r="D148" s="151"/>
      <c r="E148" s="300" t="s">
        <v>87</v>
      </c>
      <c r="F148" s="300"/>
      <c r="G148" s="173"/>
      <c r="H148" s="154"/>
      <c r="I148" s="155"/>
      <c r="J148" s="155"/>
      <c r="K148" s="155">
        <f>100-100</f>
        <v>0</v>
      </c>
      <c r="L148" s="154">
        <f t="shared" si="2"/>
        <v>0</v>
      </c>
      <c r="M148" s="184"/>
      <c r="N148" s="12"/>
      <c r="O148" s="12"/>
    </row>
    <row r="149" spans="1:18" s="16" customFormat="1" hidden="1" x14ac:dyDescent="0.2">
      <c r="A149" s="150"/>
      <c r="B149" s="151"/>
      <c r="C149" s="151"/>
      <c r="D149" s="151"/>
      <c r="E149" s="300" t="s">
        <v>103</v>
      </c>
      <c r="F149" s="300"/>
      <c r="G149" s="173" t="s">
        <v>117</v>
      </c>
      <c r="H149" s="154"/>
      <c r="I149" s="155"/>
      <c r="J149" s="155"/>
      <c r="K149" s="155"/>
      <c r="L149" s="154">
        <f t="shared" si="2"/>
        <v>0</v>
      </c>
      <c r="M149" s="184" t="s">
        <v>35</v>
      </c>
      <c r="N149" s="12"/>
      <c r="O149" s="12"/>
    </row>
    <row r="150" spans="1:18" s="16" customFormat="1" ht="83.25" hidden="1" x14ac:dyDescent="0.2">
      <c r="A150" s="150"/>
      <c r="B150" s="151"/>
      <c r="C150" s="151"/>
      <c r="D150" s="151"/>
      <c r="E150" s="300" t="s">
        <v>88</v>
      </c>
      <c r="F150" s="300"/>
      <c r="G150" s="173" t="s">
        <v>142</v>
      </c>
      <c r="H150" s="154"/>
      <c r="I150" s="155"/>
      <c r="J150" s="155"/>
      <c r="K150" s="155"/>
      <c r="L150" s="154">
        <f t="shared" si="2"/>
        <v>0</v>
      </c>
      <c r="M150" s="184"/>
      <c r="N150" s="12"/>
      <c r="O150" s="12"/>
    </row>
    <row r="151" spans="1:18" s="16" customFormat="1" hidden="1" x14ac:dyDescent="0.2">
      <c r="A151" s="150"/>
      <c r="B151" s="151"/>
      <c r="C151" s="151"/>
      <c r="D151" s="151"/>
      <c r="E151" s="300" t="s">
        <v>89</v>
      </c>
      <c r="F151" s="300"/>
      <c r="G151" s="173"/>
      <c r="H151" s="154"/>
      <c r="I151" s="155"/>
      <c r="J151" s="155"/>
      <c r="K151" s="155"/>
      <c r="L151" s="154">
        <f t="shared" si="2"/>
        <v>0</v>
      </c>
      <c r="M151" s="184"/>
      <c r="N151" s="12"/>
      <c r="O151" s="12"/>
    </row>
    <row r="152" spans="1:18" s="60" customFormat="1" hidden="1" x14ac:dyDescent="0.2">
      <c r="A152" s="150"/>
      <c r="B152" s="196"/>
      <c r="C152" s="196"/>
      <c r="D152" s="196"/>
      <c r="E152" s="300" t="s">
        <v>90</v>
      </c>
      <c r="F152" s="300"/>
      <c r="G152" s="173"/>
      <c r="H152" s="177"/>
      <c r="I152" s="178"/>
      <c r="J152" s="178"/>
      <c r="K152" s="178"/>
      <c r="L152" s="177">
        <f t="shared" si="2"/>
        <v>0</v>
      </c>
      <c r="M152" s="184" t="s">
        <v>74</v>
      </c>
      <c r="N152" s="61"/>
      <c r="O152" s="61"/>
    </row>
    <row r="153" spans="1:18" s="60" customFormat="1" hidden="1" x14ac:dyDescent="0.2">
      <c r="A153" s="150"/>
      <c r="B153" s="196"/>
      <c r="C153" s="196"/>
      <c r="D153" s="196"/>
      <c r="E153" s="309" t="s">
        <v>91</v>
      </c>
      <c r="F153" s="309"/>
      <c r="G153" s="173" t="s">
        <v>173</v>
      </c>
      <c r="H153" s="177"/>
      <c r="I153" s="178"/>
      <c r="J153" s="178"/>
      <c r="K153" s="178"/>
      <c r="L153" s="177">
        <f t="shared" si="2"/>
        <v>0</v>
      </c>
      <c r="M153" s="184" t="s">
        <v>74</v>
      </c>
      <c r="N153" s="61"/>
      <c r="O153" s="61"/>
    </row>
    <row r="154" spans="1:18" s="60" customFormat="1" hidden="1" x14ac:dyDescent="0.2">
      <c r="A154" s="150"/>
      <c r="B154" s="196"/>
      <c r="C154" s="196"/>
      <c r="D154" s="196"/>
      <c r="E154" s="309" t="s">
        <v>92</v>
      </c>
      <c r="F154" s="309"/>
      <c r="G154" s="173" t="s">
        <v>175</v>
      </c>
      <c r="H154" s="177"/>
      <c r="I154" s="178"/>
      <c r="J154" s="178"/>
      <c r="K154" s="178"/>
      <c r="L154" s="177">
        <f t="shared" si="2"/>
        <v>0</v>
      </c>
      <c r="M154" s="184" t="s">
        <v>35</v>
      </c>
      <c r="N154" s="61"/>
      <c r="O154" s="61"/>
    </row>
    <row r="155" spans="1:18" s="60" customFormat="1" hidden="1" x14ac:dyDescent="0.2">
      <c r="A155" s="150"/>
      <c r="B155" s="196"/>
      <c r="C155" s="196"/>
      <c r="D155" s="196"/>
      <c r="E155" s="309" t="s">
        <v>93</v>
      </c>
      <c r="F155" s="309"/>
      <c r="G155" s="173"/>
      <c r="H155" s="177"/>
      <c r="I155" s="178"/>
      <c r="J155" s="178"/>
      <c r="K155" s="178"/>
      <c r="L155" s="177">
        <f t="shared" si="2"/>
        <v>0</v>
      </c>
      <c r="M155" s="184"/>
      <c r="N155" s="61"/>
      <c r="O155" s="61"/>
    </row>
    <row r="156" spans="1:18" s="60" customFormat="1" hidden="1" x14ac:dyDescent="0.2">
      <c r="A156" s="150"/>
      <c r="B156" s="196"/>
      <c r="C156" s="196"/>
      <c r="D156" s="196"/>
      <c r="E156" s="309"/>
      <c r="F156" s="309"/>
      <c r="G156" s="173"/>
      <c r="H156" s="177"/>
      <c r="I156" s="178"/>
      <c r="J156" s="178"/>
      <c r="K156" s="178"/>
      <c r="L156" s="177">
        <f t="shared" si="2"/>
        <v>0</v>
      </c>
      <c r="M156" s="184"/>
      <c r="N156" s="61"/>
      <c r="O156" s="61"/>
    </row>
    <row r="157" spans="1:18" s="60" customFormat="1" hidden="1" x14ac:dyDescent="0.2">
      <c r="A157" s="150"/>
      <c r="B157" s="196"/>
      <c r="C157" s="196"/>
      <c r="D157" s="196"/>
      <c r="E157" s="309"/>
      <c r="F157" s="309"/>
      <c r="G157" s="173"/>
      <c r="H157" s="177"/>
      <c r="I157" s="178"/>
      <c r="J157" s="178"/>
      <c r="K157" s="178"/>
      <c r="L157" s="177">
        <f t="shared" si="2"/>
        <v>0</v>
      </c>
      <c r="M157" s="184"/>
      <c r="N157" s="61"/>
      <c r="O157" s="61"/>
    </row>
    <row r="158" spans="1:18" s="60" customFormat="1" hidden="1" x14ac:dyDescent="0.2">
      <c r="A158" s="150"/>
      <c r="B158" s="196"/>
      <c r="C158" s="196"/>
      <c r="D158" s="196"/>
      <c r="E158" s="309"/>
      <c r="F158" s="309"/>
      <c r="G158" s="173"/>
      <c r="H158" s="211"/>
      <c r="I158" s="178"/>
      <c r="J158" s="178"/>
      <c r="K158" s="178"/>
      <c r="L158" s="177">
        <f t="shared" si="2"/>
        <v>0</v>
      </c>
      <c r="M158" s="184"/>
      <c r="N158" s="61"/>
      <c r="O158" s="61"/>
    </row>
    <row r="159" spans="1:18" s="60" customFormat="1" hidden="1" x14ac:dyDescent="0.2">
      <c r="A159" s="150"/>
      <c r="B159" s="196"/>
      <c r="C159" s="196"/>
      <c r="D159" s="196"/>
      <c r="E159" s="309"/>
      <c r="F159" s="309"/>
      <c r="G159" s="173"/>
      <c r="H159" s="177"/>
      <c r="I159" s="178"/>
      <c r="J159" s="178"/>
      <c r="K159" s="178"/>
      <c r="L159" s="177">
        <f t="shared" si="2"/>
        <v>0</v>
      </c>
      <c r="M159" s="184"/>
      <c r="N159" s="61"/>
      <c r="O159" s="61"/>
    </row>
    <row r="160" spans="1:18" s="16" customFormat="1" hidden="1" x14ac:dyDescent="0.2">
      <c r="A160" s="150"/>
      <c r="B160" s="151"/>
      <c r="C160" s="151"/>
      <c r="D160" s="151"/>
      <c r="E160" s="309" t="s">
        <v>154</v>
      </c>
      <c r="F160" s="309"/>
      <c r="G160" s="173"/>
      <c r="H160" s="154"/>
      <c r="I160" s="155"/>
      <c r="J160" s="155"/>
      <c r="K160" s="155"/>
      <c r="L160" s="177">
        <f t="shared" si="2"/>
        <v>0</v>
      </c>
      <c r="M160" s="184" t="s">
        <v>37</v>
      </c>
      <c r="N160" s="12"/>
      <c r="O160" s="12"/>
    </row>
    <row r="161" spans="1:15" s="217" customFormat="1" hidden="1" x14ac:dyDescent="0.2">
      <c r="A161" s="212"/>
      <c r="B161" s="213"/>
      <c r="C161" s="213"/>
      <c r="D161" s="213"/>
      <c r="E161" s="300" t="s">
        <v>139</v>
      </c>
      <c r="F161" s="300"/>
      <c r="G161" s="173"/>
      <c r="H161" s="214"/>
      <c r="I161" s="215"/>
      <c r="J161" s="215"/>
      <c r="K161" s="215"/>
      <c r="L161" s="177">
        <f t="shared" si="2"/>
        <v>0</v>
      </c>
      <c r="M161" s="184" t="s">
        <v>188</v>
      </c>
      <c r="N161" s="216"/>
      <c r="O161" s="216"/>
    </row>
    <row r="162" spans="1:15" s="217" customFormat="1" ht="237" hidden="1" customHeight="1" x14ac:dyDescent="0.2">
      <c r="A162" s="212"/>
      <c r="B162" s="213"/>
      <c r="C162" s="213"/>
      <c r="D162" s="213"/>
      <c r="E162" s="312"/>
      <c r="F162" s="312"/>
      <c r="G162" s="173" t="s">
        <v>155</v>
      </c>
      <c r="H162" s="214"/>
      <c r="I162" s="215"/>
      <c r="J162" s="215"/>
      <c r="K162" s="215"/>
      <c r="L162" s="177">
        <f t="shared" si="2"/>
        <v>0</v>
      </c>
      <c r="M162" s="184" t="s">
        <v>188</v>
      </c>
      <c r="N162" s="216"/>
      <c r="O162" s="216"/>
    </row>
    <row r="163" spans="1:15" s="16" customFormat="1" hidden="1" x14ac:dyDescent="0.2">
      <c r="A163" s="150"/>
      <c r="B163" s="151"/>
      <c r="C163" s="151"/>
      <c r="D163" s="151"/>
      <c r="E163" s="312"/>
      <c r="F163" s="312"/>
      <c r="G163" s="173" t="s">
        <v>174</v>
      </c>
      <c r="H163" s="154"/>
      <c r="I163" s="155"/>
      <c r="J163" s="155"/>
      <c r="K163" s="155"/>
      <c r="L163" s="154">
        <f t="shared" si="2"/>
        <v>0</v>
      </c>
      <c r="M163" s="184" t="s">
        <v>35</v>
      </c>
      <c r="N163" s="12"/>
      <c r="O163" s="12"/>
    </row>
    <row r="164" spans="1:15" s="16" customFormat="1" hidden="1" x14ac:dyDescent="0.2">
      <c r="A164" s="150"/>
      <c r="B164" s="151"/>
      <c r="C164" s="151"/>
      <c r="D164" s="151"/>
      <c r="E164" s="300" t="s">
        <v>73</v>
      </c>
      <c r="F164" s="300"/>
      <c r="G164" s="173"/>
      <c r="H164" s="154"/>
      <c r="I164" s="155"/>
      <c r="J164" s="155"/>
      <c r="K164" s="155"/>
      <c r="L164" s="154">
        <f t="shared" si="2"/>
        <v>0</v>
      </c>
      <c r="M164" s="184" t="s">
        <v>37</v>
      </c>
      <c r="N164" s="12"/>
      <c r="O164" s="12"/>
    </row>
    <row r="165" spans="1:15" s="16" customFormat="1" hidden="1" x14ac:dyDescent="0.2">
      <c r="A165" s="150"/>
      <c r="B165" s="151"/>
      <c r="C165" s="151"/>
      <c r="D165" s="151"/>
      <c r="E165" s="300"/>
      <c r="F165" s="300"/>
      <c r="G165" s="173" t="s">
        <v>121</v>
      </c>
      <c r="H165" s="154"/>
      <c r="I165" s="155"/>
      <c r="J165" s="155"/>
      <c r="K165" s="155"/>
      <c r="L165" s="154">
        <f t="shared" si="2"/>
        <v>0</v>
      </c>
      <c r="M165" s="184"/>
      <c r="N165" s="12"/>
      <c r="O165" s="12"/>
    </row>
    <row r="166" spans="1:15" s="16" customFormat="1" ht="55.5" hidden="1" x14ac:dyDescent="0.2">
      <c r="A166" s="150"/>
      <c r="B166" s="151"/>
      <c r="C166" s="151"/>
      <c r="D166" s="151"/>
      <c r="E166" s="300"/>
      <c r="F166" s="300"/>
      <c r="G166" s="173" t="s">
        <v>145</v>
      </c>
      <c r="H166" s="154"/>
      <c r="I166" s="155"/>
      <c r="J166" s="155"/>
      <c r="K166" s="155"/>
      <c r="L166" s="154">
        <f t="shared" si="2"/>
        <v>0</v>
      </c>
      <c r="M166" s="184"/>
      <c r="N166" s="12"/>
      <c r="O166" s="12"/>
    </row>
    <row r="167" spans="1:15" s="16" customFormat="1" hidden="1" x14ac:dyDescent="0.2">
      <c r="A167" s="150"/>
      <c r="B167" s="151"/>
      <c r="C167" s="151"/>
      <c r="D167" s="151"/>
      <c r="E167" s="300"/>
      <c r="F167" s="300"/>
      <c r="G167" s="173" t="s">
        <v>146</v>
      </c>
      <c r="H167" s="154"/>
      <c r="I167" s="155"/>
      <c r="J167" s="155"/>
      <c r="K167" s="155"/>
      <c r="L167" s="154">
        <f t="shared" si="2"/>
        <v>0</v>
      </c>
      <c r="M167" s="184"/>
      <c r="N167" s="12"/>
      <c r="O167" s="12"/>
    </row>
    <row r="168" spans="1:15" s="16" customFormat="1" ht="237" hidden="1" customHeight="1" x14ac:dyDescent="0.2">
      <c r="A168" s="150"/>
      <c r="B168" s="151"/>
      <c r="C168" s="151"/>
      <c r="D168" s="151"/>
      <c r="E168" s="300"/>
      <c r="F168" s="300"/>
      <c r="G168" s="173" t="s">
        <v>147</v>
      </c>
      <c r="H168" s="154"/>
      <c r="I168" s="155"/>
      <c r="J168" s="155"/>
      <c r="K168" s="155"/>
      <c r="L168" s="154">
        <f t="shared" si="2"/>
        <v>0</v>
      </c>
      <c r="M168" s="184" t="s">
        <v>35</v>
      </c>
      <c r="N168" s="12"/>
      <c r="O168" s="12"/>
    </row>
    <row r="169" spans="1:15" s="16" customFormat="1" hidden="1" x14ac:dyDescent="0.2">
      <c r="A169" s="150"/>
      <c r="B169" s="151"/>
      <c r="C169" s="151"/>
      <c r="D169" s="151"/>
      <c r="E169" s="300" t="s">
        <v>94</v>
      </c>
      <c r="F169" s="300"/>
      <c r="G169" s="173"/>
      <c r="H169" s="154"/>
      <c r="I169" s="155"/>
      <c r="J169" s="155"/>
      <c r="K169" s="155"/>
      <c r="L169" s="154">
        <f t="shared" si="2"/>
        <v>0</v>
      </c>
      <c r="M169" s="184" t="s">
        <v>16</v>
      </c>
      <c r="N169" s="12"/>
      <c r="O169" s="12"/>
    </row>
    <row r="170" spans="1:15" s="60" customFormat="1" ht="237" hidden="1" customHeight="1" x14ac:dyDescent="0.2">
      <c r="A170" s="150"/>
      <c r="B170" s="196"/>
      <c r="C170" s="196"/>
      <c r="D170" s="196"/>
      <c r="E170" s="300" t="s">
        <v>95</v>
      </c>
      <c r="F170" s="300"/>
      <c r="G170" s="173"/>
      <c r="H170" s="177"/>
      <c r="I170" s="178"/>
      <c r="J170" s="178"/>
      <c r="K170" s="178"/>
      <c r="L170" s="177">
        <f t="shared" si="2"/>
        <v>0</v>
      </c>
      <c r="M170" s="184" t="s">
        <v>74</v>
      </c>
      <c r="N170" s="61"/>
      <c r="O170" s="61"/>
    </row>
    <row r="171" spans="1:15" s="60" customFormat="1" hidden="1" x14ac:dyDescent="0.2">
      <c r="A171" s="150"/>
      <c r="B171" s="196"/>
      <c r="C171" s="196"/>
      <c r="D171" s="196"/>
      <c r="E171" s="309" t="s">
        <v>111</v>
      </c>
      <c r="F171" s="309"/>
      <c r="G171" s="173" t="s">
        <v>176</v>
      </c>
      <c r="H171" s="177"/>
      <c r="I171" s="178"/>
      <c r="J171" s="178"/>
      <c r="K171" s="178"/>
      <c r="L171" s="177">
        <f t="shared" si="2"/>
        <v>0</v>
      </c>
      <c r="M171" s="184" t="s">
        <v>74</v>
      </c>
      <c r="N171" s="61"/>
      <c r="O171" s="61"/>
    </row>
    <row r="172" spans="1:15" s="60" customFormat="1" ht="237" hidden="1" customHeight="1" x14ac:dyDescent="0.2">
      <c r="A172" s="150"/>
      <c r="B172" s="196"/>
      <c r="C172" s="196"/>
      <c r="D172" s="196"/>
      <c r="E172" s="309" t="s">
        <v>96</v>
      </c>
      <c r="F172" s="309"/>
      <c r="G172" s="173" t="s">
        <v>184</v>
      </c>
      <c r="H172" s="177"/>
      <c r="I172" s="178"/>
      <c r="J172" s="178"/>
      <c r="K172" s="178"/>
      <c r="L172" s="177">
        <f t="shared" si="2"/>
        <v>0</v>
      </c>
      <c r="M172" s="218"/>
      <c r="N172" s="61"/>
      <c r="O172" s="61"/>
    </row>
    <row r="173" spans="1:15" s="60" customFormat="1" hidden="1" x14ac:dyDescent="0.2">
      <c r="A173" s="150"/>
      <c r="B173" s="196"/>
      <c r="C173" s="196"/>
      <c r="D173" s="196"/>
      <c r="E173" s="309"/>
      <c r="F173" s="309"/>
      <c r="G173" s="173"/>
      <c r="H173" s="177"/>
      <c r="I173" s="178"/>
      <c r="J173" s="178"/>
      <c r="K173" s="178"/>
      <c r="L173" s="177">
        <f t="shared" si="2"/>
        <v>0</v>
      </c>
      <c r="M173" s="198"/>
      <c r="N173" s="61"/>
      <c r="O173" s="61"/>
    </row>
    <row r="174" spans="1:15" s="60" customFormat="1" hidden="1" x14ac:dyDescent="0.2">
      <c r="A174" s="150"/>
      <c r="B174" s="196"/>
      <c r="C174" s="196"/>
      <c r="D174" s="196"/>
      <c r="E174" s="309"/>
      <c r="F174" s="309"/>
      <c r="G174" s="173"/>
      <c r="H174" s="177"/>
      <c r="I174" s="178"/>
      <c r="J174" s="178"/>
      <c r="K174" s="178"/>
      <c r="L174" s="177">
        <f t="shared" si="2"/>
        <v>0</v>
      </c>
      <c r="M174" s="184"/>
      <c r="N174" s="61"/>
      <c r="O174" s="61"/>
    </row>
    <row r="175" spans="1:15" s="16" customFormat="1" ht="237" hidden="1" customHeight="1" x14ac:dyDescent="0.2">
      <c r="A175" s="150"/>
      <c r="B175" s="151"/>
      <c r="C175" s="151"/>
      <c r="D175" s="151"/>
      <c r="E175" s="309" t="s">
        <v>97</v>
      </c>
      <c r="F175" s="309"/>
      <c r="G175" s="173"/>
      <c r="H175" s="154"/>
      <c r="I175" s="155"/>
      <c r="J175" s="155"/>
      <c r="K175" s="155"/>
      <c r="L175" s="154">
        <f t="shared" si="2"/>
        <v>0</v>
      </c>
      <c r="M175" s="184" t="s">
        <v>8</v>
      </c>
      <c r="N175" s="12"/>
      <c r="O175" s="12"/>
    </row>
    <row r="176" spans="1:15" s="217" customFormat="1" ht="237" hidden="1" customHeight="1" x14ac:dyDescent="0.2">
      <c r="A176" s="212"/>
      <c r="B176" s="213"/>
      <c r="C176" s="213"/>
      <c r="D176" s="213"/>
      <c r="E176" s="300" t="s">
        <v>98</v>
      </c>
      <c r="F176" s="300"/>
      <c r="G176" s="173" t="s">
        <v>120</v>
      </c>
      <c r="H176" s="214"/>
      <c r="I176" s="215"/>
      <c r="J176" s="215"/>
      <c r="K176" s="215"/>
      <c r="L176" s="214">
        <f t="shared" si="2"/>
        <v>0</v>
      </c>
      <c r="M176" s="184" t="s">
        <v>188</v>
      </c>
      <c r="N176" s="216"/>
      <c r="O176" s="216"/>
    </row>
    <row r="177" spans="1:17" s="217" customFormat="1" ht="237" hidden="1" customHeight="1" x14ac:dyDescent="0.2">
      <c r="A177" s="212"/>
      <c r="B177" s="213"/>
      <c r="C177" s="213"/>
      <c r="D177" s="213"/>
      <c r="E177" s="312"/>
      <c r="F177" s="312"/>
      <c r="G177" s="173" t="s">
        <v>158</v>
      </c>
      <c r="H177" s="214"/>
      <c r="I177" s="215"/>
      <c r="J177" s="215"/>
      <c r="K177" s="215"/>
      <c r="L177" s="214">
        <f t="shared" si="2"/>
        <v>0</v>
      </c>
      <c r="M177" s="184" t="s">
        <v>188</v>
      </c>
      <c r="N177" s="216"/>
      <c r="O177" s="216"/>
    </row>
    <row r="178" spans="1:17" s="217" customFormat="1" ht="237" hidden="1" customHeight="1" x14ac:dyDescent="0.2">
      <c r="A178" s="212"/>
      <c r="B178" s="213"/>
      <c r="C178" s="213"/>
      <c r="D178" s="213"/>
      <c r="E178" s="312"/>
      <c r="F178" s="312"/>
      <c r="G178" s="173" t="s">
        <v>177</v>
      </c>
      <c r="H178" s="214"/>
      <c r="I178" s="215"/>
      <c r="J178" s="215"/>
      <c r="K178" s="215"/>
      <c r="L178" s="214">
        <f t="shared" si="2"/>
        <v>0</v>
      </c>
      <c r="M178" s="184" t="s">
        <v>74</v>
      </c>
      <c r="N178" s="216"/>
      <c r="O178" s="216"/>
    </row>
    <row r="179" spans="1:17" s="16" customFormat="1" ht="56.25" hidden="1" thickBot="1" x14ac:dyDescent="0.25">
      <c r="A179" s="150"/>
      <c r="B179" s="151"/>
      <c r="C179" s="151"/>
      <c r="D179" s="151"/>
      <c r="E179" s="312"/>
      <c r="F179" s="312"/>
      <c r="G179" s="173" t="s">
        <v>162</v>
      </c>
      <c r="H179" s="154"/>
      <c r="I179" s="155"/>
      <c r="J179" s="155"/>
      <c r="K179" s="155"/>
      <c r="L179" s="154">
        <f t="shared" ref="L179:L184" si="3">H179+K179</f>
        <v>0</v>
      </c>
      <c r="M179" s="184" t="s">
        <v>35</v>
      </c>
      <c r="N179" s="12"/>
      <c r="O179" s="12"/>
    </row>
    <row r="180" spans="1:17" s="157" customFormat="1" ht="237" hidden="1" customHeight="1" thickBot="1" x14ac:dyDescent="0.25">
      <c r="A180" s="158" t="s">
        <v>7</v>
      </c>
      <c r="B180" s="159">
        <v>300</v>
      </c>
      <c r="C180" s="160"/>
      <c r="D180" s="160"/>
      <c r="E180" s="300" t="s">
        <v>107</v>
      </c>
      <c r="F180" s="300"/>
      <c r="G180" s="180"/>
      <c r="H180" s="162"/>
      <c r="I180" s="163"/>
      <c r="J180" s="163"/>
      <c r="K180" s="163"/>
      <c r="L180" s="154">
        <f t="shared" si="3"/>
        <v>0</v>
      </c>
      <c r="M180" s="184" t="s">
        <v>15</v>
      </c>
      <c r="N180" s="12"/>
      <c r="O180" s="12"/>
      <c r="P180" s="76"/>
      <c r="Q180" s="76"/>
    </row>
    <row r="181" spans="1:17" s="16" customFormat="1" ht="56.25" hidden="1" thickBot="1" x14ac:dyDescent="0.25">
      <c r="A181" s="150"/>
      <c r="B181" s="151"/>
      <c r="C181" s="160"/>
      <c r="D181" s="160"/>
      <c r="E181" s="323" t="s">
        <v>119</v>
      </c>
      <c r="F181" s="323"/>
      <c r="G181" s="180" t="s">
        <v>3</v>
      </c>
      <c r="H181" s="154"/>
      <c r="I181" s="155"/>
      <c r="J181" s="155"/>
      <c r="K181" s="155"/>
      <c r="L181" s="154">
        <f t="shared" si="3"/>
        <v>0</v>
      </c>
      <c r="M181" s="184"/>
      <c r="N181" s="12"/>
      <c r="O181" s="12"/>
    </row>
    <row r="182" spans="1:17" s="16" customFormat="1" ht="55.5" hidden="1" x14ac:dyDescent="0.2">
      <c r="A182" s="150"/>
      <c r="B182" s="151"/>
      <c r="C182" s="151"/>
      <c r="D182" s="151"/>
      <c r="E182" s="300"/>
      <c r="F182" s="300"/>
      <c r="G182" s="180" t="s">
        <v>143</v>
      </c>
      <c r="H182" s="154"/>
      <c r="I182" s="155"/>
      <c r="J182" s="155"/>
      <c r="K182" s="155"/>
      <c r="L182" s="154">
        <f t="shared" si="3"/>
        <v>0</v>
      </c>
      <c r="M182" s="184"/>
      <c r="N182" s="12"/>
      <c r="O182" s="12"/>
    </row>
    <row r="183" spans="1:17" s="16" customFormat="1" ht="55.5" hidden="1" x14ac:dyDescent="0.2">
      <c r="A183" s="150"/>
      <c r="B183" s="151"/>
      <c r="C183" s="151"/>
      <c r="D183" s="151"/>
      <c r="E183" s="300"/>
      <c r="F183" s="300"/>
      <c r="G183" s="180" t="s">
        <v>144</v>
      </c>
      <c r="H183" s="154"/>
      <c r="I183" s="155"/>
      <c r="J183" s="155"/>
      <c r="K183" s="155"/>
      <c r="L183" s="154">
        <f t="shared" si="3"/>
        <v>0</v>
      </c>
      <c r="M183" s="184"/>
      <c r="N183" s="12"/>
      <c r="O183" s="12"/>
    </row>
    <row r="184" spans="1:17" s="16" customFormat="1" ht="28.5" hidden="1" thickBot="1" x14ac:dyDescent="0.25">
      <c r="A184" s="185"/>
      <c r="B184" s="186"/>
      <c r="C184" s="187"/>
      <c r="D184" s="187"/>
      <c r="E184" s="300"/>
      <c r="F184" s="300"/>
      <c r="G184" s="180" t="s">
        <v>156</v>
      </c>
      <c r="H184" s="188"/>
      <c r="I184" s="189"/>
      <c r="J184" s="189"/>
      <c r="K184" s="189"/>
      <c r="L184" s="188">
        <f t="shared" si="3"/>
        <v>0</v>
      </c>
      <c r="M184" s="200" t="s">
        <v>35</v>
      </c>
      <c r="N184" s="12"/>
      <c r="O184" s="12"/>
    </row>
    <row r="185" spans="1:17" s="157" customFormat="1" ht="237" hidden="1" customHeight="1" thickBot="1" x14ac:dyDescent="0.25">
      <c r="A185" s="219" t="s">
        <v>161</v>
      </c>
      <c r="B185" s="190">
        <v>300</v>
      </c>
      <c r="C185" s="190"/>
      <c r="D185" s="190"/>
      <c r="E185" s="303" t="s">
        <v>159</v>
      </c>
      <c r="F185" s="303"/>
      <c r="G185" s="191" t="s">
        <v>160</v>
      </c>
      <c r="H185" s="220"/>
      <c r="I185" s="221"/>
      <c r="J185" s="221"/>
      <c r="K185" s="221"/>
      <c r="L185" s="220"/>
      <c r="M185" s="209" t="s">
        <v>40</v>
      </c>
      <c r="N185" s="12"/>
      <c r="O185" s="12"/>
      <c r="P185" s="76"/>
      <c r="Q185" s="76"/>
    </row>
    <row r="186" spans="1:17" s="157" customFormat="1" ht="237" hidden="1" customHeight="1" thickBot="1" x14ac:dyDescent="0.25">
      <c r="A186" s="222"/>
      <c r="B186" s="223"/>
      <c r="C186" s="223"/>
      <c r="D186" s="223"/>
      <c r="E186" s="328" t="s">
        <v>119</v>
      </c>
      <c r="F186" s="328"/>
      <c r="G186" s="173" t="s">
        <v>166</v>
      </c>
      <c r="H186" s="220"/>
      <c r="I186" s="221"/>
      <c r="J186" s="221"/>
      <c r="K186" s="221"/>
      <c r="L186" s="220"/>
      <c r="M186" s="224"/>
      <c r="N186" s="12"/>
      <c r="O186" s="12"/>
      <c r="P186" s="76"/>
      <c r="Q186" s="76"/>
    </row>
    <row r="187" spans="1:17" s="157" customFormat="1" ht="237" hidden="1" customHeight="1" thickBot="1" x14ac:dyDescent="0.25">
      <c r="A187" s="222"/>
      <c r="B187" s="223"/>
      <c r="C187" s="223"/>
      <c r="D187" s="223"/>
      <c r="E187" s="225"/>
      <c r="F187" s="225"/>
      <c r="G187" s="226"/>
      <c r="H187" s="220"/>
      <c r="I187" s="221"/>
      <c r="J187" s="221"/>
      <c r="K187" s="221"/>
      <c r="L187" s="220"/>
      <c r="M187" s="224"/>
      <c r="N187" s="12"/>
      <c r="O187" s="12"/>
      <c r="P187" s="76"/>
      <c r="Q187" s="76"/>
    </row>
    <row r="188" spans="1:17" s="157" customFormat="1" ht="237" hidden="1" customHeight="1" thickBot="1" x14ac:dyDescent="0.25">
      <c r="A188" s="13"/>
      <c r="B188" s="227"/>
      <c r="C188" s="227"/>
      <c r="D188" s="227"/>
      <c r="E188" s="225"/>
      <c r="F188" s="225"/>
      <c r="G188" s="226"/>
      <c r="H188" s="228"/>
      <c r="L188" s="228"/>
      <c r="M188" s="229"/>
      <c r="N188" s="12" t="e">
        <f>#REF!+#REF!+#REF!+L92+L113+L115+L131+L133+L185</f>
        <v>#REF!</v>
      </c>
      <c r="O188" s="12" t="e">
        <f>#REF!-1040.393-536.753</f>
        <v>#REF!</v>
      </c>
      <c r="P188" s="165" t="e">
        <f>#REF!+#REF!+#REF!</f>
        <v>#REF!</v>
      </c>
    </row>
    <row r="189" spans="1:17" s="157" customFormat="1" ht="237" hidden="1" customHeight="1" thickBot="1" x14ac:dyDescent="0.25">
      <c r="A189" s="230"/>
      <c r="B189" s="231"/>
      <c r="C189" s="232"/>
      <c r="D189" s="232"/>
      <c r="H189" s="233" t="e">
        <f>#REF!+#REF!+#REF!+#REF!+#REF!+#REF!+#REF!+#REF!+#REF!+H94+H99+H100+H101+H102+H103+H104+H108+H109+H114+H116+H127+H132+H136+H137+H185</f>
        <v>#REF!</v>
      </c>
      <c r="I189" s="234" t="e">
        <f>#REF!+#REF!+#REF!+#REF!+#REF!+#REF!+#REF!+#REF!+#REF!+I94+I99+I100+I101+I102+I103+I104+I108+I109+I114+I116+I127+I132+I136+I137+I185</f>
        <v>#REF!</v>
      </c>
      <c r="J189" s="234" t="e">
        <f>#REF!+#REF!+#REF!+#REF!+#REF!+#REF!+#REF!+#REF!+#REF!+J94+J99+J100+J101+J102+J103+J104+J108+J109+J114+J116+J127+J132+J136+J137+J185</f>
        <v>#REF!</v>
      </c>
      <c r="K189" s="234" t="e">
        <f>#REF!+#REF!+#REF!+#REF!+#REF!+#REF!+#REF!+#REF!+#REF!+K94+K99+K100+K101+K102+K103+K104+K108+K109+K114+K116+K127+K132+K136+K137+K185</f>
        <v>#REF!</v>
      </c>
      <c r="L189" s="233" t="e">
        <f>#REF!+#REF!+#REF!+#REF!+#REF!+#REF!+#REF!+#REF!+#REF!+L94+L99+L100+L101+L102+L103+L104+L108+L109+L114+L116+L127+L132+L136+L137+L185</f>
        <v>#REF!</v>
      </c>
      <c r="M189" s="229" t="e">
        <f>H189+K189+L185+L141</f>
        <v>#REF!</v>
      </c>
      <c r="N189" s="12" t="e">
        <f>#REF!-N188</f>
        <v>#REF!</v>
      </c>
      <c r="O189" s="12"/>
    </row>
    <row r="190" spans="1:17" s="157" customFormat="1" ht="237" hidden="1" customHeight="1" thickBot="1" x14ac:dyDescent="0.25">
      <c r="A190" s="230"/>
      <c r="B190" s="231"/>
      <c r="C190" s="231"/>
      <c r="D190" s="231"/>
      <c r="E190" s="234"/>
      <c r="F190" s="234"/>
      <c r="G190" s="234"/>
      <c r="H190" s="233" t="e">
        <f>#REF!+#REF!+#REF!+#REF!+#REF!+#REF!+#REF!+#REF!+#REF!+#REF!+H97+H98+H99+H100+H101+H102+H103+H104+H108+H109+H114+H128+H129+H132+H136+H139+H147+H185+#REF!+#REF!+H116</f>
        <v>#REF!</v>
      </c>
      <c r="I190" s="234" t="e">
        <f>#REF!+#REF!+#REF!+#REF!+#REF!+#REF!+#REF!+#REF!+#REF!+#REF!+I97+I98+I99+I100+I101+I102+I103+I104+I108+I109+I114+I128+I129+I132+I136+I139+I147+I185+#REF!+#REF!+I116</f>
        <v>#REF!</v>
      </c>
      <c r="J190" s="234" t="e">
        <f>#REF!+#REF!+#REF!+#REF!+#REF!+#REF!+#REF!+#REF!+#REF!+#REF!+J97+J98+J99+J100+J101+J102+J103+J104+J108+J109+J114+J128+J129+J132+J136+J139+J147+J185+#REF!+#REF!+J116</f>
        <v>#REF!</v>
      </c>
      <c r="K190" s="234" t="e">
        <f>#REF!+#REF!+#REF!+#REF!+#REF!+#REF!+#REF!+#REF!+#REF!+#REF!+K97+K98+K99+K100+K101+K102+K103+K104+K108+K109+K114+K128+K129+K132+K136+K139+K147+K185+#REF!+#REF!+K116</f>
        <v>#REF!</v>
      </c>
      <c r="L190" s="233" t="e">
        <f>#REF!+#REF!+#REF!+#REF!+#REF!+#REF!+#REF!+#REF!+#REF!+#REF!+L97+L98+L99+L100+L101+L102+L103+L104+L108+L109+L114+L128+L129+L132+L136+L139+L147+L185+#REF!+#REF!+L116</f>
        <v>#REF!</v>
      </c>
      <c r="M190" s="229" t="e">
        <f>M189-L190</f>
        <v>#REF!</v>
      </c>
      <c r="N190" s="12"/>
      <c r="O190" s="12"/>
    </row>
    <row r="191" spans="1:17" s="157" customFormat="1" ht="237" hidden="1" customHeight="1" thickBot="1" x14ac:dyDescent="0.4">
      <c r="A191" s="230" t="s">
        <v>55</v>
      </c>
      <c r="B191" s="235"/>
      <c r="C191" s="235"/>
      <c r="D191" s="235"/>
      <c r="E191" s="234"/>
      <c r="F191" s="234"/>
      <c r="G191" s="234"/>
      <c r="H191" s="236"/>
      <c r="I191" s="236"/>
      <c r="J191" s="236"/>
      <c r="K191" s="236"/>
      <c r="L191" s="236"/>
      <c r="M191" s="237"/>
      <c r="N191" s="12"/>
      <c r="O191" s="12"/>
    </row>
    <row r="192" spans="1:17" s="157" customFormat="1" ht="237" hidden="1" customHeight="1" thickBot="1" x14ac:dyDescent="0.4">
      <c r="A192" s="230"/>
      <c r="B192" s="235"/>
      <c r="C192" s="235"/>
      <c r="D192" s="235"/>
      <c r="E192" s="236"/>
      <c r="F192" s="236"/>
      <c r="G192" s="236"/>
      <c r="H192" s="236"/>
      <c r="I192" s="236"/>
      <c r="J192" s="236"/>
      <c r="K192" s="236"/>
      <c r="L192" s="236"/>
      <c r="M192" s="237"/>
      <c r="N192" s="12"/>
      <c r="O192" s="12"/>
    </row>
    <row r="193" spans="1:18" s="157" customFormat="1" ht="237" hidden="1" customHeight="1" thickBot="1" x14ac:dyDescent="0.4">
      <c r="A193" s="158" t="s">
        <v>29</v>
      </c>
      <c r="B193" s="159" t="s">
        <v>31</v>
      </c>
      <c r="C193" s="238"/>
      <c r="D193" s="238"/>
      <c r="E193" s="236"/>
      <c r="F193" s="236"/>
      <c r="G193" s="236"/>
      <c r="H193" s="162">
        <f>H194</f>
        <v>0</v>
      </c>
      <c r="I193" s="163"/>
      <c r="J193" s="163"/>
      <c r="K193" s="163">
        <f>K194</f>
        <v>0</v>
      </c>
      <c r="L193" s="162">
        <f>L194</f>
        <v>0</v>
      </c>
      <c r="M193" s="164"/>
      <c r="N193" s="12"/>
      <c r="O193" s="12">
        <f>K193+H193</f>
        <v>0</v>
      </c>
      <c r="P193" s="76"/>
      <c r="Q193" s="76"/>
    </row>
    <row r="194" spans="1:18" s="16" customFormat="1" ht="28.5" hidden="1" thickBot="1" x14ac:dyDescent="0.25">
      <c r="A194" s="158" t="s">
        <v>50</v>
      </c>
      <c r="B194" s="159"/>
      <c r="C194" s="239"/>
      <c r="D194" s="239"/>
      <c r="E194" s="336" t="s">
        <v>23</v>
      </c>
      <c r="F194" s="337"/>
      <c r="G194" s="163" t="s">
        <v>27</v>
      </c>
      <c r="H194" s="240"/>
      <c r="I194" s="241"/>
      <c r="J194" s="241"/>
      <c r="K194" s="241"/>
      <c r="L194" s="240">
        <f>K194+H194</f>
        <v>0</v>
      </c>
      <c r="M194" s="193" t="s">
        <v>16</v>
      </c>
      <c r="N194" s="12"/>
      <c r="O194" s="12"/>
    </row>
    <row r="195" spans="1:18" s="157" customFormat="1" ht="237" hidden="1" customHeight="1" thickBot="1" x14ac:dyDescent="0.25">
      <c r="A195" s="158" t="s">
        <v>29</v>
      </c>
      <c r="B195" s="159" t="s">
        <v>43</v>
      </c>
      <c r="C195" s="239"/>
      <c r="D195" s="239"/>
      <c r="E195" s="331" t="s">
        <v>19</v>
      </c>
      <c r="F195" s="332"/>
      <c r="G195" s="173" t="s">
        <v>200</v>
      </c>
      <c r="H195" s="162">
        <f>H196+H199+H200++H197+H201</f>
        <v>0</v>
      </c>
      <c r="I195" s="163"/>
      <c r="J195" s="163"/>
      <c r="K195" s="163"/>
      <c r="L195" s="162">
        <f>K195+H195</f>
        <v>0</v>
      </c>
      <c r="M195" s="193"/>
      <c r="N195" s="12" t="e">
        <f>L196+L217+L219+L220+#REF!+#REF!+#REF!</f>
        <v>#REF!</v>
      </c>
      <c r="O195" s="12">
        <f>K195+H195</f>
        <v>0</v>
      </c>
      <c r="P195" s="76"/>
      <c r="Q195" s="76"/>
    </row>
    <row r="196" spans="1:18" s="16" customFormat="1" ht="237" hidden="1" customHeight="1" thickBot="1" x14ac:dyDescent="0.4">
      <c r="A196" s="166" t="s">
        <v>50</v>
      </c>
      <c r="B196" s="167"/>
      <c r="C196" s="192"/>
      <c r="D196" s="192"/>
      <c r="E196" s="304" t="s">
        <v>44</v>
      </c>
      <c r="F196" s="333"/>
      <c r="G196" s="163" t="s">
        <v>27</v>
      </c>
      <c r="H196" s="169"/>
      <c r="I196" s="161"/>
      <c r="J196" s="161"/>
      <c r="K196" s="161"/>
      <c r="L196" s="169">
        <f>K196+H196</f>
        <v>0</v>
      </c>
      <c r="M196" s="209" t="s">
        <v>35</v>
      </c>
      <c r="N196" s="12"/>
      <c r="O196" s="12"/>
    </row>
    <row r="197" spans="1:18" s="16" customFormat="1" ht="237" hidden="1" customHeight="1" x14ac:dyDescent="0.2">
      <c r="A197" s="242" t="s">
        <v>108</v>
      </c>
      <c r="B197" s="187"/>
      <c r="C197" s="192"/>
      <c r="D197" s="192"/>
      <c r="E197" s="343" t="s">
        <v>79</v>
      </c>
      <c r="F197" s="344"/>
      <c r="G197" s="180" t="s">
        <v>118</v>
      </c>
      <c r="H197" s="243"/>
      <c r="I197" s="244"/>
      <c r="J197" s="244"/>
      <c r="K197" s="244"/>
      <c r="L197" s="243">
        <f>K197+H197</f>
        <v>0</v>
      </c>
      <c r="M197" s="245" t="s">
        <v>35</v>
      </c>
      <c r="N197" s="12"/>
      <c r="O197" s="12"/>
    </row>
    <row r="198" spans="1:18" s="16" customFormat="1" ht="237" hidden="1" customHeight="1" x14ac:dyDescent="0.2">
      <c r="A198" s="166"/>
      <c r="B198" s="167"/>
      <c r="C198" s="192"/>
      <c r="D198" s="192"/>
      <c r="E198" s="345" t="s">
        <v>81</v>
      </c>
      <c r="F198" s="346"/>
      <c r="G198" s="246" t="s">
        <v>118</v>
      </c>
      <c r="H198" s="169"/>
      <c r="I198" s="161"/>
      <c r="J198" s="161"/>
      <c r="K198" s="161"/>
      <c r="L198" s="169"/>
      <c r="M198" s="170"/>
      <c r="N198" s="12"/>
      <c r="O198" s="12"/>
    </row>
    <row r="199" spans="1:18" s="16" customFormat="1" ht="237" hidden="1" customHeight="1" x14ac:dyDescent="0.2">
      <c r="A199" s="150" t="s">
        <v>114</v>
      </c>
      <c r="B199" s="151"/>
      <c r="C199" s="247"/>
      <c r="D199" s="247"/>
      <c r="E199" s="321" t="s">
        <v>80</v>
      </c>
      <c r="F199" s="322"/>
      <c r="G199" s="173"/>
      <c r="H199" s="154"/>
      <c r="I199" s="155"/>
      <c r="J199" s="155"/>
      <c r="K199" s="155"/>
      <c r="L199" s="154">
        <f>K199+H199</f>
        <v>0</v>
      </c>
      <c r="M199" s="184" t="s">
        <v>35</v>
      </c>
      <c r="N199" s="12"/>
      <c r="O199" s="12"/>
    </row>
    <row r="200" spans="1:18" s="16" customFormat="1" ht="237" hidden="1" customHeight="1" x14ac:dyDescent="0.35">
      <c r="A200" s="150" t="s">
        <v>115</v>
      </c>
      <c r="B200" s="151"/>
      <c r="C200" s="248"/>
      <c r="D200" s="248"/>
      <c r="E200" s="319" t="s">
        <v>82</v>
      </c>
      <c r="F200" s="320"/>
      <c r="G200" s="180" t="s">
        <v>118</v>
      </c>
      <c r="H200" s="154"/>
      <c r="I200" s="155"/>
      <c r="J200" s="155"/>
      <c r="K200" s="155"/>
      <c r="L200" s="154">
        <f t="shared" ref="L200:L206" si="4">K200+H200</f>
        <v>0</v>
      </c>
      <c r="M200" s="184" t="s">
        <v>35</v>
      </c>
      <c r="N200" s="12"/>
      <c r="O200" s="12"/>
    </row>
    <row r="201" spans="1:18" s="16" customFormat="1" ht="237" hidden="1" customHeight="1" thickBot="1" x14ac:dyDescent="0.4">
      <c r="A201" s="242" t="s">
        <v>116</v>
      </c>
      <c r="B201" s="187"/>
      <c r="C201" s="192"/>
      <c r="D201" s="192"/>
      <c r="E201" s="317" t="s">
        <v>83</v>
      </c>
      <c r="F201" s="318"/>
      <c r="G201" s="180" t="s">
        <v>118</v>
      </c>
      <c r="H201" s="243"/>
      <c r="I201" s="244"/>
      <c r="J201" s="244"/>
      <c r="K201" s="244"/>
      <c r="L201" s="243">
        <f t="shared" si="4"/>
        <v>0</v>
      </c>
      <c r="M201" s="245" t="s">
        <v>35</v>
      </c>
      <c r="N201" s="12"/>
      <c r="O201" s="12"/>
    </row>
    <row r="202" spans="1:18" s="157" customFormat="1" ht="237" hidden="1" customHeight="1" thickBot="1" x14ac:dyDescent="0.25">
      <c r="A202" s="158" t="s">
        <v>29</v>
      </c>
      <c r="B202" s="159" t="s">
        <v>32</v>
      </c>
      <c r="C202" s="249"/>
      <c r="D202" s="249"/>
      <c r="E202" s="341" t="s">
        <v>76</v>
      </c>
      <c r="F202" s="342"/>
      <c r="G202" s="180" t="s">
        <v>118</v>
      </c>
      <c r="H202" s="162">
        <f>H203</f>
        <v>0</v>
      </c>
      <c r="I202" s="163">
        <f>I203</f>
        <v>0</v>
      </c>
      <c r="J202" s="163">
        <f>J203</f>
        <v>0</v>
      </c>
      <c r="K202" s="163">
        <f>K203+K204</f>
        <v>0</v>
      </c>
      <c r="L202" s="162">
        <f>K202+H202</f>
        <v>0</v>
      </c>
      <c r="M202" s="164"/>
      <c r="N202" s="12"/>
      <c r="O202" s="12">
        <f>K202+H202</f>
        <v>0</v>
      </c>
      <c r="P202" s="76"/>
      <c r="Q202" s="76"/>
    </row>
    <row r="203" spans="1:18" s="16" customFormat="1" ht="28.5" hidden="1" thickBot="1" x14ac:dyDescent="0.25">
      <c r="A203" s="150" t="s">
        <v>50</v>
      </c>
      <c r="B203" s="151"/>
      <c r="C203" s="192"/>
      <c r="D203" s="192"/>
      <c r="E203" s="336" t="s">
        <v>30</v>
      </c>
      <c r="F203" s="337"/>
      <c r="G203" s="163"/>
      <c r="H203" s="154"/>
      <c r="I203" s="155"/>
      <c r="J203" s="155"/>
      <c r="K203" s="155"/>
      <c r="L203" s="154">
        <f t="shared" si="4"/>
        <v>0</v>
      </c>
      <c r="M203" s="210" t="s">
        <v>40</v>
      </c>
      <c r="N203" s="12"/>
      <c r="O203" s="12"/>
    </row>
    <row r="204" spans="1:18" s="16" customFormat="1" ht="237" hidden="1" customHeight="1" x14ac:dyDescent="0.35">
      <c r="A204" s="150" t="s">
        <v>108</v>
      </c>
      <c r="B204" s="151"/>
      <c r="C204" s="192"/>
      <c r="D204" s="192"/>
      <c r="E204" s="334" t="s">
        <v>19</v>
      </c>
      <c r="F204" s="335"/>
      <c r="G204" s="180" t="s">
        <v>2</v>
      </c>
      <c r="H204" s="154"/>
      <c r="I204" s="155"/>
      <c r="J204" s="155"/>
      <c r="K204" s="155"/>
      <c r="L204" s="154">
        <f t="shared" si="4"/>
        <v>0</v>
      </c>
      <c r="M204" s="210" t="s">
        <v>48</v>
      </c>
      <c r="N204" s="12"/>
      <c r="O204" s="12"/>
    </row>
    <row r="205" spans="1:18" s="16" customFormat="1" ht="237" hidden="1" customHeight="1" x14ac:dyDescent="0.35">
      <c r="A205" s="150" t="s">
        <v>54</v>
      </c>
      <c r="B205" s="151" t="s">
        <v>69</v>
      </c>
      <c r="C205" s="192"/>
      <c r="D205" s="192"/>
      <c r="E205" s="329" t="s">
        <v>125</v>
      </c>
      <c r="F205" s="330"/>
      <c r="G205" s="180" t="s">
        <v>128</v>
      </c>
      <c r="H205" s="154"/>
      <c r="I205" s="155"/>
      <c r="J205" s="155"/>
      <c r="K205" s="155">
        <f>K206</f>
        <v>0</v>
      </c>
      <c r="L205" s="154">
        <f t="shared" si="4"/>
        <v>0</v>
      </c>
      <c r="M205" s="210"/>
      <c r="N205" s="12"/>
      <c r="O205" s="12">
        <f>K205+H205</f>
        <v>0</v>
      </c>
    </row>
    <row r="206" spans="1:18" s="16" customFormat="1" ht="237" hidden="1" customHeight="1" x14ac:dyDescent="0.35">
      <c r="A206" s="150" t="s">
        <v>60</v>
      </c>
      <c r="B206" s="151"/>
      <c r="C206" s="192"/>
      <c r="D206" s="192"/>
      <c r="E206" s="329" t="s">
        <v>45</v>
      </c>
      <c r="F206" s="330"/>
      <c r="G206" s="180"/>
      <c r="H206" s="154"/>
      <c r="I206" s="155"/>
      <c r="J206" s="155"/>
      <c r="K206" s="155"/>
      <c r="L206" s="154">
        <f t="shared" si="4"/>
        <v>0</v>
      </c>
      <c r="M206" s="210" t="s">
        <v>58</v>
      </c>
      <c r="N206" s="12"/>
      <c r="O206" s="12"/>
    </row>
    <row r="207" spans="1:18" s="16" customFormat="1" ht="237" hidden="1" customHeight="1" thickBot="1" x14ac:dyDescent="0.4">
      <c r="A207" s="150"/>
      <c r="B207" s="151"/>
      <c r="C207" s="247"/>
      <c r="D207" s="247"/>
      <c r="E207" s="317" t="s">
        <v>47</v>
      </c>
      <c r="F207" s="318"/>
      <c r="G207" s="180" t="s">
        <v>63</v>
      </c>
      <c r="H207" s="154">
        <f>H208+H211</f>
        <v>0</v>
      </c>
      <c r="I207" s="155"/>
      <c r="J207" s="155"/>
      <c r="K207" s="155"/>
      <c r="L207" s="154">
        <f>L208+L211</f>
        <v>0</v>
      </c>
      <c r="M207" s="156"/>
      <c r="N207" s="12"/>
      <c r="O207" s="12"/>
    </row>
    <row r="208" spans="1:18" s="157" customFormat="1" ht="237" hidden="1" customHeight="1" thickBot="1" x14ac:dyDescent="0.4">
      <c r="A208" s="158" t="s">
        <v>51</v>
      </c>
      <c r="B208" s="159" t="s">
        <v>33</v>
      </c>
      <c r="C208" s="249"/>
      <c r="D208" s="249"/>
      <c r="E208" s="338" t="s">
        <v>168</v>
      </c>
      <c r="F208" s="339"/>
      <c r="G208" s="340"/>
      <c r="H208" s="162">
        <f>H209</f>
        <v>0</v>
      </c>
      <c r="I208" s="163"/>
      <c r="J208" s="163"/>
      <c r="K208" s="163"/>
      <c r="L208" s="162">
        <f>L209</f>
        <v>0</v>
      </c>
      <c r="M208" s="164"/>
      <c r="N208" s="12" t="e">
        <f>L215+L220+L221++L232+L236+L238+L243+L247+L252+L258+#REF!+#REF!+L263+L268</f>
        <v>#REF!</v>
      </c>
      <c r="O208" s="12"/>
      <c r="P208" s="76"/>
      <c r="Q208" s="76"/>
      <c r="R208" s="165">
        <f>L214+L215+L216</f>
        <v>0</v>
      </c>
    </row>
    <row r="209" spans="1:18" s="16" customFormat="1" ht="28.5" hidden="1" thickBot="1" x14ac:dyDescent="0.4">
      <c r="A209" s="150" t="s">
        <v>52</v>
      </c>
      <c r="B209" s="151"/>
      <c r="C209" s="192"/>
      <c r="D209" s="192"/>
      <c r="E209" s="304" t="s">
        <v>24</v>
      </c>
      <c r="F209" s="333"/>
      <c r="G209" s="168"/>
      <c r="H209" s="154">
        <f>H210</f>
        <v>0</v>
      </c>
      <c r="I209" s="155"/>
      <c r="J209" s="155"/>
      <c r="K209" s="155"/>
      <c r="L209" s="154">
        <f>H209+K209</f>
        <v>0</v>
      </c>
      <c r="M209" s="210"/>
      <c r="N209" s="12"/>
      <c r="O209" s="12">
        <v>300</v>
      </c>
      <c r="R209" s="76">
        <f>L215+L222</f>
        <v>0</v>
      </c>
    </row>
    <row r="210" spans="1:18" s="60" customFormat="1" ht="28.5" hidden="1" thickBot="1" x14ac:dyDescent="0.25">
      <c r="A210" s="185"/>
      <c r="B210" s="250"/>
      <c r="C210" s="251"/>
      <c r="D210" s="251"/>
      <c r="E210" s="324" t="s">
        <v>71</v>
      </c>
      <c r="F210" s="325"/>
      <c r="G210" s="180"/>
      <c r="H210" s="252"/>
      <c r="I210" s="253"/>
      <c r="J210" s="253"/>
      <c r="K210" s="253"/>
      <c r="L210" s="252">
        <f>H210+K210</f>
        <v>0</v>
      </c>
      <c r="M210" s="254" t="s">
        <v>126</v>
      </c>
      <c r="N210" s="61"/>
      <c r="O210" s="61"/>
    </row>
    <row r="211" spans="1:18" s="157" customFormat="1" ht="237" hidden="1" customHeight="1" thickBot="1" x14ac:dyDescent="0.25">
      <c r="A211" s="158" t="s">
        <v>53</v>
      </c>
      <c r="B211" s="159" t="s">
        <v>32</v>
      </c>
      <c r="C211" s="249"/>
      <c r="D211" s="249"/>
      <c r="E211" s="326" t="s">
        <v>178</v>
      </c>
      <c r="F211" s="327"/>
      <c r="G211" s="191" t="s">
        <v>189</v>
      </c>
      <c r="H211" s="162">
        <f>H212</f>
        <v>0</v>
      </c>
      <c r="I211" s="163"/>
      <c r="J211" s="163"/>
      <c r="K211" s="163"/>
      <c r="L211" s="162">
        <f>K211+H211</f>
        <v>0</v>
      </c>
      <c r="M211" s="164"/>
      <c r="N211" s="12"/>
      <c r="O211" s="12">
        <f>K211+H211</f>
        <v>0</v>
      </c>
      <c r="P211" s="76"/>
      <c r="Q211" s="76"/>
    </row>
    <row r="212" spans="1:18" s="16" customFormat="1" ht="237" hidden="1" customHeight="1" thickBot="1" x14ac:dyDescent="0.25">
      <c r="A212" s="150" t="s">
        <v>42</v>
      </c>
      <c r="B212" s="151"/>
      <c r="C212" s="192"/>
      <c r="D212" s="192"/>
      <c r="E212" s="336" t="s">
        <v>30</v>
      </c>
      <c r="F212" s="337"/>
      <c r="G212" s="163"/>
      <c r="H212" s="154"/>
      <c r="I212" s="155"/>
      <c r="J212" s="155"/>
      <c r="K212" s="155"/>
      <c r="L212" s="154">
        <f>K212+H212</f>
        <v>0</v>
      </c>
      <c r="M212" s="255" t="s">
        <v>126</v>
      </c>
      <c r="N212" s="12"/>
      <c r="O212" s="12"/>
    </row>
    <row r="213" spans="1:18" s="16" customFormat="1" ht="28.5" hidden="1" thickBot="1" x14ac:dyDescent="0.25">
      <c r="A213" s="150"/>
      <c r="B213" s="151"/>
      <c r="C213" s="247"/>
      <c r="D213" s="247"/>
      <c r="E213" s="324" t="s">
        <v>187</v>
      </c>
      <c r="F213" s="325"/>
      <c r="G213" s="173" t="s">
        <v>191</v>
      </c>
      <c r="H213" s="154"/>
      <c r="I213" s="155"/>
      <c r="J213" s="155"/>
      <c r="K213" s="155"/>
      <c r="L213" s="154"/>
      <c r="M213" s="208"/>
      <c r="N213" s="12"/>
      <c r="O213" s="12"/>
    </row>
    <row r="214" spans="1:18" s="16" customFormat="1" ht="237" hidden="1" customHeight="1" thickBot="1" x14ac:dyDescent="0.4">
      <c r="A214" s="230"/>
      <c r="B214" s="235"/>
      <c r="C214" s="256"/>
      <c r="D214" s="256"/>
      <c r="E214" s="315"/>
      <c r="F214" s="316"/>
      <c r="G214" s="180"/>
      <c r="H214" s="236"/>
      <c r="I214" s="236"/>
      <c r="J214" s="236"/>
      <c r="K214" s="236"/>
      <c r="L214" s="236"/>
      <c r="M214" s="237"/>
      <c r="N214" s="12"/>
      <c r="O214" s="12"/>
    </row>
    <row r="215" spans="1:18" s="157" customFormat="1" ht="237" hidden="1" customHeight="1" thickBot="1" x14ac:dyDescent="0.4">
      <c r="A215" s="230" t="s">
        <v>18</v>
      </c>
      <c r="B215" s="235"/>
      <c r="C215" s="235"/>
      <c r="D215" s="235"/>
      <c r="E215" s="236"/>
      <c r="F215" s="236"/>
      <c r="G215" s="236"/>
      <c r="H215" s="162">
        <f>H195+H202</f>
        <v>0</v>
      </c>
      <c r="I215" s="163">
        <f>I195+I202</f>
        <v>0</v>
      </c>
      <c r="J215" s="163">
        <f>J195+J202</f>
        <v>0</v>
      </c>
      <c r="K215" s="163">
        <f>K193</f>
        <v>0</v>
      </c>
      <c r="L215" s="162">
        <f>H215+K215</f>
        <v>0</v>
      </c>
      <c r="M215" s="164"/>
      <c r="N215" s="12"/>
      <c r="O215" s="12">
        <f>K215+H215</f>
        <v>0</v>
      </c>
    </row>
    <row r="216" spans="1:18" s="157" customFormat="1" ht="237" hidden="1" customHeight="1" thickBot="1" x14ac:dyDescent="0.4">
      <c r="A216" s="230"/>
      <c r="B216" s="235"/>
      <c r="C216" s="235"/>
      <c r="D216" s="235"/>
      <c r="E216" s="236"/>
      <c r="F216" s="236"/>
      <c r="G216" s="257"/>
      <c r="H216" s="236"/>
      <c r="I216" s="236"/>
      <c r="J216" s="236"/>
      <c r="K216" s="236"/>
      <c r="L216" s="236"/>
      <c r="M216" s="237"/>
      <c r="N216" s="12"/>
      <c r="O216" s="12"/>
    </row>
    <row r="217" spans="1:18" s="157" customFormat="1" ht="237" hidden="1" customHeight="1" thickBot="1" x14ac:dyDescent="0.4">
      <c r="A217" s="230" t="s">
        <v>20</v>
      </c>
      <c r="B217" s="235"/>
      <c r="C217" s="235"/>
      <c r="D217" s="235"/>
      <c r="E217" s="236"/>
      <c r="F217" s="236"/>
      <c r="G217" s="236"/>
      <c r="H217" s="162" t="e">
        <f>H215+#REF!</f>
        <v>#REF!</v>
      </c>
      <c r="I217" s="163" t="e">
        <f>I215+#REF!</f>
        <v>#REF!</v>
      </c>
      <c r="J217" s="163" t="e">
        <f>J215+#REF!</f>
        <v>#REF!</v>
      </c>
      <c r="K217" s="163" t="e">
        <f>K215+#REF!</f>
        <v>#REF!</v>
      </c>
      <c r="L217" s="162" t="e">
        <f>L215+#REF!</f>
        <v>#REF!</v>
      </c>
      <c r="M217" s="164"/>
      <c r="N217" s="12"/>
      <c r="O217" s="12" t="e">
        <f>K217+H217</f>
        <v>#REF!</v>
      </c>
    </row>
    <row r="218" spans="1:18" s="157" customFormat="1" ht="237" hidden="1" customHeight="1" thickBot="1" x14ac:dyDescent="0.4">
      <c r="A218" s="8"/>
      <c r="B218" s="152"/>
      <c r="C218" s="152"/>
      <c r="D218" s="152"/>
      <c r="E218" s="236"/>
      <c r="F218" s="236"/>
      <c r="G218" s="257"/>
      <c r="H218" s="10"/>
      <c r="I218" s="12"/>
      <c r="J218" s="12"/>
      <c r="K218" s="12"/>
      <c r="L218" s="10"/>
      <c r="M218" s="12"/>
      <c r="N218" s="12"/>
      <c r="O218" s="12"/>
    </row>
    <row r="219" spans="1:18" s="16" customFormat="1" ht="237" hidden="1" customHeight="1" x14ac:dyDescent="0.2">
      <c r="A219" s="258" t="s">
        <v>41</v>
      </c>
      <c r="B219" s="259"/>
      <c r="C219" s="260"/>
      <c r="D219" s="260"/>
      <c r="E219" s="12"/>
      <c r="F219" s="12"/>
      <c r="G219" s="12"/>
      <c r="H219" s="154"/>
      <c r="I219" s="155"/>
      <c r="J219" s="155"/>
      <c r="K219" s="155"/>
      <c r="L219" s="154"/>
      <c r="M219" s="155"/>
      <c r="N219" s="12"/>
      <c r="O219" s="12"/>
      <c r="P219" s="76"/>
    </row>
    <row r="220" spans="1:18" s="265" customFormat="1" ht="237" hidden="1" customHeight="1" x14ac:dyDescent="0.2">
      <c r="A220" s="54"/>
      <c r="B220" s="151" t="s">
        <v>35</v>
      </c>
      <c r="C220" s="261"/>
      <c r="D220" s="261"/>
      <c r="E220" s="262"/>
      <c r="F220" s="155"/>
      <c r="G220" s="155"/>
      <c r="H220" s="263"/>
      <c r="I220" s="263"/>
      <c r="J220" s="263"/>
      <c r="K220" s="263"/>
      <c r="L220" s="263"/>
      <c r="M220" s="264"/>
      <c r="N220" s="12"/>
      <c r="O220" s="12"/>
    </row>
    <row r="221" spans="1:18" s="265" customFormat="1" ht="237" hidden="1" customHeight="1" x14ac:dyDescent="0.2">
      <c r="A221" s="54"/>
      <c r="B221" s="151" t="s">
        <v>36</v>
      </c>
      <c r="C221" s="179"/>
      <c r="D221" s="179"/>
      <c r="E221" s="266" t="s">
        <v>209</v>
      </c>
      <c r="F221" s="263"/>
      <c r="G221" s="263"/>
      <c r="H221" s="263"/>
      <c r="I221" s="263"/>
      <c r="J221" s="263"/>
      <c r="K221" s="263"/>
      <c r="L221" s="263"/>
      <c r="M221" s="264"/>
      <c r="N221" s="12"/>
      <c r="O221" s="12"/>
    </row>
    <row r="222" spans="1:18" ht="237" hidden="1" customHeight="1" x14ac:dyDescent="0.4">
      <c r="A222" s="54"/>
      <c r="B222" s="151" t="s">
        <v>37</v>
      </c>
      <c r="C222" s="179"/>
      <c r="D222" s="179"/>
      <c r="E222" s="266" t="s">
        <v>180</v>
      </c>
      <c r="F222" s="263"/>
      <c r="G222" s="263"/>
      <c r="H222" s="267"/>
      <c r="I222" s="268"/>
      <c r="J222" s="268"/>
      <c r="K222" s="268"/>
      <c r="L222" s="267"/>
      <c r="M222" s="268"/>
      <c r="N222" s="12"/>
      <c r="O222" s="12"/>
    </row>
    <row r="223" spans="1:18" ht="237" hidden="1" customHeight="1" x14ac:dyDescent="0.4">
      <c r="A223" s="54"/>
      <c r="B223" s="151" t="s">
        <v>38</v>
      </c>
      <c r="C223" s="151"/>
      <c r="D223" s="151"/>
      <c r="E223" s="269" t="s">
        <v>181</v>
      </c>
      <c r="F223" s="268"/>
      <c r="G223" s="268"/>
      <c r="H223" s="263"/>
      <c r="I223" s="263"/>
      <c r="J223" s="263"/>
      <c r="K223" s="263"/>
      <c r="L223" s="263"/>
      <c r="M223" s="264"/>
      <c r="N223" s="12"/>
      <c r="O223" s="12"/>
    </row>
    <row r="224" spans="1:18" s="265" customFormat="1" ht="237" hidden="1" customHeight="1" x14ac:dyDescent="0.2">
      <c r="A224" s="54"/>
      <c r="B224" s="151" t="s">
        <v>40</v>
      </c>
      <c r="C224" s="179"/>
      <c r="D224" s="179"/>
      <c r="E224" s="266" t="s">
        <v>193</v>
      </c>
      <c r="F224" s="263"/>
      <c r="G224" s="263"/>
      <c r="H224" s="263"/>
      <c r="I224" s="263"/>
      <c r="J224" s="263"/>
      <c r="K224" s="263"/>
      <c r="L224" s="263"/>
      <c r="M224" s="264"/>
      <c r="N224" s="12"/>
      <c r="O224" s="12"/>
    </row>
    <row r="225" spans="1:15" s="265" customFormat="1" ht="237" hidden="1" customHeight="1" x14ac:dyDescent="0.2">
      <c r="A225" s="54"/>
      <c r="B225" s="151" t="s">
        <v>74</v>
      </c>
      <c r="C225" s="179"/>
      <c r="D225" s="179"/>
      <c r="E225" s="266" t="s">
        <v>182</v>
      </c>
      <c r="F225" s="263"/>
      <c r="G225" s="263"/>
      <c r="H225" s="263"/>
      <c r="I225" s="263"/>
      <c r="J225" s="263"/>
      <c r="K225" s="263"/>
      <c r="L225" s="263"/>
      <c r="M225" s="264"/>
      <c r="N225" s="12"/>
      <c r="O225" s="12"/>
    </row>
    <row r="226" spans="1:15" s="265" customFormat="1" ht="237" hidden="1" customHeight="1" x14ac:dyDescent="0.2">
      <c r="A226" s="54"/>
      <c r="B226" s="151" t="s">
        <v>188</v>
      </c>
      <c r="C226" s="179"/>
      <c r="D226" s="179"/>
      <c r="E226" s="266" t="s">
        <v>201</v>
      </c>
      <c r="F226" s="263"/>
      <c r="G226" s="263"/>
      <c r="H226" s="263"/>
      <c r="I226" s="263"/>
      <c r="J226" s="263"/>
      <c r="K226" s="263"/>
      <c r="L226" s="263"/>
      <c r="M226" s="264"/>
      <c r="N226" s="12"/>
      <c r="O226" s="12"/>
    </row>
    <row r="227" spans="1:15" s="265" customFormat="1" ht="237" hidden="1" customHeight="1" x14ac:dyDescent="0.2">
      <c r="A227" s="54"/>
      <c r="B227" s="151" t="s">
        <v>126</v>
      </c>
      <c r="C227" s="179"/>
      <c r="D227" s="179"/>
      <c r="E227" s="266" t="s">
        <v>179</v>
      </c>
      <c r="F227" s="263"/>
      <c r="G227" s="263"/>
      <c r="H227" s="263"/>
      <c r="I227" s="263"/>
      <c r="J227" s="263"/>
      <c r="K227" s="263"/>
      <c r="L227" s="263"/>
      <c r="M227" s="264"/>
      <c r="N227" s="12"/>
      <c r="O227" s="12"/>
    </row>
    <row r="228" spans="1:15" s="265" customFormat="1" ht="237" hidden="1" customHeight="1" x14ac:dyDescent="0.2">
      <c r="A228" s="54"/>
      <c r="B228" s="151" t="s">
        <v>48</v>
      </c>
      <c r="C228" s="179"/>
      <c r="D228" s="179"/>
      <c r="E228" s="266" t="s">
        <v>190</v>
      </c>
      <c r="F228" s="263"/>
      <c r="G228" s="263"/>
      <c r="H228" s="263"/>
      <c r="I228" s="263"/>
      <c r="J228" s="263"/>
      <c r="K228" s="263"/>
      <c r="L228" s="263"/>
      <c r="M228" s="264"/>
      <c r="N228" s="12"/>
      <c r="O228" s="12"/>
    </row>
    <row r="229" spans="1:15" s="265" customFormat="1" ht="237" hidden="1" customHeight="1" x14ac:dyDescent="0.2">
      <c r="A229" s="54"/>
      <c r="B229" s="151" t="s">
        <v>58</v>
      </c>
      <c r="C229" s="179"/>
      <c r="D229" s="179"/>
      <c r="E229" s="266" t="s">
        <v>194</v>
      </c>
      <c r="F229" s="263"/>
      <c r="G229" s="263"/>
      <c r="H229" s="263"/>
      <c r="I229" s="263"/>
      <c r="J229" s="263"/>
      <c r="K229" s="263"/>
      <c r="L229" s="263"/>
      <c r="M229" s="264"/>
      <c r="N229" s="12"/>
      <c r="O229" s="12"/>
    </row>
    <row r="230" spans="1:15" s="265" customFormat="1" ht="237" hidden="1" customHeight="1" x14ac:dyDescent="0.2">
      <c r="A230" s="54"/>
      <c r="B230" s="151" t="s">
        <v>16</v>
      </c>
      <c r="C230" s="179"/>
      <c r="D230" s="179"/>
      <c r="E230" s="266" t="s">
        <v>195</v>
      </c>
      <c r="F230" s="263"/>
      <c r="G230" s="263"/>
      <c r="H230" s="263"/>
      <c r="I230" s="263"/>
      <c r="J230" s="263"/>
      <c r="K230" s="263"/>
      <c r="L230" s="263"/>
      <c r="M230" s="264"/>
      <c r="N230" s="12"/>
      <c r="O230" s="12"/>
    </row>
    <row r="231" spans="1:15" s="265" customFormat="1" ht="237" hidden="1" customHeight="1" x14ac:dyDescent="0.2">
      <c r="A231" s="54"/>
      <c r="B231" s="151"/>
      <c r="C231" s="179"/>
      <c r="D231" s="179"/>
      <c r="E231" s="266" t="s">
        <v>196</v>
      </c>
      <c r="F231" s="263"/>
      <c r="G231" s="263"/>
      <c r="H231" s="270"/>
      <c r="I231" s="271"/>
      <c r="J231" s="271"/>
      <c r="K231" s="271"/>
      <c r="L231" s="270"/>
      <c r="M231" s="271"/>
      <c r="N231" s="12"/>
      <c r="O231" s="12"/>
    </row>
    <row r="232" spans="1:15" ht="166.5" hidden="1" x14ac:dyDescent="0.4">
      <c r="A232" s="54" t="s">
        <v>208</v>
      </c>
      <c r="B232" s="272"/>
      <c r="C232" s="273"/>
      <c r="D232" s="273"/>
      <c r="E232" s="274" t="s">
        <v>210</v>
      </c>
      <c r="F232" s="274"/>
      <c r="G232" s="274"/>
      <c r="H232" s="154" t="s">
        <v>207</v>
      </c>
      <c r="I232" s="155"/>
      <c r="J232" s="155"/>
      <c r="K232" s="155"/>
      <c r="L232" s="154"/>
      <c r="M232" s="155"/>
      <c r="N232" s="12"/>
      <c r="O232" s="12"/>
    </row>
    <row r="233" spans="1:15" ht="237" hidden="1" customHeight="1" x14ac:dyDescent="0.4">
      <c r="A233" s="54"/>
      <c r="B233" s="275"/>
      <c r="C233" s="276"/>
      <c r="D233" s="276"/>
      <c r="E233" s="313"/>
      <c r="F233" s="314"/>
      <c r="G233" s="314"/>
      <c r="H233" s="277"/>
      <c r="I233" s="278"/>
      <c r="J233" s="278"/>
      <c r="K233" s="279"/>
      <c r="L233" s="280"/>
      <c r="M233" s="281"/>
      <c r="N233" s="282"/>
      <c r="O233" s="282"/>
    </row>
    <row r="234" spans="1:15" ht="3" customHeight="1" x14ac:dyDescent="0.4">
      <c r="A234" s="8"/>
      <c r="B234" s="276"/>
      <c r="C234" s="276"/>
      <c r="D234" s="276"/>
      <c r="E234" s="313"/>
      <c r="F234" s="314"/>
      <c r="G234" s="314"/>
      <c r="H234" s="283"/>
      <c r="I234" s="282"/>
      <c r="J234" s="282"/>
      <c r="K234" s="284"/>
      <c r="L234" s="283"/>
      <c r="M234" s="285"/>
      <c r="N234" s="282"/>
      <c r="O234" s="282"/>
    </row>
    <row r="235" spans="1:15" ht="24" customHeight="1" x14ac:dyDescent="0.4">
      <c r="E235" s="314"/>
      <c r="F235" s="314"/>
      <c r="G235" s="314"/>
      <c r="H235" s="21" t="s">
        <v>207</v>
      </c>
      <c r="N235" s="282"/>
      <c r="O235" s="282"/>
    </row>
    <row r="236" spans="1:15" x14ac:dyDescent="0.4">
      <c r="A236" s="286"/>
      <c r="B236" s="287"/>
      <c r="C236" s="287"/>
      <c r="D236" s="287"/>
      <c r="H236" s="288"/>
      <c r="I236" s="289"/>
      <c r="J236" s="289"/>
      <c r="N236" s="282"/>
      <c r="O236" s="282"/>
    </row>
    <row r="237" spans="1:15" x14ac:dyDescent="0.4">
      <c r="A237" s="286"/>
      <c r="B237" s="287"/>
      <c r="C237" s="287"/>
      <c r="D237" s="287"/>
      <c r="E237" s="289"/>
      <c r="F237" s="289"/>
      <c r="G237" s="289"/>
      <c r="H237" s="288"/>
      <c r="I237" s="289"/>
      <c r="J237" s="289"/>
      <c r="N237" s="282"/>
      <c r="O237" s="282"/>
    </row>
    <row r="238" spans="1:15" x14ac:dyDescent="0.4">
      <c r="A238" s="286"/>
      <c r="B238" s="287"/>
      <c r="C238" s="287"/>
      <c r="D238" s="287"/>
      <c r="E238" s="289"/>
      <c r="F238" s="289"/>
      <c r="G238" s="289"/>
      <c r="H238" s="288"/>
      <c r="I238" s="289"/>
      <c r="J238" s="289"/>
      <c r="N238" s="282"/>
      <c r="O238" s="282"/>
    </row>
    <row r="239" spans="1:15" x14ac:dyDescent="0.4">
      <c r="A239" s="286"/>
      <c r="B239" s="287"/>
      <c r="C239" s="287"/>
      <c r="D239" s="287"/>
      <c r="E239" s="289"/>
      <c r="F239" s="290"/>
      <c r="G239" s="289"/>
      <c r="H239" s="288"/>
      <c r="I239" s="289"/>
      <c r="J239" s="289"/>
      <c r="N239" s="282"/>
      <c r="O239" s="282"/>
    </row>
    <row r="240" spans="1:15" x14ac:dyDescent="0.4">
      <c r="A240" s="286"/>
      <c r="B240" s="287"/>
      <c r="C240" s="287"/>
      <c r="D240" s="287"/>
      <c r="E240" s="289"/>
      <c r="F240" s="290"/>
      <c r="G240" s="289"/>
      <c r="H240" s="288"/>
      <c r="I240" s="289"/>
      <c r="J240" s="289"/>
      <c r="N240" s="282"/>
      <c r="O240" s="282"/>
    </row>
    <row r="241" spans="5:15" x14ac:dyDescent="0.4">
      <c r="E241" s="289"/>
      <c r="F241" s="290"/>
      <c r="G241" s="289"/>
      <c r="N241" s="282"/>
      <c r="O241" s="282"/>
    </row>
    <row r="242" spans="5:15" x14ac:dyDescent="0.4">
      <c r="F242" s="291"/>
      <c r="N242" s="282"/>
      <c r="O242" s="282"/>
    </row>
    <row r="243" spans="5:15" x14ac:dyDescent="0.4">
      <c r="F243" s="291"/>
      <c r="N243" s="282"/>
      <c r="O243" s="282"/>
    </row>
    <row r="244" spans="5:15" x14ac:dyDescent="0.4">
      <c r="F244" s="291"/>
      <c r="N244" s="282"/>
      <c r="O244" s="282"/>
    </row>
    <row r="245" spans="5:15" x14ac:dyDescent="0.4">
      <c r="F245" s="291"/>
      <c r="N245" s="282"/>
      <c r="O245" s="282"/>
    </row>
    <row r="246" spans="5:15" x14ac:dyDescent="0.4">
      <c r="F246" s="291"/>
      <c r="N246" s="282"/>
      <c r="O246" s="282"/>
    </row>
    <row r="247" spans="5:15" x14ac:dyDescent="0.4">
      <c r="F247" s="291"/>
      <c r="N247" s="282"/>
      <c r="O247" s="282"/>
    </row>
    <row r="248" spans="5:15" x14ac:dyDescent="0.4">
      <c r="F248" s="291"/>
      <c r="N248" s="282"/>
      <c r="O248" s="282"/>
    </row>
    <row r="249" spans="5:15" x14ac:dyDescent="0.4">
      <c r="F249" s="291"/>
      <c r="N249" s="282"/>
      <c r="O249" s="282"/>
    </row>
    <row r="250" spans="5:15" x14ac:dyDescent="0.4">
      <c r="F250" s="291"/>
      <c r="N250" s="282"/>
      <c r="O250" s="282"/>
    </row>
    <row r="251" spans="5:15" x14ac:dyDescent="0.4">
      <c r="F251" s="291"/>
      <c r="N251" s="282"/>
      <c r="O251" s="282"/>
    </row>
    <row r="252" spans="5:15" x14ac:dyDescent="0.4">
      <c r="F252" s="291"/>
      <c r="N252" s="282"/>
      <c r="O252" s="282"/>
    </row>
    <row r="253" spans="5:15" x14ac:dyDescent="0.4">
      <c r="F253" s="291"/>
      <c r="N253" s="282"/>
      <c r="O253" s="282"/>
    </row>
    <row r="254" spans="5:15" x14ac:dyDescent="0.4">
      <c r="N254" s="282"/>
      <c r="O254" s="282"/>
    </row>
    <row r="255" spans="5:15" x14ac:dyDescent="0.4">
      <c r="N255" s="282"/>
      <c r="O255" s="282"/>
    </row>
    <row r="256" spans="5:15" x14ac:dyDescent="0.4">
      <c r="N256" s="282"/>
      <c r="O256" s="282"/>
    </row>
    <row r="257" spans="14:15" x14ac:dyDescent="0.4">
      <c r="N257" s="282"/>
      <c r="O257" s="282"/>
    </row>
    <row r="258" spans="14:15" x14ac:dyDescent="0.4">
      <c r="N258" s="282"/>
      <c r="O258" s="282"/>
    </row>
    <row r="259" spans="14:15" x14ac:dyDescent="0.4">
      <c r="N259" s="282"/>
      <c r="O259" s="282"/>
    </row>
    <row r="260" spans="14:15" x14ac:dyDescent="0.4">
      <c r="N260" s="282"/>
      <c r="O260" s="282"/>
    </row>
    <row r="261" spans="14:15" x14ac:dyDescent="0.4">
      <c r="N261" s="282"/>
      <c r="O261" s="282"/>
    </row>
    <row r="262" spans="14:15" x14ac:dyDescent="0.4">
      <c r="N262" s="282"/>
      <c r="O262" s="282"/>
    </row>
    <row r="263" spans="14:15" x14ac:dyDescent="0.4">
      <c r="N263" s="282"/>
      <c r="O263" s="282"/>
    </row>
    <row r="264" spans="14:15" x14ac:dyDescent="0.4">
      <c r="N264" s="282"/>
      <c r="O264" s="282"/>
    </row>
    <row r="265" spans="14:15" x14ac:dyDescent="0.4">
      <c r="N265" s="282"/>
      <c r="O265" s="282"/>
    </row>
    <row r="266" spans="14:15" x14ac:dyDescent="0.4">
      <c r="N266" s="282"/>
      <c r="O266" s="282"/>
    </row>
    <row r="267" spans="14:15" x14ac:dyDescent="0.4">
      <c r="N267" s="282"/>
      <c r="O267" s="282"/>
    </row>
    <row r="268" spans="14:15" x14ac:dyDescent="0.4">
      <c r="N268" s="282"/>
      <c r="O268" s="282"/>
    </row>
    <row r="269" spans="14:15" x14ac:dyDescent="0.4">
      <c r="N269" s="282"/>
      <c r="O269" s="282"/>
    </row>
    <row r="270" spans="14:15" x14ac:dyDescent="0.4">
      <c r="N270" s="282"/>
      <c r="O270" s="282"/>
    </row>
    <row r="271" spans="14:15" x14ac:dyDescent="0.4">
      <c r="N271" s="282"/>
      <c r="O271" s="282"/>
    </row>
    <row r="272" spans="14:15" x14ac:dyDescent="0.4">
      <c r="N272" s="282"/>
      <c r="O272" s="282"/>
    </row>
    <row r="273" spans="14:15" x14ac:dyDescent="0.4">
      <c r="N273" s="282"/>
      <c r="O273" s="282"/>
    </row>
    <row r="274" spans="14:15" x14ac:dyDescent="0.4">
      <c r="N274" s="282"/>
      <c r="O274" s="282"/>
    </row>
    <row r="275" spans="14:15" x14ac:dyDescent="0.4">
      <c r="N275" s="282"/>
      <c r="O275" s="282"/>
    </row>
    <row r="276" spans="14:15" x14ac:dyDescent="0.4">
      <c r="N276" s="282"/>
      <c r="O276" s="282"/>
    </row>
    <row r="277" spans="14:15" x14ac:dyDescent="0.4">
      <c r="N277" s="282"/>
      <c r="O277" s="282"/>
    </row>
    <row r="278" spans="14:15" x14ac:dyDescent="0.4">
      <c r="N278" s="282"/>
      <c r="O278" s="282"/>
    </row>
    <row r="279" spans="14:15" x14ac:dyDescent="0.4">
      <c r="N279" s="282"/>
      <c r="O279" s="282"/>
    </row>
    <row r="280" spans="14:15" x14ac:dyDescent="0.4">
      <c r="N280" s="282"/>
      <c r="O280" s="282"/>
    </row>
    <row r="281" spans="14:15" x14ac:dyDescent="0.4">
      <c r="N281" s="282"/>
      <c r="O281" s="282"/>
    </row>
    <row r="282" spans="14:15" x14ac:dyDescent="0.4">
      <c r="N282" s="282"/>
      <c r="O282" s="282"/>
    </row>
    <row r="283" spans="14:15" x14ac:dyDescent="0.4">
      <c r="N283" s="282"/>
      <c r="O283" s="282"/>
    </row>
    <row r="284" spans="14:15" x14ac:dyDescent="0.4">
      <c r="N284" s="282"/>
      <c r="O284" s="282"/>
    </row>
    <row r="285" spans="14:15" x14ac:dyDescent="0.4">
      <c r="N285" s="282"/>
      <c r="O285" s="282"/>
    </row>
    <row r="286" spans="14:15" x14ac:dyDescent="0.4">
      <c r="N286" s="282"/>
      <c r="O286" s="282"/>
    </row>
    <row r="287" spans="14:15" x14ac:dyDescent="0.4">
      <c r="N287" s="282"/>
      <c r="O287" s="282"/>
    </row>
    <row r="288" spans="14:15" x14ac:dyDescent="0.4">
      <c r="N288" s="282"/>
      <c r="O288" s="282"/>
    </row>
    <row r="289" spans="14:15" x14ac:dyDescent="0.4">
      <c r="N289" s="282"/>
      <c r="O289" s="282"/>
    </row>
    <row r="290" spans="14:15" x14ac:dyDescent="0.4">
      <c r="N290" s="282"/>
      <c r="O290" s="282"/>
    </row>
    <row r="291" spans="14:15" x14ac:dyDescent="0.4">
      <c r="N291" s="282"/>
      <c r="O291" s="282"/>
    </row>
    <row r="292" spans="14:15" x14ac:dyDescent="0.4">
      <c r="N292" s="282"/>
      <c r="O292" s="282"/>
    </row>
    <row r="293" spans="14:15" x14ac:dyDescent="0.4">
      <c r="N293" s="282"/>
      <c r="O293" s="282"/>
    </row>
    <row r="294" spans="14:15" x14ac:dyDescent="0.4">
      <c r="N294" s="282"/>
      <c r="O294" s="282"/>
    </row>
    <row r="295" spans="14:15" x14ac:dyDescent="0.4">
      <c r="N295" s="282"/>
      <c r="O295" s="282"/>
    </row>
    <row r="296" spans="14:15" x14ac:dyDescent="0.4">
      <c r="N296" s="282"/>
      <c r="O296" s="282"/>
    </row>
    <row r="297" spans="14:15" x14ac:dyDescent="0.4">
      <c r="N297" s="282"/>
      <c r="O297" s="282"/>
    </row>
    <row r="298" spans="14:15" x14ac:dyDescent="0.4">
      <c r="N298" s="282"/>
      <c r="O298" s="282"/>
    </row>
    <row r="299" spans="14:15" x14ac:dyDescent="0.4">
      <c r="N299" s="282"/>
      <c r="O299" s="282"/>
    </row>
    <row r="300" spans="14:15" x14ac:dyDescent="0.4">
      <c r="N300" s="282"/>
      <c r="O300" s="282"/>
    </row>
    <row r="301" spans="14:15" x14ac:dyDescent="0.4">
      <c r="N301" s="282"/>
      <c r="O301" s="282"/>
    </row>
    <row r="302" spans="14:15" x14ac:dyDescent="0.4">
      <c r="N302" s="282"/>
      <c r="O302" s="282"/>
    </row>
    <row r="303" spans="14:15" x14ac:dyDescent="0.4">
      <c r="N303" s="282"/>
      <c r="O303" s="282"/>
    </row>
    <row r="304" spans="14:15" x14ac:dyDescent="0.4">
      <c r="N304" s="282"/>
      <c r="O304" s="282"/>
    </row>
    <row r="305" spans="14:15" x14ac:dyDescent="0.4">
      <c r="N305" s="282"/>
      <c r="O305" s="282"/>
    </row>
    <row r="306" spans="14:15" x14ac:dyDescent="0.4">
      <c r="N306" s="282"/>
      <c r="O306" s="282"/>
    </row>
    <row r="307" spans="14:15" x14ac:dyDescent="0.4">
      <c r="N307" s="282"/>
      <c r="O307" s="282"/>
    </row>
    <row r="308" spans="14:15" x14ac:dyDescent="0.4">
      <c r="N308" s="282"/>
      <c r="O308" s="282"/>
    </row>
    <row r="309" spans="14:15" x14ac:dyDescent="0.4">
      <c r="N309" s="282"/>
      <c r="O309" s="282"/>
    </row>
    <row r="310" spans="14:15" x14ac:dyDescent="0.4">
      <c r="N310" s="282"/>
      <c r="O310" s="282"/>
    </row>
    <row r="311" spans="14:15" x14ac:dyDescent="0.4">
      <c r="N311" s="282"/>
      <c r="O311" s="282"/>
    </row>
    <row r="312" spans="14:15" x14ac:dyDescent="0.4">
      <c r="N312" s="282"/>
      <c r="O312" s="282"/>
    </row>
    <row r="313" spans="14:15" x14ac:dyDescent="0.4">
      <c r="N313" s="282"/>
      <c r="O313" s="282"/>
    </row>
    <row r="314" spans="14:15" x14ac:dyDescent="0.4">
      <c r="N314" s="282"/>
      <c r="O314" s="282"/>
    </row>
    <row r="315" spans="14:15" x14ac:dyDescent="0.4">
      <c r="N315" s="282"/>
      <c r="O315" s="282"/>
    </row>
    <row r="316" spans="14:15" x14ac:dyDescent="0.4">
      <c r="N316" s="282"/>
      <c r="O316" s="282"/>
    </row>
    <row r="317" spans="14:15" x14ac:dyDescent="0.4">
      <c r="N317" s="282"/>
      <c r="O317" s="282"/>
    </row>
    <row r="318" spans="14:15" x14ac:dyDescent="0.4">
      <c r="N318" s="282"/>
      <c r="O318" s="282"/>
    </row>
    <row r="319" spans="14:15" x14ac:dyDescent="0.4">
      <c r="N319" s="282"/>
      <c r="O319" s="282"/>
    </row>
    <row r="320" spans="14:15" x14ac:dyDescent="0.4">
      <c r="N320" s="282"/>
      <c r="O320" s="282"/>
    </row>
    <row r="321" spans="14:15" x14ac:dyDescent="0.4">
      <c r="N321" s="282"/>
      <c r="O321" s="282"/>
    </row>
    <row r="322" spans="14:15" x14ac:dyDescent="0.4">
      <c r="N322" s="282"/>
      <c r="O322" s="282"/>
    </row>
    <row r="323" spans="14:15" x14ac:dyDescent="0.4">
      <c r="N323" s="282"/>
      <c r="O323" s="282"/>
    </row>
    <row r="324" spans="14:15" x14ac:dyDescent="0.4">
      <c r="N324" s="282"/>
      <c r="O324" s="282"/>
    </row>
    <row r="325" spans="14:15" x14ac:dyDescent="0.4">
      <c r="N325" s="282"/>
      <c r="O325" s="282"/>
    </row>
    <row r="326" spans="14:15" x14ac:dyDescent="0.4">
      <c r="N326" s="282"/>
      <c r="O326" s="282"/>
    </row>
    <row r="327" spans="14:15" x14ac:dyDescent="0.4">
      <c r="N327" s="282"/>
      <c r="O327" s="282"/>
    </row>
    <row r="328" spans="14:15" x14ac:dyDescent="0.4">
      <c r="N328" s="282"/>
      <c r="O328" s="282"/>
    </row>
    <row r="329" spans="14:15" x14ac:dyDescent="0.4">
      <c r="N329" s="282"/>
      <c r="O329" s="282"/>
    </row>
    <row r="330" spans="14:15" x14ac:dyDescent="0.4">
      <c r="N330" s="282"/>
      <c r="O330" s="282"/>
    </row>
    <row r="331" spans="14:15" x14ac:dyDescent="0.4">
      <c r="N331" s="282"/>
      <c r="O331" s="282"/>
    </row>
    <row r="332" spans="14:15" x14ac:dyDescent="0.4">
      <c r="N332" s="282"/>
      <c r="O332" s="282"/>
    </row>
    <row r="333" spans="14:15" x14ac:dyDescent="0.4">
      <c r="N333" s="282"/>
      <c r="O333" s="282"/>
    </row>
    <row r="334" spans="14:15" x14ac:dyDescent="0.4">
      <c r="N334" s="282"/>
      <c r="O334" s="282"/>
    </row>
    <row r="335" spans="14:15" x14ac:dyDescent="0.4">
      <c r="N335" s="282"/>
      <c r="O335" s="282"/>
    </row>
    <row r="336" spans="14:15" x14ac:dyDescent="0.4">
      <c r="N336" s="282"/>
      <c r="O336" s="282"/>
    </row>
    <row r="337" spans="14:15" x14ac:dyDescent="0.4">
      <c r="N337" s="282"/>
      <c r="O337" s="282"/>
    </row>
    <row r="338" spans="14:15" x14ac:dyDescent="0.4">
      <c r="N338" s="282"/>
      <c r="O338" s="282"/>
    </row>
    <row r="339" spans="14:15" x14ac:dyDescent="0.4">
      <c r="N339" s="282"/>
      <c r="O339" s="282"/>
    </row>
    <row r="340" spans="14:15" x14ac:dyDescent="0.4">
      <c r="N340" s="282"/>
      <c r="O340" s="282"/>
    </row>
    <row r="341" spans="14:15" x14ac:dyDescent="0.4">
      <c r="N341" s="282"/>
      <c r="O341" s="282"/>
    </row>
    <row r="342" spans="14:15" x14ac:dyDescent="0.4">
      <c r="N342" s="282"/>
      <c r="O342" s="282"/>
    </row>
    <row r="343" spans="14:15" x14ac:dyDescent="0.4">
      <c r="N343" s="282"/>
      <c r="O343" s="282"/>
    </row>
    <row r="344" spans="14:15" x14ac:dyDescent="0.4">
      <c r="N344" s="282"/>
      <c r="O344" s="282"/>
    </row>
    <row r="345" spans="14:15" x14ac:dyDescent="0.4">
      <c r="N345" s="282"/>
      <c r="O345" s="282"/>
    </row>
    <row r="346" spans="14:15" x14ac:dyDescent="0.4">
      <c r="N346" s="282"/>
      <c r="O346" s="282"/>
    </row>
    <row r="347" spans="14:15" x14ac:dyDescent="0.4">
      <c r="N347" s="282"/>
      <c r="O347" s="282"/>
    </row>
    <row r="348" spans="14:15" x14ac:dyDescent="0.4">
      <c r="N348" s="282"/>
      <c r="O348" s="282"/>
    </row>
    <row r="349" spans="14:15" x14ac:dyDescent="0.4">
      <c r="N349" s="282"/>
      <c r="O349" s="282"/>
    </row>
    <row r="350" spans="14:15" x14ac:dyDescent="0.4">
      <c r="N350" s="282"/>
      <c r="O350" s="282"/>
    </row>
    <row r="351" spans="14:15" x14ac:dyDescent="0.4">
      <c r="N351" s="282"/>
      <c r="O351" s="282"/>
    </row>
    <row r="352" spans="14:15" x14ac:dyDescent="0.4">
      <c r="N352" s="282"/>
      <c r="O352" s="282"/>
    </row>
    <row r="353" spans="14:15" x14ac:dyDescent="0.4">
      <c r="N353" s="282"/>
      <c r="O353" s="282"/>
    </row>
    <row r="354" spans="14:15" x14ac:dyDescent="0.4">
      <c r="N354" s="282"/>
      <c r="O354" s="282"/>
    </row>
    <row r="355" spans="14:15" x14ac:dyDescent="0.4">
      <c r="N355" s="282"/>
      <c r="O355" s="282"/>
    </row>
    <row r="356" spans="14:15" x14ac:dyDescent="0.4">
      <c r="N356" s="282"/>
      <c r="O356" s="282"/>
    </row>
    <row r="357" spans="14:15" x14ac:dyDescent="0.4">
      <c r="N357" s="282"/>
      <c r="O357" s="282"/>
    </row>
    <row r="358" spans="14:15" x14ac:dyDescent="0.4">
      <c r="N358" s="282"/>
      <c r="O358" s="282"/>
    </row>
    <row r="359" spans="14:15" x14ac:dyDescent="0.4">
      <c r="N359" s="282"/>
      <c r="O359" s="282"/>
    </row>
    <row r="360" spans="14:15" x14ac:dyDescent="0.4">
      <c r="N360" s="282"/>
      <c r="O360" s="282"/>
    </row>
    <row r="361" spans="14:15" x14ac:dyDescent="0.4">
      <c r="N361" s="282"/>
      <c r="O361" s="282"/>
    </row>
    <row r="362" spans="14:15" x14ac:dyDescent="0.4">
      <c r="N362" s="282"/>
      <c r="O362" s="282"/>
    </row>
    <row r="363" spans="14:15" x14ac:dyDescent="0.4">
      <c r="N363" s="282"/>
      <c r="O363" s="282"/>
    </row>
    <row r="364" spans="14:15" x14ac:dyDescent="0.4">
      <c r="N364" s="282"/>
      <c r="O364" s="282"/>
    </row>
    <row r="365" spans="14:15" x14ac:dyDescent="0.4">
      <c r="N365" s="282"/>
      <c r="O365" s="282"/>
    </row>
    <row r="366" spans="14:15" x14ac:dyDescent="0.4">
      <c r="N366" s="282"/>
      <c r="O366" s="282"/>
    </row>
    <row r="367" spans="14:15" x14ac:dyDescent="0.4">
      <c r="N367" s="282"/>
      <c r="O367" s="282"/>
    </row>
    <row r="368" spans="14:15" x14ac:dyDescent="0.4">
      <c r="N368" s="282"/>
      <c r="O368" s="282"/>
    </row>
    <row r="369" spans="14:15" x14ac:dyDescent="0.4">
      <c r="N369" s="282"/>
      <c r="O369" s="282"/>
    </row>
    <row r="370" spans="14:15" x14ac:dyDescent="0.4">
      <c r="N370" s="282"/>
      <c r="O370" s="282"/>
    </row>
    <row r="371" spans="14:15" x14ac:dyDescent="0.4">
      <c r="N371" s="282"/>
      <c r="O371" s="282"/>
    </row>
    <row r="372" spans="14:15" x14ac:dyDescent="0.4">
      <c r="N372" s="282"/>
      <c r="O372" s="282"/>
    </row>
    <row r="373" spans="14:15" x14ac:dyDescent="0.4">
      <c r="N373" s="282"/>
      <c r="O373" s="282"/>
    </row>
    <row r="374" spans="14:15" x14ac:dyDescent="0.4">
      <c r="N374" s="282"/>
      <c r="O374" s="282"/>
    </row>
    <row r="375" spans="14:15" x14ac:dyDescent="0.4">
      <c r="N375" s="282"/>
      <c r="O375" s="282"/>
    </row>
    <row r="376" spans="14:15" x14ac:dyDescent="0.4">
      <c r="N376" s="282"/>
      <c r="O376" s="282"/>
    </row>
    <row r="377" spans="14:15" x14ac:dyDescent="0.4">
      <c r="N377" s="282"/>
      <c r="O377" s="282"/>
    </row>
    <row r="378" spans="14:15" x14ac:dyDescent="0.4">
      <c r="N378" s="282"/>
      <c r="O378" s="282"/>
    </row>
    <row r="379" spans="14:15" x14ac:dyDescent="0.4">
      <c r="N379" s="282"/>
      <c r="O379" s="282"/>
    </row>
    <row r="380" spans="14:15" x14ac:dyDescent="0.4">
      <c r="N380" s="282"/>
      <c r="O380" s="282"/>
    </row>
    <row r="381" spans="14:15" x14ac:dyDescent="0.4">
      <c r="N381" s="282"/>
      <c r="O381" s="282"/>
    </row>
    <row r="382" spans="14:15" x14ac:dyDescent="0.4">
      <c r="N382" s="282"/>
      <c r="O382" s="282"/>
    </row>
    <row r="383" spans="14:15" x14ac:dyDescent="0.4">
      <c r="N383" s="282"/>
      <c r="O383" s="282"/>
    </row>
    <row r="384" spans="14:15" x14ac:dyDescent="0.4">
      <c r="N384" s="282"/>
      <c r="O384" s="282"/>
    </row>
    <row r="385" spans="14:15" x14ac:dyDescent="0.4">
      <c r="N385" s="282"/>
      <c r="O385" s="282"/>
    </row>
    <row r="386" spans="14:15" x14ac:dyDescent="0.4">
      <c r="N386" s="282"/>
      <c r="O386" s="282"/>
    </row>
    <row r="387" spans="14:15" x14ac:dyDescent="0.4">
      <c r="N387" s="282"/>
      <c r="O387" s="282"/>
    </row>
    <row r="388" spans="14:15" x14ac:dyDescent="0.4">
      <c r="N388" s="282"/>
      <c r="O388" s="282"/>
    </row>
    <row r="389" spans="14:15" x14ac:dyDescent="0.4">
      <c r="N389" s="282"/>
      <c r="O389" s="282"/>
    </row>
    <row r="390" spans="14:15" x14ac:dyDescent="0.4">
      <c r="N390" s="282"/>
      <c r="O390" s="282"/>
    </row>
    <row r="391" spans="14:15" x14ac:dyDescent="0.4">
      <c r="N391" s="282"/>
      <c r="O391" s="282"/>
    </row>
    <row r="392" spans="14:15" x14ac:dyDescent="0.4">
      <c r="N392" s="282"/>
      <c r="O392" s="282"/>
    </row>
    <row r="393" spans="14:15" x14ac:dyDescent="0.4">
      <c r="N393" s="282"/>
      <c r="O393" s="282"/>
    </row>
    <row r="394" spans="14:15" x14ac:dyDescent="0.4">
      <c r="N394" s="282"/>
      <c r="O394" s="282"/>
    </row>
    <row r="395" spans="14:15" x14ac:dyDescent="0.4">
      <c r="N395" s="282"/>
      <c r="O395" s="282"/>
    </row>
    <row r="396" spans="14:15" x14ac:dyDescent="0.4">
      <c r="N396" s="282"/>
      <c r="O396" s="282"/>
    </row>
    <row r="397" spans="14:15" x14ac:dyDescent="0.4">
      <c r="N397" s="282"/>
      <c r="O397" s="282"/>
    </row>
    <row r="398" spans="14:15" x14ac:dyDescent="0.4">
      <c r="N398" s="282"/>
      <c r="O398" s="282"/>
    </row>
    <row r="399" spans="14:15" x14ac:dyDescent="0.4">
      <c r="N399" s="282"/>
      <c r="O399" s="282"/>
    </row>
    <row r="400" spans="14:15" x14ac:dyDescent="0.4">
      <c r="N400" s="282"/>
      <c r="O400" s="282"/>
    </row>
    <row r="401" spans="14:15" x14ac:dyDescent="0.4">
      <c r="N401" s="282"/>
      <c r="O401" s="282"/>
    </row>
    <row r="402" spans="14:15" x14ac:dyDescent="0.4">
      <c r="N402" s="282"/>
      <c r="O402" s="282"/>
    </row>
    <row r="403" spans="14:15" x14ac:dyDescent="0.4">
      <c r="N403" s="282"/>
      <c r="O403" s="282"/>
    </row>
    <row r="404" spans="14:15" x14ac:dyDescent="0.4">
      <c r="N404" s="282"/>
      <c r="O404" s="282"/>
    </row>
    <row r="405" spans="14:15" x14ac:dyDescent="0.4">
      <c r="N405" s="282"/>
      <c r="O405" s="282"/>
    </row>
    <row r="406" spans="14:15" x14ac:dyDescent="0.4">
      <c r="N406" s="282"/>
      <c r="O406" s="282"/>
    </row>
    <row r="407" spans="14:15" x14ac:dyDescent="0.4">
      <c r="N407" s="282"/>
      <c r="O407" s="282"/>
    </row>
    <row r="408" spans="14:15" x14ac:dyDescent="0.4">
      <c r="N408" s="282"/>
      <c r="O408" s="282"/>
    </row>
    <row r="409" spans="14:15" x14ac:dyDescent="0.4">
      <c r="N409" s="282"/>
      <c r="O409" s="282"/>
    </row>
    <row r="410" spans="14:15" x14ac:dyDescent="0.4">
      <c r="N410" s="282"/>
      <c r="O410" s="282"/>
    </row>
    <row r="411" spans="14:15" x14ac:dyDescent="0.4">
      <c r="N411" s="282"/>
      <c r="O411" s="282"/>
    </row>
    <row r="412" spans="14:15" x14ac:dyDescent="0.4">
      <c r="N412" s="282"/>
      <c r="O412" s="282"/>
    </row>
    <row r="413" spans="14:15" x14ac:dyDescent="0.4">
      <c r="N413" s="282"/>
      <c r="O413" s="282"/>
    </row>
    <row r="414" spans="14:15" x14ac:dyDescent="0.4">
      <c r="N414" s="282"/>
      <c r="O414" s="282"/>
    </row>
    <row r="415" spans="14:15" x14ac:dyDescent="0.4">
      <c r="N415" s="282"/>
      <c r="O415" s="282"/>
    </row>
    <row r="416" spans="14:15" x14ac:dyDescent="0.4">
      <c r="N416" s="282"/>
      <c r="O416" s="282"/>
    </row>
    <row r="417" spans="14:15" x14ac:dyDescent="0.4">
      <c r="N417" s="282"/>
      <c r="O417" s="282"/>
    </row>
    <row r="418" spans="14:15" x14ac:dyDescent="0.4">
      <c r="N418" s="282"/>
      <c r="O418" s="282"/>
    </row>
    <row r="419" spans="14:15" x14ac:dyDescent="0.4">
      <c r="N419" s="282"/>
      <c r="O419" s="282"/>
    </row>
    <row r="420" spans="14:15" x14ac:dyDescent="0.4">
      <c r="N420" s="282"/>
      <c r="O420" s="282"/>
    </row>
    <row r="421" spans="14:15" x14ac:dyDescent="0.4">
      <c r="N421" s="282"/>
      <c r="O421" s="282"/>
    </row>
    <row r="422" spans="14:15" x14ac:dyDescent="0.4">
      <c r="N422" s="282"/>
      <c r="O422" s="282"/>
    </row>
    <row r="423" spans="14:15" x14ac:dyDescent="0.4">
      <c r="N423" s="282"/>
      <c r="O423" s="282"/>
    </row>
    <row r="424" spans="14:15" x14ac:dyDescent="0.4">
      <c r="N424" s="282"/>
      <c r="O424" s="282"/>
    </row>
    <row r="425" spans="14:15" x14ac:dyDescent="0.4">
      <c r="N425" s="282"/>
      <c r="O425" s="282"/>
    </row>
    <row r="426" spans="14:15" x14ac:dyDescent="0.4">
      <c r="N426" s="282"/>
      <c r="O426" s="282"/>
    </row>
    <row r="427" spans="14:15" x14ac:dyDescent="0.4">
      <c r="N427" s="282"/>
      <c r="O427" s="282"/>
    </row>
    <row r="428" spans="14:15" x14ac:dyDescent="0.4">
      <c r="N428" s="282"/>
      <c r="O428" s="282"/>
    </row>
    <row r="429" spans="14:15" x14ac:dyDescent="0.4">
      <c r="N429" s="282"/>
      <c r="O429" s="282"/>
    </row>
    <row r="430" spans="14:15" x14ac:dyDescent="0.4">
      <c r="N430" s="282"/>
      <c r="O430" s="282"/>
    </row>
    <row r="431" spans="14:15" x14ac:dyDescent="0.4">
      <c r="N431" s="282"/>
      <c r="O431" s="282"/>
    </row>
    <row r="432" spans="14:15" x14ac:dyDescent="0.4">
      <c r="N432" s="282"/>
      <c r="O432" s="282"/>
    </row>
    <row r="433" spans="14:15" x14ac:dyDescent="0.4">
      <c r="N433" s="282"/>
      <c r="O433" s="282"/>
    </row>
    <row r="434" spans="14:15" x14ac:dyDescent="0.4">
      <c r="N434" s="282"/>
      <c r="O434" s="282"/>
    </row>
    <row r="435" spans="14:15" x14ac:dyDescent="0.4">
      <c r="N435" s="282"/>
      <c r="O435" s="282"/>
    </row>
    <row r="436" spans="14:15" x14ac:dyDescent="0.4">
      <c r="N436" s="282"/>
      <c r="O436" s="282"/>
    </row>
    <row r="437" spans="14:15" x14ac:dyDescent="0.4">
      <c r="N437" s="282"/>
      <c r="O437" s="282"/>
    </row>
    <row r="438" spans="14:15" x14ac:dyDescent="0.4">
      <c r="N438" s="282"/>
      <c r="O438" s="282"/>
    </row>
    <row r="439" spans="14:15" x14ac:dyDescent="0.4">
      <c r="N439" s="282"/>
      <c r="O439" s="282"/>
    </row>
    <row r="440" spans="14:15" x14ac:dyDescent="0.4">
      <c r="N440" s="282"/>
      <c r="O440" s="282"/>
    </row>
    <row r="441" spans="14:15" x14ac:dyDescent="0.4">
      <c r="N441" s="282"/>
      <c r="O441" s="282"/>
    </row>
    <row r="442" spans="14:15" x14ac:dyDescent="0.4">
      <c r="N442" s="282"/>
      <c r="O442" s="282"/>
    </row>
    <row r="443" spans="14:15" x14ac:dyDescent="0.4">
      <c r="N443" s="282"/>
      <c r="O443" s="282"/>
    </row>
    <row r="444" spans="14:15" x14ac:dyDescent="0.4">
      <c r="N444" s="282"/>
      <c r="O444" s="282"/>
    </row>
    <row r="445" spans="14:15" x14ac:dyDescent="0.4">
      <c r="N445" s="282"/>
      <c r="O445" s="282"/>
    </row>
    <row r="446" spans="14:15" x14ac:dyDescent="0.4">
      <c r="N446" s="282"/>
      <c r="O446" s="282"/>
    </row>
    <row r="447" spans="14:15" x14ac:dyDescent="0.4">
      <c r="N447" s="282"/>
      <c r="O447" s="282"/>
    </row>
    <row r="448" spans="14:15" x14ac:dyDescent="0.4">
      <c r="N448" s="282"/>
      <c r="O448" s="282"/>
    </row>
    <row r="449" spans="14:15" x14ac:dyDescent="0.4">
      <c r="N449" s="282"/>
      <c r="O449" s="282"/>
    </row>
    <row r="450" spans="14:15" x14ac:dyDescent="0.4">
      <c r="N450" s="282"/>
      <c r="O450" s="282"/>
    </row>
    <row r="451" spans="14:15" x14ac:dyDescent="0.4">
      <c r="N451" s="282"/>
      <c r="O451" s="282"/>
    </row>
    <row r="452" spans="14:15" x14ac:dyDescent="0.4">
      <c r="N452" s="282"/>
      <c r="O452" s="282"/>
    </row>
    <row r="453" spans="14:15" x14ac:dyDescent="0.4">
      <c r="N453" s="282"/>
      <c r="O453" s="282"/>
    </row>
    <row r="454" spans="14:15" x14ac:dyDescent="0.4">
      <c r="N454" s="282"/>
      <c r="O454" s="282"/>
    </row>
    <row r="455" spans="14:15" x14ac:dyDescent="0.4">
      <c r="N455" s="282"/>
      <c r="O455" s="282"/>
    </row>
    <row r="456" spans="14:15" x14ac:dyDescent="0.4">
      <c r="N456" s="282"/>
      <c r="O456" s="282"/>
    </row>
    <row r="457" spans="14:15" x14ac:dyDescent="0.4">
      <c r="N457" s="282"/>
      <c r="O457" s="282"/>
    </row>
    <row r="458" spans="14:15" x14ac:dyDescent="0.4">
      <c r="N458" s="282"/>
      <c r="O458" s="282"/>
    </row>
    <row r="459" spans="14:15" x14ac:dyDescent="0.4">
      <c r="N459" s="282"/>
      <c r="O459" s="282"/>
    </row>
    <row r="460" spans="14:15" x14ac:dyDescent="0.4">
      <c r="N460" s="282"/>
      <c r="O460" s="282"/>
    </row>
    <row r="461" spans="14:15" x14ac:dyDescent="0.4">
      <c r="N461" s="282"/>
      <c r="O461" s="282"/>
    </row>
    <row r="462" spans="14:15" x14ac:dyDescent="0.4">
      <c r="N462" s="282"/>
      <c r="O462" s="282"/>
    </row>
    <row r="463" spans="14:15" x14ac:dyDescent="0.4">
      <c r="N463" s="282"/>
      <c r="O463" s="282"/>
    </row>
    <row r="464" spans="14:15" x14ac:dyDescent="0.4">
      <c r="N464" s="282"/>
      <c r="O464" s="282"/>
    </row>
    <row r="465" spans="14:15" x14ac:dyDescent="0.4">
      <c r="N465" s="282"/>
      <c r="O465" s="282"/>
    </row>
    <row r="466" spans="14:15" x14ac:dyDescent="0.4">
      <c r="N466" s="282"/>
      <c r="O466" s="282"/>
    </row>
    <row r="467" spans="14:15" x14ac:dyDescent="0.4">
      <c r="N467" s="282"/>
      <c r="O467" s="282"/>
    </row>
    <row r="468" spans="14:15" x14ac:dyDescent="0.4">
      <c r="N468" s="282"/>
      <c r="O468" s="282"/>
    </row>
    <row r="469" spans="14:15" x14ac:dyDescent="0.4">
      <c r="N469" s="282"/>
      <c r="O469" s="282"/>
    </row>
    <row r="470" spans="14:15" x14ac:dyDescent="0.4">
      <c r="N470" s="282"/>
      <c r="O470" s="282"/>
    </row>
    <row r="471" spans="14:15" x14ac:dyDescent="0.4">
      <c r="N471" s="282"/>
      <c r="O471" s="282"/>
    </row>
    <row r="472" spans="14:15" x14ac:dyDescent="0.4">
      <c r="N472" s="282"/>
      <c r="O472" s="282"/>
    </row>
    <row r="473" spans="14:15" x14ac:dyDescent="0.4">
      <c r="N473" s="282"/>
      <c r="O473" s="282"/>
    </row>
    <row r="474" spans="14:15" x14ac:dyDescent="0.4">
      <c r="N474" s="282"/>
      <c r="O474" s="282"/>
    </row>
    <row r="475" spans="14:15" x14ac:dyDescent="0.4">
      <c r="N475" s="282"/>
      <c r="O475" s="282"/>
    </row>
    <row r="476" spans="14:15" x14ac:dyDescent="0.4">
      <c r="N476" s="282"/>
      <c r="O476" s="282"/>
    </row>
    <row r="477" spans="14:15" x14ac:dyDescent="0.4">
      <c r="N477" s="282"/>
      <c r="O477" s="282"/>
    </row>
    <row r="478" spans="14:15" x14ac:dyDescent="0.4">
      <c r="N478" s="282"/>
      <c r="O478" s="282"/>
    </row>
    <row r="479" spans="14:15" x14ac:dyDescent="0.4">
      <c r="N479" s="282"/>
      <c r="O479" s="282"/>
    </row>
    <row r="480" spans="14:15" x14ac:dyDescent="0.4">
      <c r="N480" s="282"/>
      <c r="O480" s="282"/>
    </row>
    <row r="481" spans="14:15" x14ac:dyDescent="0.4">
      <c r="N481" s="282"/>
      <c r="O481" s="282"/>
    </row>
    <row r="482" spans="14:15" x14ac:dyDescent="0.4">
      <c r="N482" s="282"/>
      <c r="O482" s="282"/>
    </row>
    <row r="483" spans="14:15" x14ac:dyDescent="0.4">
      <c r="N483" s="282"/>
      <c r="O483" s="282"/>
    </row>
    <row r="484" spans="14:15" x14ac:dyDescent="0.4">
      <c r="N484" s="282"/>
      <c r="O484" s="282"/>
    </row>
    <row r="485" spans="14:15" x14ac:dyDescent="0.4">
      <c r="N485" s="282"/>
      <c r="O485" s="282"/>
    </row>
    <row r="486" spans="14:15" x14ac:dyDescent="0.4">
      <c r="N486" s="282"/>
      <c r="O486" s="282"/>
    </row>
    <row r="487" spans="14:15" x14ac:dyDescent="0.4">
      <c r="N487" s="282"/>
      <c r="O487" s="282"/>
    </row>
    <row r="488" spans="14:15" x14ac:dyDescent="0.4">
      <c r="N488" s="282"/>
      <c r="O488" s="282"/>
    </row>
    <row r="489" spans="14:15" x14ac:dyDescent="0.4">
      <c r="N489" s="282"/>
      <c r="O489" s="282"/>
    </row>
    <row r="490" spans="14:15" x14ac:dyDescent="0.4">
      <c r="N490" s="282"/>
      <c r="O490" s="282"/>
    </row>
    <row r="491" spans="14:15" x14ac:dyDescent="0.4">
      <c r="N491" s="282"/>
      <c r="O491" s="282"/>
    </row>
    <row r="492" spans="14:15" x14ac:dyDescent="0.4">
      <c r="N492" s="282"/>
      <c r="O492" s="282"/>
    </row>
    <row r="493" spans="14:15" x14ac:dyDescent="0.4">
      <c r="N493" s="282"/>
      <c r="O493" s="282"/>
    </row>
    <row r="494" spans="14:15" x14ac:dyDescent="0.4">
      <c r="N494" s="282"/>
      <c r="O494" s="282"/>
    </row>
    <row r="495" spans="14:15" x14ac:dyDescent="0.4">
      <c r="N495" s="282"/>
      <c r="O495" s="282"/>
    </row>
    <row r="496" spans="14:15" x14ac:dyDescent="0.4">
      <c r="N496" s="282"/>
      <c r="O496" s="282"/>
    </row>
    <row r="497" spans="14:15" x14ac:dyDescent="0.4">
      <c r="N497" s="282"/>
      <c r="O497" s="282"/>
    </row>
    <row r="498" spans="14:15" x14ac:dyDescent="0.4">
      <c r="N498" s="282"/>
      <c r="O498" s="282"/>
    </row>
    <row r="499" spans="14:15" x14ac:dyDescent="0.4">
      <c r="N499" s="282"/>
      <c r="O499" s="282"/>
    </row>
    <row r="500" spans="14:15" x14ac:dyDescent="0.4">
      <c r="N500" s="282"/>
      <c r="O500" s="282"/>
    </row>
    <row r="501" spans="14:15" x14ac:dyDescent="0.4">
      <c r="N501" s="282"/>
      <c r="O501" s="282"/>
    </row>
    <row r="502" spans="14:15" x14ac:dyDescent="0.4">
      <c r="N502" s="282"/>
      <c r="O502" s="282"/>
    </row>
    <row r="503" spans="14:15" x14ac:dyDescent="0.4">
      <c r="N503" s="282"/>
      <c r="O503" s="282"/>
    </row>
    <row r="504" spans="14:15" x14ac:dyDescent="0.4">
      <c r="N504" s="282"/>
      <c r="O504" s="282"/>
    </row>
    <row r="505" spans="14:15" x14ac:dyDescent="0.4">
      <c r="N505" s="282"/>
      <c r="O505" s="282"/>
    </row>
    <row r="506" spans="14:15" x14ac:dyDescent="0.4">
      <c r="N506" s="282"/>
      <c r="O506" s="282"/>
    </row>
    <row r="507" spans="14:15" x14ac:dyDescent="0.4">
      <c r="N507" s="282"/>
      <c r="O507" s="282"/>
    </row>
    <row r="508" spans="14:15" x14ac:dyDescent="0.4">
      <c r="N508" s="282"/>
      <c r="O508" s="282"/>
    </row>
    <row r="509" spans="14:15" x14ac:dyDescent="0.4">
      <c r="N509" s="282"/>
      <c r="O509" s="282"/>
    </row>
    <row r="510" spans="14:15" x14ac:dyDescent="0.4">
      <c r="N510" s="282"/>
      <c r="O510" s="282"/>
    </row>
    <row r="511" spans="14:15" x14ac:dyDescent="0.4">
      <c r="N511" s="282"/>
      <c r="O511" s="282"/>
    </row>
    <row r="512" spans="14:15" x14ac:dyDescent="0.4">
      <c r="N512" s="282"/>
      <c r="O512" s="282"/>
    </row>
    <row r="513" spans="14:15" x14ac:dyDescent="0.4">
      <c r="N513" s="282"/>
      <c r="O513" s="282"/>
    </row>
    <row r="514" spans="14:15" x14ac:dyDescent="0.4">
      <c r="N514" s="282"/>
      <c r="O514" s="282"/>
    </row>
    <row r="515" spans="14:15" x14ac:dyDescent="0.4">
      <c r="N515" s="282"/>
      <c r="O515" s="282"/>
    </row>
    <row r="516" spans="14:15" x14ac:dyDescent="0.4">
      <c r="N516" s="282"/>
      <c r="O516" s="282"/>
    </row>
    <row r="517" spans="14:15" x14ac:dyDescent="0.4">
      <c r="N517" s="282"/>
      <c r="O517" s="282"/>
    </row>
    <row r="518" spans="14:15" x14ac:dyDescent="0.4">
      <c r="N518" s="282"/>
      <c r="O518" s="282"/>
    </row>
    <row r="519" spans="14:15" x14ac:dyDescent="0.4">
      <c r="N519" s="282"/>
      <c r="O519" s="282"/>
    </row>
    <row r="520" spans="14:15" x14ac:dyDescent="0.4">
      <c r="N520" s="282"/>
      <c r="O520" s="282"/>
    </row>
    <row r="521" spans="14:15" x14ac:dyDescent="0.4">
      <c r="N521" s="282"/>
      <c r="O521" s="282"/>
    </row>
    <row r="522" spans="14:15" x14ac:dyDescent="0.4">
      <c r="N522" s="282"/>
      <c r="O522" s="282"/>
    </row>
    <row r="523" spans="14:15" x14ac:dyDescent="0.4">
      <c r="N523" s="282"/>
      <c r="O523" s="282"/>
    </row>
    <row r="524" spans="14:15" x14ac:dyDescent="0.4">
      <c r="N524" s="282"/>
      <c r="O524" s="282"/>
    </row>
    <row r="525" spans="14:15" x14ac:dyDescent="0.4">
      <c r="N525" s="282"/>
      <c r="O525" s="282"/>
    </row>
    <row r="526" spans="14:15" x14ac:dyDescent="0.4">
      <c r="N526" s="282"/>
      <c r="O526" s="282"/>
    </row>
    <row r="527" spans="14:15" x14ac:dyDescent="0.4">
      <c r="N527" s="282"/>
      <c r="O527" s="282"/>
    </row>
    <row r="528" spans="14:15" x14ac:dyDescent="0.4">
      <c r="N528" s="282"/>
      <c r="O528" s="282"/>
    </row>
    <row r="529" spans="14:15" x14ac:dyDescent="0.4">
      <c r="N529" s="282"/>
      <c r="O529" s="282"/>
    </row>
    <row r="530" spans="14:15" x14ac:dyDescent="0.4">
      <c r="N530" s="282"/>
      <c r="O530" s="282"/>
    </row>
    <row r="531" spans="14:15" x14ac:dyDescent="0.4">
      <c r="N531" s="282"/>
      <c r="O531" s="282"/>
    </row>
    <row r="532" spans="14:15" x14ac:dyDescent="0.4">
      <c r="N532" s="282"/>
      <c r="O532" s="282"/>
    </row>
    <row r="533" spans="14:15" x14ac:dyDescent="0.4">
      <c r="N533" s="282"/>
      <c r="O533" s="282"/>
    </row>
    <row r="534" spans="14:15" x14ac:dyDescent="0.4">
      <c r="N534" s="282"/>
      <c r="O534" s="282"/>
    </row>
    <row r="535" spans="14:15" x14ac:dyDescent="0.4">
      <c r="N535" s="282"/>
      <c r="O535" s="282"/>
    </row>
    <row r="536" spans="14:15" x14ac:dyDescent="0.4">
      <c r="N536" s="282"/>
      <c r="O536" s="282"/>
    </row>
    <row r="537" spans="14:15" x14ac:dyDescent="0.4">
      <c r="N537" s="282"/>
      <c r="O537" s="282"/>
    </row>
    <row r="538" spans="14:15" x14ac:dyDescent="0.4">
      <c r="N538" s="282"/>
      <c r="O538" s="282"/>
    </row>
    <row r="539" spans="14:15" x14ac:dyDescent="0.4">
      <c r="N539" s="282"/>
      <c r="O539" s="282"/>
    </row>
    <row r="540" spans="14:15" x14ac:dyDescent="0.4">
      <c r="N540" s="282"/>
      <c r="O540" s="282"/>
    </row>
    <row r="541" spans="14:15" x14ac:dyDescent="0.4">
      <c r="N541" s="282"/>
      <c r="O541" s="282"/>
    </row>
    <row r="542" spans="14:15" x14ac:dyDescent="0.4">
      <c r="N542" s="282"/>
      <c r="O542" s="282"/>
    </row>
    <row r="543" spans="14:15" x14ac:dyDescent="0.4">
      <c r="N543" s="282"/>
      <c r="O543" s="282"/>
    </row>
    <row r="544" spans="14:15" x14ac:dyDescent="0.4">
      <c r="N544" s="282"/>
      <c r="O544" s="282"/>
    </row>
    <row r="545" spans="14:15" x14ac:dyDescent="0.4">
      <c r="N545" s="282"/>
      <c r="O545" s="282"/>
    </row>
    <row r="546" spans="14:15" x14ac:dyDescent="0.4">
      <c r="N546" s="282"/>
      <c r="O546" s="282"/>
    </row>
    <row r="547" spans="14:15" x14ac:dyDescent="0.4">
      <c r="N547" s="282"/>
      <c r="O547" s="282"/>
    </row>
    <row r="548" spans="14:15" x14ac:dyDescent="0.4">
      <c r="N548" s="282"/>
      <c r="O548" s="282"/>
    </row>
    <row r="549" spans="14:15" x14ac:dyDescent="0.4">
      <c r="N549" s="282"/>
      <c r="O549" s="282"/>
    </row>
    <row r="550" spans="14:15" x14ac:dyDescent="0.4">
      <c r="N550" s="282"/>
      <c r="O550" s="282"/>
    </row>
    <row r="551" spans="14:15" x14ac:dyDescent="0.4">
      <c r="N551" s="282"/>
      <c r="O551" s="282"/>
    </row>
    <row r="552" spans="14:15" x14ac:dyDescent="0.4">
      <c r="N552" s="282"/>
      <c r="O552" s="282"/>
    </row>
    <row r="553" spans="14:15" x14ac:dyDescent="0.4">
      <c r="N553" s="282"/>
      <c r="O553" s="282"/>
    </row>
    <row r="554" spans="14:15" x14ac:dyDescent="0.4">
      <c r="N554" s="282"/>
      <c r="O554" s="282"/>
    </row>
    <row r="555" spans="14:15" x14ac:dyDescent="0.4">
      <c r="N555" s="282"/>
      <c r="O555" s="282"/>
    </row>
    <row r="556" spans="14:15" x14ac:dyDescent="0.4">
      <c r="N556" s="282"/>
      <c r="O556" s="282"/>
    </row>
    <row r="557" spans="14:15" x14ac:dyDescent="0.4">
      <c r="N557" s="282"/>
      <c r="O557" s="282"/>
    </row>
    <row r="558" spans="14:15" x14ac:dyDescent="0.4">
      <c r="N558" s="282"/>
      <c r="O558" s="282"/>
    </row>
    <row r="559" spans="14:15" x14ac:dyDescent="0.4">
      <c r="N559" s="282"/>
      <c r="O559" s="282"/>
    </row>
    <row r="560" spans="14:15" x14ac:dyDescent="0.4">
      <c r="N560" s="282"/>
      <c r="O560" s="282"/>
    </row>
    <row r="561" spans="14:15" x14ac:dyDescent="0.4">
      <c r="N561" s="282"/>
      <c r="O561" s="282"/>
    </row>
    <row r="562" spans="14:15" x14ac:dyDescent="0.4">
      <c r="N562" s="282"/>
      <c r="O562" s="282"/>
    </row>
    <row r="563" spans="14:15" x14ac:dyDescent="0.4">
      <c r="N563" s="282"/>
      <c r="O563" s="282"/>
    </row>
    <row r="564" spans="14:15" x14ac:dyDescent="0.4">
      <c r="N564" s="282"/>
      <c r="O564" s="282"/>
    </row>
    <row r="565" spans="14:15" x14ac:dyDescent="0.4">
      <c r="N565" s="282"/>
      <c r="O565" s="282"/>
    </row>
    <row r="566" spans="14:15" x14ac:dyDescent="0.4">
      <c r="N566" s="282"/>
      <c r="O566" s="282"/>
    </row>
    <row r="567" spans="14:15" x14ac:dyDescent="0.4">
      <c r="N567" s="282"/>
      <c r="O567" s="282"/>
    </row>
    <row r="568" spans="14:15" x14ac:dyDescent="0.4">
      <c r="N568" s="282"/>
      <c r="O568" s="282"/>
    </row>
    <row r="569" spans="14:15" x14ac:dyDescent="0.4">
      <c r="N569" s="282"/>
      <c r="O569" s="282"/>
    </row>
    <row r="570" spans="14:15" x14ac:dyDescent="0.4">
      <c r="N570" s="282"/>
      <c r="O570" s="282"/>
    </row>
    <row r="571" spans="14:15" x14ac:dyDescent="0.4">
      <c r="N571" s="282"/>
      <c r="O571" s="282"/>
    </row>
    <row r="572" spans="14:15" x14ac:dyDescent="0.4">
      <c r="N572" s="282"/>
      <c r="O572" s="282"/>
    </row>
    <row r="573" spans="14:15" x14ac:dyDescent="0.4">
      <c r="N573" s="282"/>
      <c r="O573" s="282"/>
    </row>
    <row r="574" spans="14:15" x14ac:dyDescent="0.4">
      <c r="N574" s="282"/>
      <c r="O574" s="282"/>
    </row>
    <row r="575" spans="14:15" x14ac:dyDescent="0.4">
      <c r="N575" s="282"/>
      <c r="O575" s="282"/>
    </row>
    <row r="576" spans="14:15" x14ac:dyDescent="0.4">
      <c r="N576" s="282"/>
      <c r="O576" s="282"/>
    </row>
    <row r="577" spans="14:15" x14ac:dyDescent="0.4">
      <c r="N577" s="282"/>
      <c r="O577" s="282"/>
    </row>
    <row r="578" spans="14:15" x14ac:dyDescent="0.4">
      <c r="N578" s="282"/>
      <c r="O578" s="282"/>
    </row>
    <row r="579" spans="14:15" x14ac:dyDescent="0.4">
      <c r="N579" s="282"/>
      <c r="O579" s="282"/>
    </row>
    <row r="580" spans="14:15" x14ac:dyDescent="0.4">
      <c r="N580" s="282"/>
      <c r="O580" s="282"/>
    </row>
    <row r="581" spans="14:15" x14ac:dyDescent="0.4">
      <c r="N581" s="282"/>
      <c r="O581" s="282"/>
    </row>
    <row r="582" spans="14:15" x14ac:dyDescent="0.4">
      <c r="N582" s="282"/>
      <c r="O582" s="282"/>
    </row>
    <row r="583" spans="14:15" x14ac:dyDescent="0.4">
      <c r="N583" s="282"/>
      <c r="O583" s="282"/>
    </row>
    <row r="584" spans="14:15" x14ac:dyDescent="0.4">
      <c r="N584" s="282"/>
      <c r="O584" s="282"/>
    </row>
    <row r="585" spans="14:15" x14ac:dyDescent="0.4">
      <c r="N585" s="282"/>
      <c r="O585" s="282"/>
    </row>
    <row r="586" spans="14:15" x14ac:dyDescent="0.4">
      <c r="N586" s="282"/>
      <c r="O586" s="282"/>
    </row>
    <row r="587" spans="14:15" x14ac:dyDescent="0.4">
      <c r="N587" s="282"/>
      <c r="O587" s="282"/>
    </row>
    <row r="588" spans="14:15" x14ac:dyDescent="0.4">
      <c r="N588" s="282"/>
      <c r="O588" s="282"/>
    </row>
    <row r="589" spans="14:15" x14ac:dyDescent="0.4">
      <c r="N589" s="282"/>
      <c r="O589" s="282"/>
    </row>
    <row r="590" spans="14:15" x14ac:dyDescent="0.4">
      <c r="N590" s="282"/>
      <c r="O590" s="282"/>
    </row>
    <row r="591" spans="14:15" x14ac:dyDescent="0.4">
      <c r="N591" s="282"/>
      <c r="O591" s="282"/>
    </row>
    <row r="592" spans="14:15" x14ac:dyDescent="0.4">
      <c r="N592" s="282"/>
      <c r="O592" s="282"/>
    </row>
    <row r="593" spans="14:15" x14ac:dyDescent="0.4">
      <c r="N593" s="282"/>
      <c r="O593" s="282"/>
    </row>
    <row r="594" spans="14:15" x14ac:dyDescent="0.4">
      <c r="N594" s="282"/>
      <c r="O594" s="282"/>
    </row>
    <row r="595" spans="14:15" x14ac:dyDescent="0.4">
      <c r="N595" s="282"/>
      <c r="O595" s="282"/>
    </row>
    <row r="596" spans="14:15" x14ac:dyDescent="0.4">
      <c r="N596" s="282"/>
      <c r="O596" s="282"/>
    </row>
    <row r="597" spans="14:15" x14ac:dyDescent="0.4">
      <c r="N597" s="282"/>
      <c r="O597" s="282"/>
    </row>
    <row r="598" spans="14:15" x14ac:dyDescent="0.4">
      <c r="N598" s="282"/>
      <c r="O598" s="282"/>
    </row>
    <row r="599" spans="14:15" x14ac:dyDescent="0.4">
      <c r="N599" s="282"/>
      <c r="O599" s="282"/>
    </row>
    <row r="600" spans="14:15" x14ac:dyDescent="0.4">
      <c r="N600" s="282"/>
      <c r="O600" s="282"/>
    </row>
    <row r="601" spans="14:15" x14ac:dyDescent="0.4">
      <c r="N601" s="282"/>
      <c r="O601" s="282"/>
    </row>
    <row r="602" spans="14:15" x14ac:dyDescent="0.4">
      <c r="N602" s="282"/>
      <c r="O602" s="282"/>
    </row>
    <row r="603" spans="14:15" x14ac:dyDescent="0.4">
      <c r="N603" s="282"/>
      <c r="O603" s="282"/>
    </row>
    <row r="604" spans="14:15" x14ac:dyDescent="0.4">
      <c r="N604" s="282"/>
      <c r="O604" s="282"/>
    </row>
    <row r="605" spans="14:15" x14ac:dyDescent="0.4">
      <c r="N605" s="282"/>
      <c r="O605" s="282"/>
    </row>
    <row r="606" spans="14:15" x14ac:dyDescent="0.4">
      <c r="N606" s="282"/>
      <c r="O606" s="282"/>
    </row>
    <row r="607" spans="14:15" x14ac:dyDescent="0.4">
      <c r="N607" s="282"/>
      <c r="O607" s="282"/>
    </row>
    <row r="608" spans="14:15" x14ac:dyDescent="0.4">
      <c r="N608" s="282"/>
      <c r="O608" s="282"/>
    </row>
    <row r="609" spans="14:15" x14ac:dyDescent="0.4">
      <c r="N609" s="282"/>
      <c r="O609" s="282"/>
    </row>
    <row r="610" spans="14:15" x14ac:dyDescent="0.4">
      <c r="N610" s="282"/>
      <c r="O610" s="282"/>
    </row>
    <row r="611" spans="14:15" x14ac:dyDescent="0.4">
      <c r="N611" s="282"/>
      <c r="O611" s="282"/>
    </row>
    <row r="612" spans="14:15" x14ac:dyDescent="0.4">
      <c r="N612" s="282"/>
      <c r="O612" s="282"/>
    </row>
    <row r="613" spans="14:15" x14ac:dyDescent="0.4">
      <c r="N613" s="282"/>
      <c r="O613" s="282"/>
    </row>
    <row r="614" spans="14:15" x14ac:dyDescent="0.4">
      <c r="N614" s="282"/>
      <c r="O614" s="282"/>
    </row>
    <row r="615" spans="14:15" x14ac:dyDescent="0.4">
      <c r="N615" s="282"/>
      <c r="O615" s="282"/>
    </row>
    <row r="616" spans="14:15" x14ac:dyDescent="0.4">
      <c r="N616" s="282"/>
      <c r="O616" s="282"/>
    </row>
    <row r="617" spans="14:15" x14ac:dyDescent="0.4">
      <c r="N617" s="282"/>
      <c r="O617" s="282"/>
    </row>
    <row r="618" spans="14:15" x14ac:dyDescent="0.4">
      <c r="N618" s="282"/>
      <c r="O618" s="282"/>
    </row>
    <row r="619" spans="14:15" x14ac:dyDescent="0.4">
      <c r="N619" s="282"/>
      <c r="O619" s="282"/>
    </row>
    <row r="620" spans="14:15" x14ac:dyDescent="0.4">
      <c r="N620" s="282"/>
      <c r="O620" s="282"/>
    </row>
    <row r="621" spans="14:15" x14ac:dyDescent="0.4">
      <c r="N621" s="282"/>
      <c r="O621" s="282"/>
    </row>
    <row r="622" spans="14:15" x14ac:dyDescent="0.4">
      <c r="N622" s="282"/>
      <c r="O622" s="282"/>
    </row>
    <row r="623" spans="14:15" x14ac:dyDescent="0.4">
      <c r="N623" s="282"/>
      <c r="O623" s="282"/>
    </row>
    <row r="624" spans="14:15" x14ac:dyDescent="0.4">
      <c r="N624" s="282"/>
      <c r="O624" s="282"/>
    </row>
    <row r="625" spans="14:15" x14ac:dyDescent="0.4">
      <c r="N625" s="282"/>
      <c r="O625" s="282"/>
    </row>
    <row r="626" spans="14:15" x14ac:dyDescent="0.4">
      <c r="N626" s="282"/>
      <c r="O626" s="282"/>
    </row>
    <row r="627" spans="14:15" x14ac:dyDescent="0.4">
      <c r="N627" s="282"/>
      <c r="O627" s="282"/>
    </row>
    <row r="628" spans="14:15" x14ac:dyDescent="0.4">
      <c r="N628" s="282"/>
      <c r="O628" s="282"/>
    </row>
    <row r="629" spans="14:15" x14ac:dyDescent="0.4">
      <c r="N629" s="282"/>
      <c r="O629" s="282"/>
    </row>
    <row r="630" spans="14:15" x14ac:dyDescent="0.4">
      <c r="N630" s="282"/>
      <c r="O630" s="282"/>
    </row>
    <row r="631" spans="14:15" x14ac:dyDescent="0.4">
      <c r="N631" s="282"/>
      <c r="O631" s="282"/>
    </row>
    <row r="632" spans="14:15" x14ac:dyDescent="0.4">
      <c r="N632" s="282"/>
      <c r="O632" s="282"/>
    </row>
    <row r="633" spans="14:15" x14ac:dyDescent="0.4">
      <c r="N633" s="282"/>
      <c r="O633" s="282"/>
    </row>
    <row r="634" spans="14:15" x14ac:dyDescent="0.4">
      <c r="N634" s="282"/>
      <c r="O634" s="282"/>
    </row>
    <row r="635" spans="14:15" x14ac:dyDescent="0.4">
      <c r="N635" s="282"/>
      <c r="O635" s="282"/>
    </row>
    <row r="636" spans="14:15" x14ac:dyDescent="0.4">
      <c r="N636" s="282"/>
      <c r="O636" s="282"/>
    </row>
    <row r="637" spans="14:15" x14ac:dyDescent="0.4">
      <c r="N637" s="282"/>
      <c r="O637" s="282"/>
    </row>
    <row r="638" spans="14:15" x14ac:dyDescent="0.4">
      <c r="N638" s="282"/>
      <c r="O638" s="282"/>
    </row>
    <row r="639" spans="14:15" x14ac:dyDescent="0.4">
      <c r="N639" s="282"/>
      <c r="O639" s="282"/>
    </row>
    <row r="640" spans="14:15" x14ac:dyDescent="0.4">
      <c r="N640" s="282"/>
      <c r="O640" s="282"/>
    </row>
    <row r="641" spans="14:15" x14ac:dyDescent="0.4">
      <c r="N641" s="282"/>
      <c r="O641" s="282"/>
    </row>
    <row r="642" spans="14:15" x14ac:dyDescent="0.4">
      <c r="N642" s="282"/>
      <c r="O642" s="282"/>
    </row>
    <row r="643" spans="14:15" x14ac:dyDescent="0.4">
      <c r="N643" s="282"/>
      <c r="O643" s="282"/>
    </row>
    <row r="644" spans="14:15" x14ac:dyDescent="0.4">
      <c r="N644" s="282"/>
      <c r="O644" s="282"/>
    </row>
    <row r="645" spans="14:15" x14ac:dyDescent="0.4">
      <c r="N645" s="282"/>
      <c r="O645" s="282"/>
    </row>
    <row r="646" spans="14:15" x14ac:dyDescent="0.4">
      <c r="N646" s="282"/>
      <c r="O646" s="282"/>
    </row>
    <row r="647" spans="14:15" x14ac:dyDescent="0.4">
      <c r="N647" s="282"/>
      <c r="O647" s="282"/>
    </row>
    <row r="648" spans="14:15" x14ac:dyDescent="0.4">
      <c r="N648" s="282"/>
      <c r="O648" s="282"/>
    </row>
    <row r="649" spans="14:15" x14ac:dyDescent="0.4">
      <c r="N649" s="282"/>
      <c r="O649" s="282"/>
    </row>
    <row r="650" spans="14:15" x14ac:dyDescent="0.4">
      <c r="N650" s="282"/>
      <c r="O650" s="282"/>
    </row>
    <row r="651" spans="14:15" x14ac:dyDescent="0.4">
      <c r="N651" s="282"/>
      <c r="O651" s="282"/>
    </row>
    <row r="652" spans="14:15" x14ac:dyDescent="0.4">
      <c r="N652" s="282"/>
      <c r="O652" s="282"/>
    </row>
    <row r="653" spans="14:15" x14ac:dyDescent="0.4">
      <c r="N653" s="282"/>
      <c r="O653" s="282"/>
    </row>
    <row r="654" spans="14:15" x14ac:dyDescent="0.4">
      <c r="N654" s="282"/>
      <c r="O654" s="282"/>
    </row>
    <row r="655" spans="14:15" x14ac:dyDescent="0.4">
      <c r="N655" s="282"/>
      <c r="O655" s="282"/>
    </row>
    <row r="656" spans="14:15" x14ac:dyDescent="0.4">
      <c r="N656" s="282"/>
      <c r="O656" s="282"/>
    </row>
    <row r="657" spans="14:15" x14ac:dyDescent="0.4">
      <c r="N657" s="282"/>
      <c r="O657" s="282"/>
    </row>
    <row r="658" spans="14:15" x14ac:dyDescent="0.4">
      <c r="N658" s="282"/>
      <c r="O658" s="282"/>
    </row>
    <row r="659" spans="14:15" x14ac:dyDescent="0.4">
      <c r="N659" s="282"/>
      <c r="O659" s="282"/>
    </row>
    <row r="660" spans="14:15" x14ac:dyDescent="0.4">
      <c r="N660" s="282"/>
      <c r="O660" s="282"/>
    </row>
    <row r="661" spans="14:15" x14ac:dyDescent="0.4">
      <c r="N661" s="282"/>
      <c r="O661" s="282"/>
    </row>
    <row r="662" spans="14:15" x14ac:dyDescent="0.4">
      <c r="N662" s="282"/>
      <c r="O662" s="282"/>
    </row>
    <row r="663" spans="14:15" x14ac:dyDescent="0.4">
      <c r="N663" s="282"/>
      <c r="O663" s="282"/>
    </row>
    <row r="664" spans="14:15" x14ac:dyDescent="0.4">
      <c r="N664" s="282"/>
      <c r="O664" s="282"/>
    </row>
    <row r="665" spans="14:15" x14ac:dyDescent="0.4">
      <c r="N665" s="282"/>
      <c r="O665" s="282"/>
    </row>
    <row r="666" spans="14:15" x14ac:dyDescent="0.4">
      <c r="N666" s="282"/>
      <c r="O666" s="282"/>
    </row>
    <row r="667" spans="14:15" x14ac:dyDescent="0.4">
      <c r="N667" s="282"/>
      <c r="O667" s="282"/>
    </row>
    <row r="668" spans="14:15" x14ac:dyDescent="0.4">
      <c r="N668" s="282"/>
      <c r="O668" s="282"/>
    </row>
    <row r="669" spans="14:15" x14ac:dyDescent="0.4">
      <c r="N669" s="282"/>
      <c r="O669" s="282"/>
    </row>
    <row r="670" spans="14:15" x14ac:dyDescent="0.4">
      <c r="N670" s="282"/>
      <c r="O670" s="282"/>
    </row>
    <row r="671" spans="14:15" x14ac:dyDescent="0.4">
      <c r="N671" s="282"/>
      <c r="O671" s="282"/>
    </row>
    <row r="672" spans="14:15" x14ac:dyDescent="0.4">
      <c r="N672" s="282"/>
      <c r="O672" s="282"/>
    </row>
    <row r="673" spans="14:15" x14ac:dyDescent="0.4">
      <c r="N673" s="282"/>
      <c r="O673" s="282"/>
    </row>
    <row r="674" spans="14:15" x14ac:dyDescent="0.4">
      <c r="N674" s="282"/>
      <c r="O674" s="282"/>
    </row>
    <row r="675" spans="14:15" x14ac:dyDescent="0.4">
      <c r="N675" s="282"/>
      <c r="O675" s="282"/>
    </row>
    <row r="676" spans="14:15" x14ac:dyDescent="0.4">
      <c r="N676" s="282"/>
      <c r="O676" s="282"/>
    </row>
    <row r="677" spans="14:15" x14ac:dyDescent="0.4">
      <c r="N677" s="282"/>
      <c r="O677" s="282"/>
    </row>
    <row r="678" spans="14:15" x14ac:dyDescent="0.4">
      <c r="N678" s="282"/>
      <c r="O678" s="282"/>
    </row>
    <row r="679" spans="14:15" x14ac:dyDescent="0.4">
      <c r="N679" s="282"/>
      <c r="O679" s="282"/>
    </row>
    <row r="680" spans="14:15" x14ac:dyDescent="0.4">
      <c r="N680" s="282"/>
      <c r="O680" s="282"/>
    </row>
    <row r="681" spans="14:15" x14ac:dyDescent="0.4">
      <c r="N681" s="282"/>
      <c r="O681" s="282"/>
    </row>
    <row r="682" spans="14:15" x14ac:dyDescent="0.4">
      <c r="N682" s="282"/>
      <c r="O682" s="282"/>
    </row>
    <row r="683" spans="14:15" x14ac:dyDescent="0.4">
      <c r="N683" s="282"/>
      <c r="O683" s="282"/>
    </row>
    <row r="684" spans="14:15" x14ac:dyDescent="0.4">
      <c r="N684" s="282"/>
      <c r="O684" s="282"/>
    </row>
    <row r="685" spans="14:15" x14ac:dyDescent="0.4">
      <c r="N685" s="282"/>
      <c r="O685" s="282"/>
    </row>
    <row r="686" spans="14:15" x14ac:dyDescent="0.4">
      <c r="N686" s="282"/>
      <c r="O686" s="282"/>
    </row>
    <row r="687" spans="14:15" x14ac:dyDescent="0.4">
      <c r="N687" s="282"/>
      <c r="O687" s="282"/>
    </row>
    <row r="688" spans="14:15" x14ac:dyDescent="0.4">
      <c r="N688" s="282"/>
      <c r="O688" s="282"/>
    </row>
    <row r="689" spans="14:15" x14ac:dyDescent="0.4">
      <c r="N689" s="282"/>
      <c r="O689" s="282"/>
    </row>
    <row r="690" spans="14:15" x14ac:dyDescent="0.4">
      <c r="N690" s="282"/>
      <c r="O690" s="282"/>
    </row>
    <row r="691" spans="14:15" x14ac:dyDescent="0.4">
      <c r="N691" s="282"/>
      <c r="O691" s="282"/>
    </row>
    <row r="692" spans="14:15" x14ac:dyDescent="0.4">
      <c r="N692" s="282"/>
      <c r="O692" s="282"/>
    </row>
    <row r="693" spans="14:15" x14ac:dyDescent="0.4">
      <c r="N693" s="282"/>
      <c r="O693" s="282"/>
    </row>
    <row r="694" spans="14:15" x14ac:dyDescent="0.4">
      <c r="N694" s="282"/>
      <c r="O694" s="282"/>
    </row>
    <row r="695" spans="14:15" x14ac:dyDescent="0.4">
      <c r="N695" s="282"/>
      <c r="O695" s="282"/>
    </row>
    <row r="696" spans="14:15" x14ac:dyDescent="0.4">
      <c r="N696" s="282"/>
      <c r="O696" s="282"/>
    </row>
    <row r="697" spans="14:15" x14ac:dyDescent="0.4">
      <c r="N697" s="282"/>
      <c r="O697" s="282"/>
    </row>
    <row r="698" spans="14:15" x14ac:dyDescent="0.4">
      <c r="N698" s="282"/>
      <c r="O698" s="282"/>
    </row>
    <row r="699" spans="14:15" x14ac:dyDescent="0.4">
      <c r="N699" s="282"/>
      <c r="O699" s="282"/>
    </row>
    <row r="700" spans="14:15" x14ac:dyDescent="0.4">
      <c r="N700" s="282"/>
      <c r="O700" s="282"/>
    </row>
    <row r="701" spans="14:15" x14ac:dyDescent="0.4">
      <c r="N701" s="282"/>
      <c r="O701" s="282"/>
    </row>
    <row r="702" spans="14:15" x14ac:dyDescent="0.4">
      <c r="N702" s="282"/>
      <c r="O702" s="282"/>
    </row>
    <row r="703" spans="14:15" x14ac:dyDescent="0.4">
      <c r="N703" s="282"/>
      <c r="O703" s="282"/>
    </row>
    <row r="704" spans="14:15" x14ac:dyDescent="0.4">
      <c r="N704" s="282"/>
      <c r="O704" s="282"/>
    </row>
    <row r="705" spans="14:15" x14ac:dyDescent="0.4">
      <c r="N705" s="282"/>
      <c r="O705" s="282"/>
    </row>
    <row r="706" spans="14:15" x14ac:dyDescent="0.4">
      <c r="N706" s="282"/>
      <c r="O706" s="282"/>
    </row>
    <row r="707" spans="14:15" x14ac:dyDescent="0.4">
      <c r="N707" s="282"/>
      <c r="O707" s="282"/>
    </row>
    <row r="708" spans="14:15" x14ac:dyDescent="0.4">
      <c r="N708" s="282"/>
      <c r="O708" s="282"/>
    </row>
    <row r="709" spans="14:15" x14ac:dyDescent="0.4">
      <c r="N709" s="282"/>
      <c r="O709" s="282"/>
    </row>
    <row r="710" spans="14:15" x14ac:dyDescent="0.4">
      <c r="N710" s="282"/>
      <c r="O710" s="282"/>
    </row>
    <row r="711" spans="14:15" x14ac:dyDescent="0.4">
      <c r="N711" s="282"/>
      <c r="O711" s="282"/>
    </row>
    <row r="712" spans="14:15" x14ac:dyDescent="0.4">
      <c r="N712" s="282"/>
      <c r="O712" s="282"/>
    </row>
    <row r="713" spans="14:15" x14ac:dyDescent="0.4">
      <c r="N713" s="282"/>
      <c r="O713" s="282"/>
    </row>
    <row r="714" spans="14:15" x14ac:dyDescent="0.4">
      <c r="N714" s="282"/>
      <c r="O714" s="282"/>
    </row>
    <row r="715" spans="14:15" x14ac:dyDescent="0.4">
      <c r="N715" s="282"/>
      <c r="O715" s="282"/>
    </row>
    <row r="716" spans="14:15" x14ac:dyDescent="0.4">
      <c r="N716" s="282"/>
      <c r="O716" s="282"/>
    </row>
    <row r="717" spans="14:15" x14ac:dyDescent="0.4">
      <c r="N717" s="282"/>
      <c r="O717" s="282"/>
    </row>
    <row r="718" spans="14:15" x14ac:dyDescent="0.4">
      <c r="N718" s="282"/>
      <c r="O718" s="282"/>
    </row>
    <row r="719" spans="14:15" x14ac:dyDescent="0.4">
      <c r="N719" s="282"/>
      <c r="O719" s="282"/>
    </row>
    <row r="720" spans="14:15" x14ac:dyDescent="0.4">
      <c r="N720" s="282"/>
      <c r="O720" s="282"/>
    </row>
    <row r="721" spans="14:15" x14ac:dyDescent="0.4">
      <c r="N721" s="282"/>
      <c r="O721" s="282"/>
    </row>
    <row r="722" spans="14:15" x14ac:dyDescent="0.4">
      <c r="N722" s="282"/>
      <c r="O722" s="282"/>
    </row>
    <row r="723" spans="14:15" x14ac:dyDescent="0.4">
      <c r="N723" s="282"/>
      <c r="O723" s="282"/>
    </row>
    <row r="724" spans="14:15" x14ac:dyDescent="0.4">
      <c r="N724" s="282"/>
      <c r="O724" s="282"/>
    </row>
    <row r="725" spans="14:15" x14ac:dyDescent="0.4">
      <c r="N725" s="282"/>
      <c r="O725" s="282"/>
    </row>
    <row r="726" spans="14:15" x14ac:dyDescent="0.4">
      <c r="N726" s="282"/>
      <c r="O726" s="282"/>
    </row>
    <row r="727" spans="14:15" x14ac:dyDescent="0.4">
      <c r="N727" s="282"/>
      <c r="O727" s="282"/>
    </row>
    <row r="728" spans="14:15" x14ac:dyDescent="0.4">
      <c r="N728" s="282"/>
      <c r="O728" s="282"/>
    </row>
    <row r="729" spans="14:15" x14ac:dyDescent="0.4">
      <c r="N729" s="282"/>
      <c r="O729" s="282"/>
    </row>
    <row r="730" spans="14:15" x14ac:dyDescent="0.4">
      <c r="N730" s="282"/>
      <c r="O730" s="282"/>
    </row>
    <row r="731" spans="14:15" x14ac:dyDescent="0.4">
      <c r="N731" s="282"/>
      <c r="O731" s="282"/>
    </row>
    <row r="732" spans="14:15" x14ac:dyDescent="0.4">
      <c r="N732" s="282"/>
      <c r="O732" s="282"/>
    </row>
    <row r="733" spans="14:15" x14ac:dyDescent="0.4">
      <c r="N733" s="282"/>
      <c r="O733" s="282"/>
    </row>
    <row r="734" spans="14:15" x14ac:dyDescent="0.4">
      <c r="N734" s="282"/>
      <c r="O734" s="282"/>
    </row>
    <row r="735" spans="14:15" x14ac:dyDescent="0.4">
      <c r="N735" s="282"/>
      <c r="O735" s="282"/>
    </row>
    <row r="736" spans="14:15" x14ac:dyDescent="0.4">
      <c r="N736" s="282"/>
      <c r="O736" s="282"/>
    </row>
    <row r="737" spans="14:15" x14ac:dyDescent="0.4">
      <c r="N737" s="282"/>
      <c r="O737" s="282"/>
    </row>
    <row r="738" spans="14:15" x14ac:dyDescent="0.4">
      <c r="N738" s="282"/>
      <c r="O738" s="282"/>
    </row>
    <row r="739" spans="14:15" x14ac:dyDescent="0.4">
      <c r="N739" s="282"/>
      <c r="O739" s="282"/>
    </row>
    <row r="740" spans="14:15" x14ac:dyDescent="0.4">
      <c r="N740" s="282"/>
      <c r="O740" s="282"/>
    </row>
    <row r="741" spans="14:15" x14ac:dyDescent="0.4">
      <c r="N741" s="282"/>
      <c r="O741" s="282"/>
    </row>
    <row r="742" spans="14:15" x14ac:dyDescent="0.4">
      <c r="N742" s="282"/>
      <c r="O742" s="282"/>
    </row>
    <row r="743" spans="14:15" x14ac:dyDescent="0.4">
      <c r="N743" s="282"/>
      <c r="O743" s="282"/>
    </row>
    <row r="744" spans="14:15" x14ac:dyDescent="0.4">
      <c r="N744" s="282"/>
      <c r="O744" s="282"/>
    </row>
    <row r="745" spans="14:15" x14ac:dyDescent="0.4">
      <c r="N745" s="282"/>
      <c r="O745" s="282"/>
    </row>
    <row r="746" spans="14:15" x14ac:dyDescent="0.4">
      <c r="N746" s="282"/>
      <c r="O746" s="282"/>
    </row>
    <row r="747" spans="14:15" x14ac:dyDescent="0.4">
      <c r="N747" s="282"/>
      <c r="O747" s="282"/>
    </row>
    <row r="748" spans="14:15" x14ac:dyDescent="0.4">
      <c r="N748" s="282"/>
      <c r="O748" s="282"/>
    </row>
    <row r="749" spans="14:15" x14ac:dyDescent="0.4">
      <c r="N749" s="282"/>
      <c r="O749" s="282"/>
    </row>
    <row r="750" spans="14:15" x14ac:dyDescent="0.4">
      <c r="N750" s="282"/>
      <c r="O750" s="282"/>
    </row>
    <row r="751" spans="14:15" x14ac:dyDescent="0.4">
      <c r="N751" s="282"/>
      <c r="O751" s="282"/>
    </row>
    <row r="752" spans="14:15" x14ac:dyDescent="0.4">
      <c r="N752" s="282"/>
      <c r="O752" s="282"/>
    </row>
    <row r="753" spans="14:15" x14ac:dyDescent="0.4">
      <c r="N753" s="282"/>
      <c r="O753" s="282"/>
    </row>
    <row r="754" spans="14:15" x14ac:dyDescent="0.4">
      <c r="N754" s="282"/>
      <c r="O754" s="282"/>
    </row>
    <row r="755" spans="14:15" x14ac:dyDescent="0.4">
      <c r="N755" s="282"/>
      <c r="O755" s="282"/>
    </row>
    <row r="756" spans="14:15" x14ac:dyDescent="0.4">
      <c r="N756" s="282"/>
      <c r="O756" s="282"/>
    </row>
    <row r="757" spans="14:15" x14ac:dyDescent="0.4">
      <c r="N757" s="282"/>
      <c r="O757" s="282"/>
    </row>
    <row r="758" spans="14:15" x14ac:dyDescent="0.4">
      <c r="N758" s="282"/>
      <c r="O758" s="282"/>
    </row>
    <row r="759" spans="14:15" x14ac:dyDescent="0.4">
      <c r="N759" s="282"/>
      <c r="O759" s="282"/>
    </row>
    <row r="760" spans="14:15" x14ac:dyDescent="0.4">
      <c r="N760" s="282"/>
      <c r="O760" s="282"/>
    </row>
    <row r="761" spans="14:15" x14ac:dyDescent="0.4">
      <c r="N761" s="282"/>
      <c r="O761" s="282"/>
    </row>
    <row r="762" spans="14:15" x14ac:dyDescent="0.4">
      <c r="N762" s="282"/>
      <c r="O762" s="282"/>
    </row>
    <row r="763" spans="14:15" x14ac:dyDescent="0.4">
      <c r="N763" s="282"/>
      <c r="O763" s="282"/>
    </row>
    <row r="764" spans="14:15" x14ac:dyDescent="0.4">
      <c r="N764" s="282"/>
      <c r="O764" s="282"/>
    </row>
    <row r="765" spans="14:15" x14ac:dyDescent="0.4">
      <c r="N765" s="282"/>
      <c r="O765" s="282"/>
    </row>
    <row r="766" spans="14:15" x14ac:dyDescent="0.4">
      <c r="N766" s="282"/>
      <c r="O766" s="282"/>
    </row>
    <row r="767" spans="14:15" x14ac:dyDescent="0.4">
      <c r="N767" s="282"/>
      <c r="O767" s="282"/>
    </row>
    <row r="768" spans="14:15" x14ac:dyDescent="0.4">
      <c r="N768" s="282"/>
      <c r="O768" s="282"/>
    </row>
    <row r="769" spans="14:15" x14ac:dyDescent="0.4">
      <c r="N769" s="282"/>
      <c r="O769" s="282"/>
    </row>
    <row r="770" spans="14:15" x14ac:dyDescent="0.4">
      <c r="N770" s="282"/>
      <c r="O770" s="282"/>
    </row>
    <row r="771" spans="14:15" x14ac:dyDescent="0.4">
      <c r="N771" s="282"/>
      <c r="O771" s="282"/>
    </row>
    <row r="772" spans="14:15" x14ac:dyDescent="0.4">
      <c r="N772" s="282"/>
      <c r="O772" s="282"/>
    </row>
    <row r="773" spans="14:15" x14ac:dyDescent="0.4">
      <c r="N773" s="282"/>
      <c r="O773" s="282"/>
    </row>
    <row r="774" spans="14:15" x14ac:dyDescent="0.4">
      <c r="N774" s="282"/>
      <c r="O774" s="282"/>
    </row>
    <row r="775" spans="14:15" x14ac:dyDescent="0.4">
      <c r="N775" s="282"/>
      <c r="O775" s="282"/>
    </row>
    <row r="776" spans="14:15" x14ac:dyDescent="0.4">
      <c r="N776" s="282"/>
      <c r="O776" s="282"/>
    </row>
    <row r="777" spans="14:15" x14ac:dyDescent="0.4">
      <c r="N777" s="282"/>
      <c r="O777" s="282"/>
    </row>
    <row r="778" spans="14:15" x14ac:dyDescent="0.4">
      <c r="N778" s="282"/>
      <c r="O778" s="282"/>
    </row>
    <row r="779" spans="14:15" x14ac:dyDescent="0.4">
      <c r="N779" s="282"/>
      <c r="O779" s="282"/>
    </row>
    <row r="780" spans="14:15" x14ac:dyDescent="0.4">
      <c r="N780" s="282"/>
      <c r="O780" s="282"/>
    </row>
    <row r="781" spans="14:15" x14ac:dyDescent="0.4">
      <c r="N781" s="282"/>
      <c r="O781" s="282"/>
    </row>
    <row r="782" spans="14:15" x14ac:dyDescent="0.4">
      <c r="N782" s="282"/>
      <c r="O782" s="282"/>
    </row>
    <row r="783" spans="14:15" x14ac:dyDescent="0.4">
      <c r="N783" s="282"/>
      <c r="O783" s="282"/>
    </row>
    <row r="784" spans="14:15" x14ac:dyDescent="0.4">
      <c r="N784" s="282"/>
      <c r="O784" s="282"/>
    </row>
    <row r="785" spans="14:15" x14ac:dyDescent="0.4">
      <c r="N785" s="282"/>
      <c r="O785" s="282"/>
    </row>
    <row r="786" spans="14:15" x14ac:dyDescent="0.4">
      <c r="N786" s="282"/>
      <c r="O786" s="282"/>
    </row>
    <row r="787" spans="14:15" x14ac:dyDescent="0.4">
      <c r="N787" s="282"/>
      <c r="O787" s="282"/>
    </row>
    <row r="788" spans="14:15" x14ac:dyDescent="0.4">
      <c r="N788" s="282"/>
      <c r="O788" s="282"/>
    </row>
    <row r="789" spans="14:15" x14ac:dyDescent="0.4">
      <c r="N789" s="282"/>
      <c r="O789" s="282"/>
    </row>
    <row r="790" spans="14:15" x14ac:dyDescent="0.4">
      <c r="N790" s="282"/>
      <c r="O790" s="282"/>
    </row>
    <row r="791" spans="14:15" x14ac:dyDescent="0.4">
      <c r="N791" s="282"/>
      <c r="O791" s="282"/>
    </row>
    <row r="792" spans="14:15" x14ac:dyDescent="0.4">
      <c r="N792" s="282"/>
      <c r="O792" s="282"/>
    </row>
    <row r="793" spans="14:15" x14ac:dyDescent="0.4">
      <c r="N793" s="282"/>
      <c r="O793" s="282"/>
    </row>
    <row r="794" spans="14:15" x14ac:dyDescent="0.4">
      <c r="N794" s="282"/>
      <c r="O794" s="282"/>
    </row>
    <row r="795" spans="14:15" x14ac:dyDescent="0.4">
      <c r="N795" s="282"/>
      <c r="O795" s="282"/>
    </row>
    <row r="796" spans="14:15" x14ac:dyDescent="0.4">
      <c r="N796" s="282"/>
      <c r="O796" s="282"/>
    </row>
    <row r="797" spans="14:15" x14ac:dyDescent="0.4">
      <c r="N797" s="282"/>
      <c r="O797" s="282"/>
    </row>
    <row r="798" spans="14:15" x14ac:dyDescent="0.4">
      <c r="N798" s="282"/>
      <c r="O798" s="282"/>
    </row>
    <row r="799" spans="14:15" x14ac:dyDescent="0.4">
      <c r="N799" s="282"/>
      <c r="O799" s="282"/>
    </row>
    <row r="800" spans="14:15" x14ac:dyDescent="0.4">
      <c r="N800" s="282"/>
      <c r="O800" s="282"/>
    </row>
    <row r="801" spans="14:15" x14ac:dyDescent="0.4">
      <c r="N801" s="282"/>
      <c r="O801" s="282"/>
    </row>
    <row r="802" spans="14:15" x14ac:dyDescent="0.4">
      <c r="N802" s="282"/>
      <c r="O802" s="282"/>
    </row>
    <row r="803" spans="14:15" x14ac:dyDescent="0.4">
      <c r="N803" s="282"/>
      <c r="O803" s="282"/>
    </row>
    <row r="804" spans="14:15" x14ac:dyDescent="0.4">
      <c r="N804" s="282"/>
      <c r="O804" s="282"/>
    </row>
    <row r="805" spans="14:15" x14ac:dyDescent="0.4">
      <c r="N805" s="282"/>
      <c r="O805" s="282"/>
    </row>
    <row r="806" spans="14:15" x14ac:dyDescent="0.4">
      <c r="N806" s="282"/>
      <c r="O806" s="282"/>
    </row>
    <row r="807" spans="14:15" x14ac:dyDescent="0.4">
      <c r="N807" s="282"/>
      <c r="O807" s="282"/>
    </row>
    <row r="808" spans="14:15" x14ac:dyDescent="0.4">
      <c r="N808" s="282"/>
      <c r="O808" s="282"/>
    </row>
    <row r="809" spans="14:15" x14ac:dyDescent="0.4">
      <c r="N809" s="282"/>
      <c r="O809" s="282"/>
    </row>
    <row r="810" spans="14:15" x14ac:dyDescent="0.4">
      <c r="N810" s="282"/>
      <c r="O810" s="282"/>
    </row>
    <row r="811" spans="14:15" x14ac:dyDescent="0.4">
      <c r="N811" s="282"/>
      <c r="O811" s="282"/>
    </row>
    <row r="812" spans="14:15" x14ac:dyDescent="0.4">
      <c r="N812" s="282"/>
      <c r="O812" s="282"/>
    </row>
    <row r="813" spans="14:15" x14ac:dyDescent="0.4">
      <c r="N813" s="282"/>
      <c r="O813" s="282"/>
    </row>
    <row r="814" spans="14:15" x14ac:dyDescent="0.4">
      <c r="N814" s="282"/>
      <c r="O814" s="282"/>
    </row>
    <row r="815" spans="14:15" x14ac:dyDescent="0.4">
      <c r="N815" s="282"/>
      <c r="O815" s="282"/>
    </row>
    <row r="816" spans="14:15" x14ac:dyDescent="0.4">
      <c r="N816" s="282"/>
      <c r="O816" s="282"/>
    </row>
    <row r="817" spans="14:15" x14ac:dyDescent="0.4">
      <c r="N817" s="282"/>
      <c r="O817" s="282"/>
    </row>
    <row r="818" spans="14:15" x14ac:dyDescent="0.4">
      <c r="N818" s="282"/>
      <c r="O818" s="282"/>
    </row>
    <row r="819" spans="14:15" x14ac:dyDescent="0.4">
      <c r="N819" s="282"/>
      <c r="O819" s="282"/>
    </row>
    <row r="820" spans="14:15" x14ac:dyDescent="0.4">
      <c r="N820" s="282"/>
      <c r="O820" s="282"/>
    </row>
    <row r="821" spans="14:15" x14ac:dyDescent="0.4">
      <c r="N821" s="282"/>
      <c r="O821" s="282"/>
    </row>
    <row r="822" spans="14:15" x14ac:dyDescent="0.4">
      <c r="N822" s="282"/>
      <c r="O822" s="282"/>
    </row>
    <row r="823" spans="14:15" x14ac:dyDescent="0.4">
      <c r="N823" s="282"/>
      <c r="O823" s="282"/>
    </row>
    <row r="824" spans="14:15" x14ac:dyDescent="0.4">
      <c r="N824" s="282"/>
      <c r="O824" s="282"/>
    </row>
    <row r="825" spans="14:15" x14ac:dyDescent="0.4">
      <c r="N825" s="282"/>
      <c r="O825" s="282"/>
    </row>
    <row r="826" spans="14:15" x14ac:dyDescent="0.4">
      <c r="N826" s="282"/>
      <c r="O826" s="282"/>
    </row>
    <row r="827" spans="14:15" x14ac:dyDescent="0.4">
      <c r="N827" s="282"/>
      <c r="O827" s="282"/>
    </row>
    <row r="828" spans="14:15" x14ac:dyDescent="0.4">
      <c r="N828" s="282"/>
      <c r="O828" s="282"/>
    </row>
    <row r="829" spans="14:15" x14ac:dyDescent="0.4">
      <c r="N829" s="282"/>
      <c r="O829" s="282"/>
    </row>
    <row r="830" spans="14:15" x14ac:dyDescent="0.4">
      <c r="N830" s="282"/>
      <c r="O830" s="282"/>
    </row>
    <row r="831" spans="14:15" x14ac:dyDescent="0.4">
      <c r="N831" s="282"/>
      <c r="O831" s="282"/>
    </row>
    <row r="832" spans="14:15" x14ac:dyDescent="0.4">
      <c r="N832" s="282"/>
      <c r="O832" s="282"/>
    </row>
    <row r="833" spans="14:15" x14ac:dyDescent="0.4">
      <c r="N833" s="282"/>
      <c r="O833" s="282"/>
    </row>
    <row r="834" spans="14:15" x14ac:dyDescent="0.4">
      <c r="N834" s="282"/>
      <c r="O834" s="282"/>
    </row>
    <row r="835" spans="14:15" x14ac:dyDescent="0.4">
      <c r="N835" s="282"/>
      <c r="O835" s="282"/>
    </row>
    <row r="836" spans="14:15" x14ac:dyDescent="0.4">
      <c r="N836" s="282"/>
      <c r="O836" s="282"/>
    </row>
    <row r="837" spans="14:15" x14ac:dyDescent="0.4">
      <c r="N837" s="282"/>
      <c r="O837" s="282"/>
    </row>
    <row r="838" spans="14:15" x14ac:dyDescent="0.4">
      <c r="N838" s="282"/>
      <c r="O838" s="282"/>
    </row>
    <row r="839" spans="14:15" x14ac:dyDescent="0.4">
      <c r="N839" s="282"/>
      <c r="O839" s="282"/>
    </row>
    <row r="840" spans="14:15" x14ac:dyDescent="0.4">
      <c r="N840" s="282"/>
      <c r="O840" s="282"/>
    </row>
    <row r="841" spans="14:15" x14ac:dyDescent="0.4">
      <c r="N841" s="282"/>
      <c r="O841" s="282"/>
    </row>
    <row r="842" spans="14:15" x14ac:dyDescent="0.4">
      <c r="N842" s="282"/>
      <c r="O842" s="282"/>
    </row>
    <row r="843" spans="14:15" x14ac:dyDescent="0.4">
      <c r="N843" s="282"/>
      <c r="O843" s="282"/>
    </row>
    <row r="844" spans="14:15" x14ac:dyDescent="0.4">
      <c r="N844" s="282"/>
      <c r="O844" s="282"/>
    </row>
    <row r="845" spans="14:15" x14ac:dyDescent="0.4">
      <c r="N845" s="282"/>
      <c r="O845" s="282"/>
    </row>
    <row r="846" spans="14:15" x14ac:dyDescent="0.4">
      <c r="N846" s="282"/>
      <c r="O846" s="282"/>
    </row>
    <row r="847" spans="14:15" x14ac:dyDescent="0.4">
      <c r="N847" s="282"/>
      <c r="O847" s="282"/>
    </row>
    <row r="848" spans="14:15" x14ac:dyDescent="0.4">
      <c r="N848" s="282"/>
      <c r="O848" s="282"/>
    </row>
    <row r="849" spans="14:15" x14ac:dyDescent="0.4">
      <c r="N849" s="282"/>
      <c r="O849" s="282"/>
    </row>
    <row r="850" spans="14:15" x14ac:dyDescent="0.4">
      <c r="N850" s="282"/>
      <c r="O850" s="282"/>
    </row>
    <row r="851" spans="14:15" x14ac:dyDescent="0.4">
      <c r="N851" s="282"/>
      <c r="O851" s="282"/>
    </row>
    <row r="852" spans="14:15" x14ac:dyDescent="0.4">
      <c r="N852" s="282"/>
      <c r="O852" s="282"/>
    </row>
    <row r="853" spans="14:15" x14ac:dyDescent="0.4">
      <c r="N853" s="282"/>
      <c r="O853" s="282"/>
    </row>
    <row r="854" spans="14:15" x14ac:dyDescent="0.4">
      <c r="N854" s="282"/>
      <c r="O854" s="282"/>
    </row>
  </sheetData>
  <mergeCells count="226">
    <mergeCell ref="C59:C61"/>
    <mergeCell ref="E50:F50"/>
    <mergeCell ref="A57:G57"/>
    <mergeCell ref="C52:C53"/>
    <mergeCell ref="E41:F41"/>
    <mergeCell ref="E53:G53"/>
    <mergeCell ref="B59:B61"/>
    <mergeCell ref="E51:F51"/>
    <mergeCell ref="E52:F52"/>
    <mergeCell ref="A49:G49"/>
    <mergeCell ref="G59:G60"/>
    <mergeCell ref="A76:M76"/>
    <mergeCell ref="A87:M87"/>
    <mergeCell ref="B88:M88"/>
    <mergeCell ref="E62:F62"/>
    <mergeCell ref="A74:G74"/>
    <mergeCell ref="A67:L67"/>
    <mergeCell ref="A83:M83"/>
    <mergeCell ref="A82:J82"/>
    <mergeCell ref="A77:G77"/>
    <mergeCell ref="A63:G63"/>
    <mergeCell ref="E64:F64"/>
    <mergeCell ref="D27:D29"/>
    <mergeCell ref="E27:F29"/>
    <mergeCell ref="E37:F37"/>
    <mergeCell ref="A39:M39"/>
    <mergeCell ref="D52:D53"/>
    <mergeCell ref="A38:G38"/>
    <mergeCell ref="E58:F58"/>
    <mergeCell ref="E54:F56"/>
    <mergeCell ref="D54:D56"/>
    <mergeCell ref="C54:C56"/>
    <mergeCell ref="B54:B56"/>
    <mergeCell ref="A28:A29"/>
    <mergeCell ref="H28:H29"/>
    <mergeCell ref="I28:I29"/>
    <mergeCell ref="J28:J29"/>
    <mergeCell ref="K28:K29"/>
    <mergeCell ref="L28:L29"/>
    <mergeCell ref="M28:M29"/>
    <mergeCell ref="D35:D36"/>
    <mergeCell ref="E35:F36"/>
    <mergeCell ref="A34:G34"/>
    <mergeCell ref="B35:B36"/>
    <mergeCell ref="C35:C36"/>
    <mergeCell ref="E32:F33"/>
    <mergeCell ref="E22:F22"/>
    <mergeCell ref="E20:F21"/>
    <mergeCell ref="A20:A21"/>
    <mergeCell ref="B20:B21"/>
    <mergeCell ref="B15:B16"/>
    <mergeCell ref="C15:C16"/>
    <mergeCell ref="D15:D16"/>
    <mergeCell ref="E15:F16"/>
    <mergeCell ref="B17:B18"/>
    <mergeCell ref="C17:C18"/>
    <mergeCell ref="D17:D18"/>
    <mergeCell ref="E17:F18"/>
    <mergeCell ref="E19:F19"/>
    <mergeCell ref="B32:B33"/>
    <mergeCell ref="C32:C33"/>
    <mergeCell ref="D32:D33"/>
    <mergeCell ref="A7:M7"/>
    <mergeCell ref="K9:K10"/>
    <mergeCell ref="M9:M10"/>
    <mergeCell ref="H9:H10"/>
    <mergeCell ref="D30:D31"/>
    <mergeCell ref="G28:G29"/>
    <mergeCell ref="C30:C31"/>
    <mergeCell ref="E30:F31"/>
    <mergeCell ref="B30:B31"/>
    <mergeCell ref="D9:D10"/>
    <mergeCell ref="B9:B10"/>
    <mergeCell ref="C9:C10"/>
    <mergeCell ref="C20:C21"/>
    <mergeCell ref="D20:D21"/>
    <mergeCell ref="A23:G23"/>
    <mergeCell ref="B27:B29"/>
    <mergeCell ref="C27:C29"/>
    <mergeCell ref="A12:M12"/>
    <mergeCell ref="E24:F24"/>
    <mergeCell ref="E25:F25"/>
    <mergeCell ref="E26:F26"/>
    <mergeCell ref="H2:M2"/>
    <mergeCell ref="E11:F11"/>
    <mergeCell ref="L9:L10"/>
    <mergeCell ref="I9:J9"/>
    <mergeCell ref="G9:G10"/>
    <mergeCell ref="E95:F95"/>
    <mergeCell ref="E91:F91"/>
    <mergeCell ref="A6:M6"/>
    <mergeCell ref="E9:F10"/>
    <mergeCell ref="A9:A10"/>
    <mergeCell ref="A75:G75"/>
    <mergeCell ref="E93:F93"/>
    <mergeCell ref="E94:F94"/>
    <mergeCell ref="D59:D61"/>
    <mergeCell ref="E59:F61"/>
    <mergeCell ref="A66:G66"/>
    <mergeCell ref="A65:G65"/>
    <mergeCell ref="A84:G84"/>
    <mergeCell ref="A40:G40"/>
    <mergeCell ref="A52:A53"/>
    <mergeCell ref="B52:B53"/>
    <mergeCell ref="A85:G85"/>
    <mergeCell ref="A86:G86"/>
    <mergeCell ref="A5:M5"/>
    <mergeCell ref="E184:F184"/>
    <mergeCell ref="E202:F202"/>
    <mergeCell ref="E196:F196"/>
    <mergeCell ref="E197:F197"/>
    <mergeCell ref="E206:F206"/>
    <mergeCell ref="E198:F198"/>
    <mergeCell ref="E194:F194"/>
    <mergeCell ref="E135:F135"/>
    <mergeCell ref="E167:F167"/>
    <mergeCell ref="E152:F152"/>
    <mergeCell ref="E161:F161"/>
    <mergeCell ref="E141:G141"/>
    <mergeCell ref="E148:F148"/>
    <mergeCell ref="E144:G144"/>
    <mergeCell ref="E145:F145"/>
    <mergeCell ref="E160:F160"/>
    <mergeCell ref="E172:F172"/>
    <mergeCell ref="E173:F173"/>
    <mergeCell ref="E176:F176"/>
    <mergeCell ref="E182:F182"/>
    <mergeCell ref="E137:F137"/>
    <mergeCell ref="E139:F139"/>
    <mergeCell ref="E140:F140"/>
    <mergeCell ref="E138:F138"/>
    <mergeCell ref="E213:F213"/>
    <mergeCell ref="E211:F211"/>
    <mergeCell ref="E185:F185"/>
    <mergeCell ref="E186:F186"/>
    <mergeCell ref="E205:F205"/>
    <mergeCell ref="E195:F195"/>
    <mergeCell ref="E201:F201"/>
    <mergeCell ref="E209:F209"/>
    <mergeCell ref="E204:F204"/>
    <mergeCell ref="E212:F212"/>
    <mergeCell ref="E203:F203"/>
    <mergeCell ref="E210:F210"/>
    <mergeCell ref="E208:G208"/>
    <mergeCell ref="E233:G235"/>
    <mergeCell ref="E156:F156"/>
    <mergeCell ref="E166:F166"/>
    <mergeCell ref="E158:F158"/>
    <mergeCell ref="E183:F183"/>
    <mergeCell ref="E214:F214"/>
    <mergeCell ref="E207:F207"/>
    <mergeCell ref="E159:F159"/>
    <mergeCell ref="E180:F180"/>
    <mergeCell ref="E157:F157"/>
    <mergeCell ref="E175:F175"/>
    <mergeCell ref="E200:F200"/>
    <mergeCell ref="E199:F199"/>
    <mergeCell ref="E174:F174"/>
    <mergeCell ref="E181:F181"/>
    <mergeCell ref="E179:F179"/>
    <mergeCell ref="E178:F178"/>
    <mergeCell ref="E171:F171"/>
    <mergeCell ref="E168:F168"/>
    <mergeCell ref="E169:F169"/>
    <mergeCell ref="E163:F163"/>
    <mergeCell ref="E162:F162"/>
    <mergeCell ref="E165:F165"/>
    <mergeCell ref="E164:F164"/>
    <mergeCell ref="E177:F177"/>
    <mergeCell ref="E122:F122"/>
    <mergeCell ref="E143:F143"/>
    <mergeCell ref="E142:F142"/>
    <mergeCell ref="E136:F136"/>
    <mergeCell ref="E146:F146"/>
    <mergeCell ref="E151:F151"/>
    <mergeCell ref="E155:F155"/>
    <mergeCell ref="E154:F154"/>
    <mergeCell ref="E147:F147"/>
    <mergeCell ref="E150:F150"/>
    <mergeCell ref="E153:F153"/>
    <mergeCell ref="E149:F149"/>
    <mergeCell ref="E170:F170"/>
    <mergeCell ref="E133:F133"/>
    <mergeCell ref="E134:F134"/>
    <mergeCell ref="E97:F97"/>
    <mergeCell ref="E105:F105"/>
    <mergeCell ref="E128:F128"/>
    <mergeCell ref="E132:F132"/>
    <mergeCell ref="E126:F126"/>
    <mergeCell ref="E120:F120"/>
    <mergeCell ref="E123:F123"/>
    <mergeCell ref="E118:F118"/>
    <mergeCell ref="E119:F119"/>
    <mergeCell ref="E124:F124"/>
    <mergeCell ref="E125:F125"/>
    <mergeCell ref="E127:F127"/>
    <mergeCell ref="E116:F116"/>
    <mergeCell ref="E130:F130"/>
    <mergeCell ref="E129:F129"/>
    <mergeCell ref="E131:F131"/>
    <mergeCell ref="E121:F121"/>
    <mergeCell ref="E117:F117"/>
    <mergeCell ref="H59:H60"/>
    <mergeCell ref="I59:I60"/>
    <mergeCell ref="J59:J60"/>
    <mergeCell ref="K59:K60"/>
    <mergeCell ref="L59:L60"/>
    <mergeCell ref="M59:M60"/>
    <mergeCell ref="E101:F101"/>
    <mergeCell ref="E115:F115"/>
    <mergeCell ref="E103:F103"/>
    <mergeCell ref="E98:F98"/>
    <mergeCell ref="E96:F96"/>
    <mergeCell ref="E102:F102"/>
    <mergeCell ref="E113:F113"/>
    <mergeCell ref="E114:F114"/>
    <mergeCell ref="E112:F112"/>
    <mergeCell ref="E108:F108"/>
    <mergeCell ref="E110:F110"/>
    <mergeCell ref="E109:F109"/>
    <mergeCell ref="E104:F104"/>
    <mergeCell ref="E107:F107"/>
    <mergeCell ref="E106:F106"/>
    <mergeCell ref="E100:F100"/>
    <mergeCell ref="E111:F111"/>
    <mergeCell ref="E99:F99"/>
  </mergeCells>
  <phoneticPr fontId="0" type="noConversion"/>
  <printOptions horizontalCentered="1"/>
  <pageMargins left="0" right="0" top="0" bottom="0" header="0.39370078740157483" footer="0"/>
  <pageSetup paperSize="9" scale="30" orientation="landscape"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2 на сесію</vt:lpstr>
      <vt:lpstr>'дод 2 на сесію'!Заголовки_для_печати</vt:lpstr>
      <vt:lpstr>'дод 2 на сесію'!Область_печати</vt:lpstr>
    </vt:vector>
  </TitlesOfParts>
  <Company>Кремль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Арлахова Оксана Владимировна</dc:creator>
  <cp:lastModifiedBy>Администратор</cp:lastModifiedBy>
  <cp:lastPrinted>2021-12-14T07:19:53Z</cp:lastPrinted>
  <dcterms:created xsi:type="dcterms:W3CDTF">2003-10-23T05:13:42Z</dcterms:created>
  <dcterms:modified xsi:type="dcterms:W3CDTF">2021-12-17T08:31:31Z</dcterms:modified>
</cp:coreProperties>
</file>