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54" i="1"/>
  <c r="F32"/>
  <c r="F40"/>
  <c r="C40"/>
  <c r="C32"/>
  <c r="C12"/>
  <c r="F12" s="1"/>
  <c r="E23"/>
  <c r="F24"/>
  <c r="F25"/>
  <c r="F26"/>
  <c r="F27"/>
  <c r="F28"/>
  <c r="F29"/>
  <c r="F30"/>
  <c r="F31"/>
  <c r="E41"/>
  <c r="D41"/>
  <c r="E33"/>
  <c r="D33"/>
  <c r="D23"/>
  <c r="D3"/>
  <c r="D13"/>
  <c r="C22" s="1"/>
  <c r="F22" s="1"/>
  <c r="E13"/>
  <c r="E3"/>
  <c r="F39"/>
  <c r="F21"/>
  <c r="F20"/>
  <c r="F11"/>
  <c r="F10"/>
  <c r="F34"/>
  <c r="F35"/>
  <c r="F36"/>
  <c r="F37"/>
  <c r="F38"/>
  <c r="F14"/>
  <c r="F15"/>
  <c r="F16"/>
  <c r="F17"/>
  <c r="F18"/>
  <c r="F19"/>
  <c r="F4"/>
  <c r="F5"/>
  <c r="F6"/>
  <c r="F7"/>
  <c r="F8"/>
  <c r="F9"/>
  <c r="F41"/>
  <c r="F42"/>
  <c r="F43"/>
  <c r="F44"/>
  <c r="F45"/>
  <c r="F46"/>
  <c r="F47"/>
  <c r="F33"/>
  <c r="F23"/>
  <c r="F3"/>
  <c r="N42" i="2"/>
  <c r="B45"/>
  <c r="C45"/>
  <c r="D45"/>
  <c r="E45"/>
  <c r="F45"/>
  <c r="G45"/>
  <c r="H45"/>
  <c r="I45"/>
  <c r="J45"/>
  <c r="K45"/>
  <c r="L45"/>
  <c r="M45"/>
  <c r="N39"/>
  <c r="N45" s="1"/>
  <c r="N40"/>
  <c r="N41"/>
  <c r="N43"/>
  <c r="F13" i="1" l="1"/>
  <c r="F54" s="1"/>
</calcChain>
</file>

<file path=xl/sharedStrings.xml><?xml version="1.0" encoding="utf-8"?>
<sst xmlns="http://schemas.openxmlformats.org/spreadsheetml/2006/main" count="125" uniqueCount="100">
  <si>
    <t>№ п/п</t>
  </si>
  <si>
    <t>Назва адміністративно-територіальної одиниці, структурного підрозділу.</t>
  </si>
  <si>
    <t>Зеленогайська сільська рада</t>
  </si>
  <si>
    <t>Полігонівська сільська рада</t>
  </si>
  <si>
    <t>Котляревська сільська рада</t>
  </si>
  <si>
    <t>Мирнівська сільська рада</t>
  </si>
  <si>
    <t>Шевченківська сільська рада</t>
  </si>
  <si>
    <t>ВИДАТКИ, всього, грн.</t>
  </si>
  <si>
    <r>
      <rPr>
        <b/>
        <sz val="8"/>
        <color theme="1"/>
        <rFont val="Times New Roman"/>
        <family val="1"/>
        <charset val="204"/>
      </rPr>
      <t xml:space="preserve">ВИДАТКИ,  </t>
    </r>
    <r>
      <rPr>
        <b/>
        <sz val="10"/>
        <color theme="1"/>
        <rFont val="Times New Roman"/>
        <family val="1"/>
        <charset val="204"/>
      </rPr>
      <t xml:space="preserve">             </t>
    </r>
    <r>
      <rPr>
        <b/>
        <sz val="11"/>
        <color theme="1"/>
        <rFont val="Times New Roman"/>
        <family val="1"/>
        <charset val="204"/>
      </rPr>
      <t>(кошти місцевого бюджету, грн)</t>
    </r>
  </si>
  <si>
    <r>
      <rPr>
        <b/>
        <sz val="8"/>
        <color theme="1"/>
        <rFont val="Times New Roman"/>
        <family val="1"/>
        <charset val="204"/>
      </rPr>
      <t xml:space="preserve">ВИДАТКИ,      </t>
    </r>
    <r>
      <rPr>
        <b/>
        <sz val="10"/>
        <color theme="1"/>
        <rFont val="Times New Roman"/>
        <family val="1"/>
        <charset val="204"/>
      </rPr>
      <t xml:space="preserve">                         </t>
    </r>
    <r>
      <rPr>
        <b/>
        <sz val="12"/>
        <color theme="1"/>
        <rFont val="Times New Roman"/>
        <family val="1"/>
        <charset val="204"/>
      </rPr>
      <t>(за рахунок інших доходів: субвенції, грн.)</t>
    </r>
  </si>
  <si>
    <t>котляревська</t>
  </si>
  <si>
    <t xml:space="preserve">полігонівська </t>
  </si>
  <si>
    <t>мирнівська</t>
  </si>
  <si>
    <t>шевченківська</t>
  </si>
  <si>
    <t>зеленогайська</t>
  </si>
  <si>
    <t>мирне</t>
  </si>
  <si>
    <t>полігон</t>
  </si>
  <si>
    <t>котляреве</t>
  </si>
  <si>
    <t>шевченкове</t>
  </si>
  <si>
    <t>зелений гай</t>
  </si>
  <si>
    <t>ВИКОНКОМ     З/П</t>
  </si>
  <si>
    <t>ВСЬОГО</t>
  </si>
  <si>
    <t>Податкові надходження ДОХОДИ, грн.</t>
  </si>
  <si>
    <r>
      <t>дофінансували, к</t>
    </r>
    <r>
      <rPr>
        <b/>
        <i/>
        <sz val="8"/>
        <color theme="1"/>
        <rFont val="Calibri"/>
        <family val="2"/>
        <charset val="204"/>
        <scheme val="minor"/>
      </rPr>
      <t>ошти місцевого бюджету</t>
    </r>
  </si>
  <si>
    <r>
      <t xml:space="preserve">* ДНЗ </t>
    </r>
    <r>
      <rPr>
        <sz val="8"/>
        <color theme="1"/>
        <rFont val="Calibri"/>
        <family val="2"/>
        <charset val="204"/>
        <scheme val="minor"/>
      </rPr>
      <t>(утримання, оновлення мат.техн.бази)</t>
    </r>
  </si>
  <si>
    <r>
      <t xml:space="preserve">* Сільська рада </t>
    </r>
    <r>
      <rPr>
        <sz val="8"/>
        <color theme="1"/>
        <rFont val="Calibri"/>
        <family val="2"/>
        <charset val="204"/>
        <scheme val="minor"/>
      </rPr>
      <t>(утримання, поточні видатки)</t>
    </r>
  </si>
  <si>
    <r>
      <t xml:space="preserve">* Культура </t>
    </r>
    <r>
      <rPr>
        <sz val="8"/>
        <color theme="1"/>
        <rFont val="Calibri"/>
        <family val="2"/>
        <charset val="204"/>
        <scheme val="minor"/>
      </rPr>
      <t>(утримання, поточні видатки розвитку)</t>
    </r>
  </si>
  <si>
    <r>
      <t xml:space="preserve">* Благоустрій </t>
    </r>
    <r>
      <rPr>
        <sz val="8"/>
        <color theme="1"/>
        <rFont val="Calibri"/>
        <family val="2"/>
        <charset val="204"/>
        <scheme val="minor"/>
      </rPr>
      <t>(утримання, видатки розвитку)</t>
    </r>
  </si>
  <si>
    <r>
      <t xml:space="preserve">*Соціальний захист </t>
    </r>
    <r>
      <rPr>
        <sz val="8"/>
        <color theme="1"/>
        <rFont val="Calibri"/>
        <family val="2"/>
        <charset val="204"/>
        <scheme val="minor"/>
      </rPr>
      <t>(утримання)</t>
    </r>
  </si>
  <si>
    <r>
      <t xml:space="preserve">*АЗПСМ </t>
    </r>
    <r>
      <rPr>
        <sz val="8"/>
        <color theme="1"/>
        <rFont val="Calibri"/>
        <family val="2"/>
        <charset val="204"/>
        <scheme val="minor"/>
      </rPr>
      <t>(утримання, поточні видатки)</t>
    </r>
  </si>
  <si>
    <r>
      <t>*ФАП с.Оленівка</t>
    </r>
    <r>
      <rPr>
        <sz val="8"/>
        <color theme="1"/>
        <rFont val="Calibri"/>
        <family val="2"/>
        <charset val="204"/>
        <scheme val="minor"/>
      </rPr>
      <t>(утримання, поточні видатки)</t>
    </r>
  </si>
  <si>
    <r>
      <t>* ЗОШ (муз.шк.+ЗОШ)</t>
    </r>
    <r>
      <rPr>
        <sz val="8"/>
        <color theme="1"/>
        <rFont val="Calibri"/>
        <family val="2"/>
        <charset val="204"/>
        <scheme val="minor"/>
      </rPr>
      <t>(утримання, поточні видатки)</t>
    </r>
  </si>
  <si>
    <r>
      <t>* ДНЗ</t>
    </r>
    <r>
      <rPr>
        <sz val="8"/>
        <color theme="1"/>
        <rFont val="Calibri"/>
        <family val="2"/>
        <charset val="204"/>
        <scheme val="minor"/>
      </rPr>
      <t>(утримання, оновлення мат.техн.бази)</t>
    </r>
  </si>
  <si>
    <r>
      <t>* НВК</t>
    </r>
    <r>
      <rPr>
        <sz val="8"/>
        <color theme="1"/>
        <rFont val="Calibri"/>
        <family val="2"/>
        <charset val="204"/>
        <scheme val="minor"/>
      </rPr>
      <t>(утримання, поточні видатки)</t>
    </r>
  </si>
  <si>
    <r>
      <t>* ЗОШ</t>
    </r>
    <r>
      <rPr>
        <sz val="8"/>
        <color theme="1"/>
        <rFont val="Calibri"/>
        <family val="2"/>
        <charset val="204"/>
        <scheme val="minor"/>
      </rPr>
      <t>(утримання, поточні видатки)</t>
    </r>
  </si>
  <si>
    <r>
      <t>* Сільська рада</t>
    </r>
    <r>
      <rPr>
        <sz val="8"/>
        <color theme="1"/>
        <rFont val="Calibri"/>
        <family val="2"/>
        <charset val="204"/>
        <scheme val="minor"/>
      </rPr>
      <t>(утримання, поточні видатки)</t>
    </r>
  </si>
  <si>
    <r>
      <t>* Культура</t>
    </r>
    <r>
      <rPr>
        <sz val="8"/>
        <color theme="1"/>
        <rFont val="Calibri"/>
        <family val="2"/>
        <charset val="204"/>
        <scheme val="minor"/>
      </rPr>
      <t>(утримання, поточні видатки розвитку)</t>
    </r>
  </si>
  <si>
    <r>
      <t>*Культура (бібліотека)</t>
    </r>
    <r>
      <rPr>
        <sz val="8"/>
        <color theme="1"/>
        <rFont val="Calibri"/>
        <family val="2"/>
        <charset val="204"/>
        <scheme val="minor"/>
      </rPr>
      <t>(утримання )</t>
    </r>
  </si>
  <si>
    <r>
      <t>* Благоустрій</t>
    </r>
    <r>
      <rPr>
        <sz val="8"/>
        <color theme="1"/>
        <rFont val="Calibri"/>
        <family val="2"/>
        <charset val="204"/>
        <scheme val="minor"/>
      </rPr>
      <t>(утримання, видатки розвитку)</t>
    </r>
  </si>
  <si>
    <r>
      <t>*Соціальний захист</t>
    </r>
    <r>
      <rPr>
        <sz val="8"/>
        <color theme="1"/>
        <rFont val="Calibri"/>
        <family val="2"/>
        <charset val="204"/>
        <scheme val="minor"/>
      </rPr>
      <t>(утримання)</t>
    </r>
  </si>
  <si>
    <r>
      <t>* Культура,музей</t>
    </r>
    <r>
      <rPr>
        <sz val="8"/>
        <color theme="1"/>
        <rFont val="Calibri"/>
        <family val="2"/>
        <charset val="204"/>
        <scheme val="minor"/>
      </rPr>
      <t>(утримання, видатки розвитку)</t>
    </r>
  </si>
  <si>
    <r>
      <t>*ФАП с.Зоря</t>
    </r>
    <r>
      <rPr>
        <sz val="8"/>
        <color theme="1"/>
        <rFont val="Calibri"/>
        <family val="2"/>
        <charset val="204"/>
        <scheme val="minor"/>
      </rPr>
      <t>(утримання, поточні видатки)</t>
    </r>
  </si>
  <si>
    <r>
      <t>*ФАП с.Шевченко-2</t>
    </r>
    <r>
      <rPr>
        <sz val="8"/>
        <color theme="1"/>
        <rFont val="Calibri"/>
        <family val="2"/>
        <charset val="204"/>
        <scheme val="minor"/>
      </rPr>
      <t>(утримання, поточні видатки)</t>
    </r>
  </si>
  <si>
    <r>
      <t>*ФАП с.Новогригорівка</t>
    </r>
    <r>
      <rPr>
        <sz val="8"/>
        <color theme="1"/>
        <rFont val="Calibri"/>
        <family val="2"/>
        <charset val="204"/>
        <scheme val="minor"/>
      </rPr>
      <t>(утримання, поточні видатки)</t>
    </r>
  </si>
  <si>
    <r>
      <t>*АЗПСМ с. Луч</t>
    </r>
    <r>
      <rPr>
        <sz val="8"/>
        <color theme="1"/>
        <rFont val="Calibri"/>
        <family val="2"/>
        <charset val="204"/>
        <scheme val="minor"/>
      </rPr>
      <t>(утримання, поточні видатки)</t>
    </r>
  </si>
  <si>
    <r>
      <t>*АЗПСМ с.Шевченкове</t>
    </r>
    <r>
      <rPr>
        <sz val="8"/>
        <color theme="1"/>
        <rFont val="Calibri"/>
        <family val="2"/>
        <charset val="204"/>
        <scheme val="minor"/>
      </rPr>
      <t>(утримання, поточні видатки)</t>
    </r>
  </si>
  <si>
    <r>
      <t>*ФАП с.Мирне</t>
    </r>
    <r>
      <rPr>
        <sz val="8"/>
        <color theme="1"/>
        <rFont val="Calibri"/>
        <family val="2"/>
        <charset val="204"/>
        <scheme val="minor"/>
      </rPr>
      <t>(утримання, поточні видатки)</t>
    </r>
  </si>
  <si>
    <r>
      <t>*ФАП с.Шевченко</t>
    </r>
    <r>
      <rPr>
        <sz val="8"/>
        <color theme="1"/>
        <rFont val="Calibri"/>
        <family val="2"/>
        <charset val="204"/>
        <scheme val="minor"/>
      </rPr>
      <t>(утримання, поточні видатки)</t>
    </r>
  </si>
  <si>
    <r>
      <t>*АЗПСМ</t>
    </r>
    <r>
      <rPr>
        <sz val="8"/>
        <color theme="1"/>
        <rFont val="Calibri"/>
        <family val="2"/>
        <charset val="204"/>
        <scheme val="minor"/>
      </rPr>
      <t>(утримання, поточні видатки)</t>
    </r>
  </si>
  <si>
    <r>
      <t>*ФАП с.Водник</t>
    </r>
    <r>
      <rPr>
        <sz val="8"/>
        <color theme="1"/>
        <rFont val="Calibri"/>
        <family val="2"/>
        <charset val="204"/>
        <scheme val="minor"/>
      </rPr>
      <t>(утримання, поточні видатки)</t>
    </r>
  </si>
  <si>
    <t>Основні бюджетоутворюючі підприємства, організації та інші  у відповідності до внутрішніх громад:</t>
  </si>
  <si>
    <t>Котляревське ССТ</t>
  </si>
  <si>
    <t>ПСП "Агрофірма Роднічок"</t>
  </si>
  <si>
    <t>ТОВ ВЗП "Еліка"</t>
  </si>
  <si>
    <t>ФГ "Котляреве"</t>
  </si>
  <si>
    <t>Михайленко А.Ю.</t>
  </si>
  <si>
    <t>Новачук М.О.</t>
  </si>
  <si>
    <t>ФГ "Анвіна"</t>
  </si>
  <si>
    <t>Оперенко Н.С.</t>
  </si>
  <si>
    <t>СТОВ "Кедр"</t>
  </si>
  <si>
    <t>ФГ "Олімп"</t>
  </si>
  <si>
    <t>ФГ "Хлібне джерело"</t>
  </si>
  <si>
    <t>Бондаренко С.О.</t>
  </si>
  <si>
    <t>Дворецький В.Ф.</t>
  </si>
  <si>
    <t>ФГ "Нектарин"</t>
  </si>
  <si>
    <t>ТОВ ім.Ольшанського</t>
  </si>
  <si>
    <t>ФОП Сергієнко Ю.М.</t>
  </si>
  <si>
    <t>ФГ "Дракон"</t>
  </si>
  <si>
    <t>Гуржій О.А.</t>
  </si>
  <si>
    <t>ФГ "Аграрник-В"</t>
  </si>
  <si>
    <t>ФГ "Їлина"</t>
  </si>
  <si>
    <t>ФГ "Владам"</t>
  </si>
  <si>
    <t>ФОП Ковік О.М.</t>
  </si>
  <si>
    <t>Барчук О.Ю.</t>
  </si>
  <si>
    <t>Докієнко О.Г.</t>
  </si>
  <si>
    <t>Хомич О.П.</t>
  </si>
  <si>
    <t>ТОВ "Діонісій VN"</t>
  </si>
  <si>
    <t>ТОВ НВАФ "Землеробець"</t>
  </si>
  <si>
    <t>ФГ "Аргумент"</t>
  </si>
  <si>
    <t>Слободяник С.В.</t>
  </si>
  <si>
    <t>Кирикович І.М.</t>
  </si>
  <si>
    <t>Мельник О.Ф.</t>
  </si>
  <si>
    <t>ПАТ "Укрзалізниця"</t>
  </si>
  <si>
    <t>ФГ "Міраж"</t>
  </si>
  <si>
    <t>Заудальська Т.П.</t>
  </si>
  <si>
    <t>ТОВ МНЗ "Насінпром"</t>
  </si>
  <si>
    <t>ДП "ДГ"Еліта"МДСДС ІЗЗ НААН"</t>
  </si>
  <si>
    <t>ДУ "МДСДС ІЗЗ НААН"</t>
  </si>
  <si>
    <t>МФ ДУ "Держгрунтохорона"</t>
  </si>
  <si>
    <t>ФОП Єриковська О.А.</t>
  </si>
  <si>
    <t>ЖКП "Мрія-Т"</t>
  </si>
  <si>
    <t>ТОВ "Агрофірма Миколаївське"</t>
  </si>
  <si>
    <t>Ковальова Р.В.</t>
  </si>
  <si>
    <t>Краля О.В.</t>
  </si>
  <si>
    <t>Журкевич М.Ю.</t>
  </si>
  <si>
    <t>Приходько О.О.</t>
  </si>
  <si>
    <t>ТОВ "Свантовіт"</t>
  </si>
  <si>
    <t>ТОВ "Жовтневий коопторг"</t>
  </si>
  <si>
    <t>Шевченіквська сільська рада</t>
  </si>
  <si>
    <t xml:space="preserve">Дохідна та видаткова частини бюджету                                                                                                Шевченківської об'єднаної територіальної громади     за 2018  рік   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</si>
</sst>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u/>
      <sz val="11"/>
      <color theme="1"/>
      <name val="Calibri"/>
      <family val="2"/>
      <charset val="204"/>
      <scheme val="minor"/>
    </font>
    <font>
      <b/>
      <i/>
      <u/>
      <sz val="8"/>
      <color theme="1"/>
      <name val="Calibri"/>
      <family val="2"/>
      <charset val="204"/>
      <scheme val="minor"/>
    </font>
    <font>
      <b/>
      <i/>
      <u/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8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1" xfId="0" applyBorder="1"/>
    <xf numFmtId="4" fontId="0" fillId="0" borderId="0" xfId="0" applyNumberFormat="1"/>
    <xf numFmtId="4" fontId="0" fillId="0" borderId="1" xfId="0" applyNumberFormat="1" applyBorder="1"/>
    <xf numFmtId="0" fontId="1" fillId="0" borderId="0" xfId="0" applyFont="1"/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2" xfId="0" applyBorder="1"/>
    <xf numFmtId="0" fontId="7" fillId="0" borderId="15" xfId="0" applyFont="1" applyBorder="1" applyAlignment="1">
      <alignment horizontal="right"/>
    </xf>
    <xf numFmtId="4" fontId="0" fillId="0" borderId="11" xfId="0" applyNumberFormat="1" applyFill="1" applyBorder="1"/>
    <xf numFmtId="4" fontId="0" fillId="0" borderId="13" xfId="0" applyNumberFormat="1" applyBorder="1"/>
    <xf numFmtId="4" fontId="0" fillId="0" borderId="16" xfId="0" applyNumberFormat="1" applyBorder="1"/>
    <xf numFmtId="4" fontId="0" fillId="0" borderId="9" xfId="0" applyNumberFormat="1" applyBorder="1"/>
    <xf numFmtId="4" fontId="0" fillId="0" borderId="14" xfId="0" applyNumberFormat="1" applyBorder="1"/>
    <xf numFmtId="4" fontId="0" fillId="0" borderId="17" xfId="0" applyNumberFormat="1" applyBorder="1"/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4" fontId="0" fillId="0" borderId="0" xfId="0" applyNumberFormat="1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/>
    <xf numFmtId="0" fontId="11" fillId="0" borderId="1" xfId="0" applyFont="1" applyFill="1" applyBorder="1" applyAlignment="1">
      <alignment horizontal="right"/>
    </xf>
    <xf numFmtId="0" fontId="0" fillId="0" borderId="1" xfId="0" applyFill="1" applyBorder="1"/>
    <xf numFmtId="0" fontId="0" fillId="3" borderId="1" xfId="0" applyFill="1" applyBorder="1"/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Fill="1" applyBorder="1"/>
    <xf numFmtId="4" fontId="11" fillId="0" borderId="0" xfId="0" applyNumberFormat="1" applyFont="1" applyFill="1" applyBorder="1"/>
    <xf numFmtId="0" fontId="11" fillId="0" borderId="0" xfId="0" applyFont="1" applyFill="1"/>
    <xf numFmtId="0" fontId="11" fillId="0" borderId="0" xfId="0" applyFont="1"/>
    <xf numFmtId="4" fontId="11" fillId="0" borderId="0" xfId="0" applyNumberFormat="1" applyFont="1" applyFill="1"/>
    <xf numFmtId="0" fontId="4" fillId="3" borderId="1" xfId="0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vertical="center"/>
    </xf>
    <xf numFmtId="4" fontId="0" fillId="3" borderId="1" xfId="0" applyNumberFormat="1" applyFont="1" applyFill="1" applyBorder="1"/>
    <xf numFmtId="4" fontId="11" fillId="3" borderId="1" xfId="0" applyNumberFormat="1" applyFont="1" applyFill="1" applyBorder="1"/>
    <xf numFmtId="0" fontId="0" fillId="3" borderId="1" xfId="0" applyFont="1" applyFill="1" applyBorder="1"/>
    <xf numFmtId="4" fontId="8" fillId="3" borderId="1" xfId="0" applyNumberFormat="1" applyFont="1" applyFill="1" applyBorder="1"/>
    <xf numFmtId="4" fontId="1" fillId="3" borderId="1" xfId="0" applyNumberFormat="1" applyFont="1" applyFill="1" applyBorder="1" applyAlignment="1">
      <alignment vertical="center"/>
    </xf>
    <xf numFmtId="4" fontId="9" fillId="3" borderId="1" xfId="0" applyNumberFormat="1" applyFont="1" applyFill="1" applyBorder="1"/>
    <xf numFmtId="0" fontId="4" fillId="0" borderId="13" xfId="0" applyFont="1" applyFill="1" applyBorder="1" applyAlignment="1">
      <alignment vertical="center" wrapText="1"/>
    </xf>
    <xf numFmtId="4" fontId="3" fillId="0" borderId="13" xfId="0" applyNumberFormat="1" applyFont="1" applyFill="1" applyBorder="1" applyAlignment="1">
      <alignment vertical="center"/>
    </xf>
    <xf numFmtId="4" fontId="0" fillId="0" borderId="13" xfId="0" applyNumberFormat="1" applyFont="1" applyFill="1" applyBorder="1"/>
    <xf numFmtId="4" fontId="7" fillId="0" borderId="13" xfId="0" applyNumberFormat="1" applyFont="1" applyFill="1" applyBorder="1"/>
    <xf numFmtId="4" fontId="13" fillId="0" borderId="13" xfId="0" applyNumberFormat="1" applyFont="1" applyFill="1" applyBorder="1"/>
    <xf numFmtId="4" fontId="1" fillId="0" borderId="13" xfId="0" applyNumberFormat="1" applyFont="1" applyFill="1" applyBorder="1" applyAlignment="1">
      <alignment vertical="center"/>
    </xf>
    <xf numFmtId="4" fontId="10" fillId="0" borderId="13" xfId="0" applyNumberFormat="1" applyFont="1" applyFill="1" applyBorder="1"/>
    <xf numFmtId="4" fontId="1" fillId="0" borderId="18" xfId="0" applyNumberFormat="1" applyFont="1" applyFill="1" applyBorder="1" applyAlignment="1">
      <alignment wrapText="1"/>
    </xf>
    <xf numFmtId="4" fontId="3" fillId="0" borderId="18" xfId="0" applyNumberFormat="1" applyFont="1" applyFill="1" applyBorder="1" applyAlignment="1">
      <alignment vertical="center"/>
    </xf>
    <xf numFmtId="4" fontId="0" fillId="0" borderId="18" xfId="0" applyNumberFormat="1" applyFont="1" applyFill="1" applyBorder="1"/>
    <xf numFmtId="4" fontId="11" fillId="0" borderId="18" xfId="0" applyNumberFormat="1" applyFont="1" applyFill="1" applyBorder="1"/>
    <xf numFmtId="4" fontId="1" fillId="0" borderId="18" xfId="0" applyNumberFormat="1" applyFont="1" applyFill="1" applyBorder="1" applyAlignment="1">
      <alignment vertical="center"/>
    </xf>
    <xf numFmtId="4" fontId="10" fillId="0" borderId="18" xfId="0" applyNumberFormat="1" applyFont="1" applyFill="1" applyBorder="1"/>
    <xf numFmtId="0" fontId="0" fillId="3" borderId="0" xfId="0" applyFill="1" applyBorder="1"/>
    <xf numFmtId="0" fontId="15" fillId="0" borderId="0" xfId="0" applyFont="1" applyFill="1"/>
    <xf numFmtId="0" fontId="15" fillId="3" borderId="0" xfId="0" applyFont="1" applyFill="1" applyBorder="1"/>
    <xf numFmtId="4" fontId="15" fillId="0" borderId="0" xfId="0" applyNumberFormat="1" applyFont="1" applyFill="1"/>
    <xf numFmtId="0" fontId="0" fillId="0" borderId="0" xfId="0" applyBorder="1"/>
    <xf numFmtId="0" fontId="16" fillId="0" borderId="2" xfId="0" applyFont="1" applyBorder="1" applyAlignment="1">
      <alignment horizontal="center" wrapText="1"/>
    </xf>
    <xf numFmtId="0" fontId="17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0"/>
  <sheetViews>
    <sheetView tabSelected="1" workbookViewId="0">
      <selection activeCell="D41" sqref="D41:E41"/>
    </sheetView>
  </sheetViews>
  <sheetFormatPr defaultRowHeight="15"/>
  <cols>
    <col min="1" max="1" width="5" style="7" customWidth="1"/>
    <col min="2" max="2" width="41.42578125" customWidth="1"/>
    <col min="3" max="3" width="17.140625" customWidth="1"/>
    <col min="4" max="4" width="18.28515625" style="72" customWidth="1"/>
    <col min="5" max="5" width="18.5703125" style="72" customWidth="1"/>
    <col min="6" max="6" width="21.7109375" style="2" customWidth="1"/>
    <col min="8" max="8" width="12.42578125" bestFit="1" customWidth="1"/>
  </cols>
  <sheetData>
    <row r="1" spans="1:14" ht="55.5" customHeight="1">
      <c r="A1" s="77" t="s">
        <v>99</v>
      </c>
      <c r="B1" s="78"/>
      <c r="C1" s="78"/>
      <c r="D1" s="78"/>
      <c r="E1" s="78"/>
      <c r="F1" s="78"/>
      <c r="G1" s="34"/>
      <c r="H1" s="34"/>
      <c r="I1" s="34"/>
      <c r="J1" s="34"/>
      <c r="K1" s="6"/>
      <c r="L1" s="6"/>
      <c r="M1" s="6"/>
      <c r="N1" s="6"/>
    </row>
    <row r="2" spans="1:14" ht="63.75" customHeight="1">
      <c r="A2" s="27" t="s">
        <v>0</v>
      </c>
      <c r="B2" s="28" t="s">
        <v>1</v>
      </c>
      <c r="C2" s="59" t="s">
        <v>22</v>
      </c>
      <c r="D2" s="51" t="s">
        <v>8</v>
      </c>
      <c r="E2" s="51" t="s">
        <v>9</v>
      </c>
      <c r="F2" s="66" t="s">
        <v>7</v>
      </c>
      <c r="G2" s="5"/>
      <c r="H2" s="5"/>
      <c r="I2" s="5"/>
      <c r="J2" s="6"/>
      <c r="K2" s="6"/>
      <c r="L2" s="6"/>
      <c r="M2" s="6"/>
      <c r="N2" s="6"/>
    </row>
    <row r="3" spans="1:14" s="8" customFormat="1" ht="26.25" customHeight="1">
      <c r="A3" s="29">
        <v>1</v>
      </c>
      <c r="B3" s="30" t="s">
        <v>2</v>
      </c>
      <c r="C3" s="60">
        <v>2690980.4</v>
      </c>
      <c r="D3" s="52">
        <f>D4+D5+D6+D7+D8+D9</f>
        <v>5818594.7999999998</v>
      </c>
      <c r="E3" s="52">
        <f>E4+E5+E6+E7+E8+E9+E10+E11</f>
        <v>3061725.21</v>
      </c>
      <c r="F3" s="67">
        <f t="shared" ref="F3:F9" si="0">SUM(D3:E3)</f>
        <v>8880320.0099999998</v>
      </c>
      <c r="G3" s="35"/>
      <c r="H3" s="35"/>
      <c r="I3" s="35"/>
      <c r="J3" s="36"/>
      <c r="K3" s="36"/>
      <c r="L3" s="36"/>
      <c r="M3" s="36"/>
      <c r="N3" s="36"/>
    </row>
    <row r="4" spans="1:14">
      <c r="A4" s="26"/>
      <c r="B4" s="43" t="s">
        <v>24</v>
      </c>
      <c r="C4" s="31"/>
      <c r="D4" s="53">
        <v>1354709.63</v>
      </c>
      <c r="E4" s="53"/>
      <c r="F4" s="68">
        <f t="shared" si="0"/>
        <v>1354709.63</v>
      </c>
      <c r="G4" s="5"/>
      <c r="H4" s="5"/>
      <c r="I4" s="5"/>
      <c r="J4" s="6"/>
      <c r="K4" s="6"/>
      <c r="L4" s="6"/>
      <c r="M4" s="6"/>
      <c r="N4" s="6"/>
    </row>
    <row r="5" spans="1:14" s="6" customFormat="1">
      <c r="A5" s="26"/>
      <c r="B5" s="43" t="s">
        <v>31</v>
      </c>
      <c r="C5" s="61"/>
      <c r="D5" s="53">
        <v>3030308.23</v>
      </c>
      <c r="E5" s="53">
        <v>2146883</v>
      </c>
      <c r="F5" s="68">
        <f t="shared" si="0"/>
        <v>5177191.2300000004</v>
      </c>
      <c r="G5" s="5"/>
      <c r="H5" s="5"/>
      <c r="I5" s="5"/>
    </row>
    <row r="6" spans="1:14">
      <c r="A6" s="26"/>
      <c r="B6" s="43" t="s">
        <v>25</v>
      </c>
      <c r="C6" s="61"/>
      <c r="D6" s="53">
        <v>634627.98</v>
      </c>
      <c r="E6" s="53"/>
      <c r="F6" s="68">
        <f t="shared" si="0"/>
        <v>634627.98</v>
      </c>
      <c r="G6" s="5"/>
      <c r="H6" s="5"/>
      <c r="I6" s="5"/>
      <c r="J6" s="6"/>
      <c r="K6" s="6"/>
      <c r="L6" s="6"/>
      <c r="M6" s="6"/>
      <c r="N6" s="6"/>
    </row>
    <row r="7" spans="1:14">
      <c r="A7" s="26"/>
      <c r="B7" s="43" t="s">
        <v>26</v>
      </c>
      <c r="C7" s="61"/>
      <c r="D7" s="53">
        <v>637705.79</v>
      </c>
      <c r="E7" s="53"/>
      <c r="F7" s="68">
        <f t="shared" si="0"/>
        <v>637705.79</v>
      </c>
      <c r="G7" s="5"/>
      <c r="H7" s="5"/>
      <c r="I7" s="5"/>
      <c r="J7" s="6"/>
      <c r="K7" s="6"/>
      <c r="L7" s="6"/>
      <c r="M7" s="6"/>
      <c r="N7" s="6"/>
    </row>
    <row r="8" spans="1:14">
      <c r="A8" s="26"/>
      <c r="B8" s="43" t="s">
        <v>27</v>
      </c>
      <c r="C8" s="61"/>
      <c r="D8" s="53">
        <v>102957</v>
      </c>
      <c r="E8" s="53">
        <v>465605.58</v>
      </c>
      <c r="F8" s="68">
        <f t="shared" si="0"/>
        <v>568562.58000000007</v>
      </c>
      <c r="G8" s="5"/>
      <c r="H8" s="5"/>
      <c r="I8" s="5"/>
      <c r="J8" s="6"/>
      <c r="K8" s="6"/>
      <c r="L8" s="6"/>
      <c r="M8" s="6"/>
      <c r="N8" s="6"/>
    </row>
    <row r="9" spans="1:14">
      <c r="A9" s="26"/>
      <c r="B9" s="43" t="s">
        <v>28</v>
      </c>
      <c r="C9" s="61"/>
      <c r="D9" s="53">
        <v>58286.17</v>
      </c>
      <c r="E9" s="53"/>
      <c r="F9" s="68">
        <f t="shared" si="0"/>
        <v>58286.17</v>
      </c>
      <c r="G9" s="5"/>
      <c r="H9" s="5"/>
      <c r="I9" s="5"/>
      <c r="J9" s="6"/>
      <c r="K9" s="6"/>
      <c r="L9" s="6"/>
      <c r="M9" s="6"/>
      <c r="N9" s="6"/>
    </row>
    <row r="10" spans="1:14">
      <c r="A10" s="26"/>
      <c r="B10" s="43" t="s">
        <v>29</v>
      </c>
      <c r="C10" s="61"/>
      <c r="D10" s="44"/>
      <c r="E10" s="53">
        <v>391056.83</v>
      </c>
      <c r="F10" s="68">
        <f>SUM(E10:E10)</f>
        <v>391056.83</v>
      </c>
      <c r="G10" s="5"/>
      <c r="H10" s="5"/>
      <c r="I10" s="5"/>
      <c r="J10" s="6"/>
      <c r="K10" s="6"/>
      <c r="L10" s="6"/>
      <c r="M10" s="6"/>
      <c r="N10" s="6"/>
    </row>
    <row r="11" spans="1:14">
      <c r="A11" s="26"/>
      <c r="B11" s="43" t="s">
        <v>30</v>
      </c>
      <c r="C11" s="61"/>
      <c r="D11" s="44"/>
      <c r="E11" s="53">
        <v>58179.8</v>
      </c>
      <c r="F11" s="68">
        <f>SUM(E11:E11)</f>
        <v>58179.8</v>
      </c>
      <c r="G11" s="5"/>
      <c r="H11" s="5"/>
      <c r="I11" s="5"/>
      <c r="J11" s="6"/>
      <c r="K11" s="6"/>
      <c r="L11" s="6"/>
      <c r="M11" s="6"/>
      <c r="N11" s="6"/>
    </row>
    <row r="12" spans="1:14" s="49" customFormat="1">
      <c r="A12" s="45"/>
      <c r="B12" s="42" t="s">
        <v>23</v>
      </c>
      <c r="C12" s="62">
        <f>C3-D3</f>
        <v>-3127614.4</v>
      </c>
      <c r="D12" s="54"/>
      <c r="E12" s="54"/>
      <c r="F12" s="69">
        <f>C12</f>
        <v>-3127614.4</v>
      </c>
      <c r="G12" s="46"/>
      <c r="H12" s="47"/>
      <c r="I12" s="46"/>
      <c r="J12" s="48"/>
      <c r="K12" s="48"/>
      <c r="L12" s="48"/>
      <c r="M12" s="48"/>
      <c r="N12" s="48"/>
    </row>
    <row r="13" spans="1:14" s="8" customFormat="1" ht="30" customHeight="1">
      <c r="A13" s="29">
        <v>2</v>
      </c>
      <c r="B13" s="30" t="s">
        <v>3</v>
      </c>
      <c r="C13" s="60">
        <v>3589474.9</v>
      </c>
      <c r="D13" s="52">
        <f>D14+D15+D16+D17+D18+D19</f>
        <v>9684743.1999999993</v>
      </c>
      <c r="E13" s="52">
        <f>E14+E15+E16+E17+E18+E19+E20+E21</f>
        <v>5598168.8399999999</v>
      </c>
      <c r="F13" s="67">
        <f t="shared" ref="F13:F19" si="1">SUM(D13:E13)</f>
        <v>15282912.039999999</v>
      </c>
      <c r="G13" s="35"/>
      <c r="H13" s="35"/>
      <c r="I13" s="35"/>
      <c r="J13" s="36"/>
      <c r="K13" s="36"/>
      <c r="L13" s="36"/>
      <c r="M13" s="36"/>
      <c r="N13" s="36"/>
    </row>
    <row r="14" spans="1:14">
      <c r="A14" s="26"/>
      <c r="B14" s="43" t="s">
        <v>32</v>
      </c>
      <c r="C14" s="61"/>
      <c r="D14" s="53">
        <v>2892930.24</v>
      </c>
      <c r="E14" s="53"/>
      <c r="F14" s="68">
        <f t="shared" si="1"/>
        <v>2892930.24</v>
      </c>
      <c r="G14" s="5"/>
      <c r="H14" s="5"/>
      <c r="I14" s="5"/>
      <c r="J14" s="6"/>
      <c r="K14" s="6"/>
      <c r="L14" s="6"/>
      <c r="M14" s="6"/>
      <c r="N14" s="6"/>
    </row>
    <row r="15" spans="1:14" s="6" customFormat="1">
      <c r="A15" s="26"/>
      <c r="B15" s="43" t="s">
        <v>31</v>
      </c>
      <c r="C15" s="61"/>
      <c r="D15" s="53">
        <v>4668604.8499999996</v>
      </c>
      <c r="E15" s="53">
        <v>3192644</v>
      </c>
      <c r="F15" s="68">
        <f t="shared" si="1"/>
        <v>7861248.8499999996</v>
      </c>
      <c r="G15" s="5"/>
      <c r="H15" s="5"/>
      <c r="I15" s="5"/>
    </row>
    <row r="16" spans="1:14">
      <c r="A16" s="26"/>
      <c r="B16" s="43" t="s">
        <v>35</v>
      </c>
      <c r="C16" s="61"/>
      <c r="D16" s="53">
        <v>566393</v>
      </c>
      <c r="E16" s="53"/>
      <c r="F16" s="68">
        <f t="shared" si="1"/>
        <v>566393</v>
      </c>
      <c r="G16" s="5"/>
      <c r="H16" s="5"/>
      <c r="I16" s="5"/>
      <c r="J16" s="6"/>
      <c r="K16" s="6"/>
      <c r="L16" s="6"/>
      <c r="M16" s="6"/>
      <c r="N16" s="6"/>
    </row>
    <row r="17" spans="1:14">
      <c r="A17" s="26"/>
      <c r="B17" s="43" t="s">
        <v>36</v>
      </c>
      <c r="C17" s="61"/>
      <c r="D17" s="53">
        <v>383315.56</v>
      </c>
      <c r="E17" s="53"/>
      <c r="F17" s="68">
        <f t="shared" si="1"/>
        <v>383315.56</v>
      </c>
      <c r="G17" s="5"/>
      <c r="H17" s="5"/>
      <c r="I17" s="5"/>
      <c r="J17" s="6"/>
      <c r="K17" s="6"/>
      <c r="L17" s="6"/>
      <c r="M17" s="6"/>
      <c r="N17" s="6"/>
    </row>
    <row r="18" spans="1:14">
      <c r="A18" s="26"/>
      <c r="B18" s="43" t="s">
        <v>38</v>
      </c>
      <c r="C18" s="61"/>
      <c r="D18" s="53">
        <v>1071927.6000000001</v>
      </c>
      <c r="E18" s="53">
        <v>1444675</v>
      </c>
      <c r="F18" s="68">
        <f t="shared" si="1"/>
        <v>2516602.6</v>
      </c>
      <c r="G18" s="5"/>
      <c r="H18" s="5"/>
      <c r="I18" s="5"/>
      <c r="J18" s="6"/>
      <c r="K18" s="6"/>
      <c r="L18" s="6"/>
      <c r="M18" s="6"/>
      <c r="N18" s="6"/>
    </row>
    <row r="19" spans="1:14">
      <c r="A19" s="26"/>
      <c r="B19" s="43" t="s">
        <v>39</v>
      </c>
      <c r="C19" s="61"/>
      <c r="D19" s="53">
        <v>101571.95</v>
      </c>
      <c r="E19" s="53"/>
      <c r="F19" s="68">
        <f t="shared" si="1"/>
        <v>101571.95</v>
      </c>
      <c r="G19" s="5"/>
      <c r="H19" s="5"/>
      <c r="I19" s="5"/>
      <c r="J19" s="6"/>
      <c r="K19" s="6"/>
      <c r="L19" s="6"/>
      <c r="M19" s="6"/>
      <c r="N19" s="6"/>
    </row>
    <row r="20" spans="1:14">
      <c r="A20" s="26"/>
      <c r="B20" s="43" t="s">
        <v>48</v>
      </c>
      <c r="C20" s="61"/>
      <c r="D20" s="44"/>
      <c r="E20" s="55">
        <v>861469.12</v>
      </c>
      <c r="F20" s="68">
        <f>SUM(E20:E20)</f>
        <v>861469.12</v>
      </c>
      <c r="G20" s="5"/>
      <c r="H20" s="5"/>
      <c r="I20" s="5"/>
      <c r="J20" s="6"/>
      <c r="K20" s="6"/>
      <c r="L20" s="6"/>
      <c r="M20" s="6"/>
      <c r="N20" s="6"/>
    </row>
    <row r="21" spans="1:14">
      <c r="A21" s="26"/>
      <c r="B21" s="43" t="s">
        <v>49</v>
      </c>
      <c r="C21" s="61"/>
      <c r="D21" s="44"/>
      <c r="E21" s="55">
        <v>99380.72</v>
      </c>
      <c r="F21" s="68">
        <f>SUM(E21:E21)</f>
        <v>99380.72</v>
      </c>
      <c r="G21" s="5"/>
      <c r="H21" s="5"/>
      <c r="I21" s="5"/>
      <c r="J21" s="6"/>
      <c r="K21" s="6"/>
      <c r="L21" s="6"/>
      <c r="M21" s="6"/>
      <c r="N21" s="6"/>
    </row>
    <row r="22" spans="1:14" s="49" customFormat="1" ht="15.75">
      <c r="A22" s="45"/>
      <c r="B22" s="42" t="s">
        <v>23</v>
      </c>
      <c r="C22" s="63">
        <f>C13-D13</f>
        <v>-6095268.2999999989</v>
      </c>
      <c r="D22" s="56"/>
      <c r="E22" s="56"/>
      <c r="F22" s="69">
        <f>C22</f>
        <v>-6095268.2999999989</v>
      </c>
      <c r="G22" s="46"/>
      <c r="H22" s="47"/>
      <c r="I22" s="46"/>
      <c r="J22" s="48"/>
      <c r="K22" s="48"/>
      <c r="L22" s="48"/>
      <c r="M22" s="48"/>
      <c r="N22" s="48"/>
    </row>
    <row r="23" spans="1:14" s="9" customFormat="1" ht="31.5" customHeight="1">
      <c r="A23" s="32">
        <v>3</v>
      </c>
      <c r="B23" s="30" t="s">
        <v>4</v>
      </c>
      <c r="C23" s="64">
        <v>6839416.7000000002</v>
      </c>
      <c r="D23" s="57">
        <f>D24+D25+D26+D27+D28+D29</f>
        <v>8964941.0200000014</v>
      </c>
      <c r="E23" s="57">
        <f>E24+E25+E26+E27+E28+E29+E30+E31</f>
        <v>1831976.4</v>
      </c>
      <c r="F23" s="70">
        <f t="shared" ref="F23" si="2">SUM(D23:E23)</f>
        <v>10796917.420000002</v>
      </c>
      <c r="G23" s="38"/>
      <c r="H23" s="38"/>
      <c r="I23" s="38"/>
      <c r="J23" s="39"/>
      <c r="K23" s="39"/>
      <c r="L23" s="39"/>
      <c r="M23" s="39"/>
      <c r="N23" s="39"/>
    </row>
    <row r="24" spans="1:14">
      <c r="A24" s="26"/>
      <c r="B24" s="43" t="s">
        <v>32</v>
      </c>
      <c r="C24" s="61"/>
      <c r="D24" s="53">
        <v>2927919.98</v>
      </c>
      <c r="E24" s="53"/>
      <c r="F24" s="68">
        <f t="shared" ref="F24:F31" si="3">SUM(D24:E24)</f>
        <v>2927919.98</v>
      </c>
      <c r="G24" s="5"/>
      <c r="H24" s="5"/>
      <c r="I24" s="5"/>
      <c r="J24" s="6"/>
      <c r="K24" s="6"/>
      <c r="L24" s="6"/>
      <c r="M24" s="6"/>
      <c r="N24" s="6"/>
    </row>
    <row r="25" spans="1:14" s="6" customFormat="1">
      <c r="A25" s="26"/>
      <c r="B25" s="43" t="s">
        <v>34</v>
      </c>
      <c r="C25" s="61"/>
      <c r="D25" s="53">
        <v>2821306.09</v>
      </c>
      <c r="E25" s="53">
        <v>1304101</v>
      </c>
      <c r="F25" s="68">
        <f t="shared" si="3"/>
        <v>4125407.09</v>
      </c>
      <c r="G25" s="5"/>
      <c r="H25" s="5"/>
      <c r="I25" s="5"/>
    </row>
    <row r="26" spans="1:14">
      <c r="A26" s="26"/>
      <c r="B26" s="43" t="s">
        <v>35</v>
      </c>
      <c r="C26" s="61"/>
      <c r="D26" s="53">
        <v>503609.09</v>
      </c>
      <c r="E26" s="53"/>
      <c r="F26" s="68">
        <f t="shared" si="3"/>
        <v>503609.09</v>
      </c>
      <c r="G26" s="5"/>
      <c r="H26" s="5"/>
      <c r="I26" s="5"/>
      <c r="J26" s="6"/>
      <c r="K26" s="6"/>
      <c r="L26" s="6"/>
      <c r="M26" s="6"/>
      <c r="N26" s="6"/>
    </row>
    <row r="27" spans="1:14">
      <c r="A27" s="26"/>
      <c r="B27" s="43" t="s">
        <v>36</v>
      </c>
      <c r="C27" s="61"/>
      <c r="D27" s="53">
        <v>169504.39</v>
      </c>
      <c r="E27" s="53"/>
      <c r="F27" s="68">
        <f t="shared" si="3"/>
        <v>169504.39</v>
      </c>
      <c r="G27" s="6"/>
      <c r="H27" s="6"/>
      <c r="I27" s="6"/>
      <c r="J27" s="6"/>
      <c r="K27" s="6"/>
      <c r="L27" s="6"/>
      <c r="M27" s="6"/>
      <c r="N27" s="6"/>
    </row>
    <row r="28" spans="1:14">
      <c r="A28" s="26"/>
      <c r="B28" s="43" t="s">
        <v>38</v>
      </c>
      <c r="C28" s="61"/>
      <c r="D28" s="53">
        <v>2474049</v>
      </c>
      <c r="E28" s="53">
        <v>99000</v>
      </c>
      <c r="F28" s="68">
        <f t="shared" si="3"/>
        <v>2573049</v>
      </c>
      <c r="G28" s="6"/>
      <c r="H28" s="6"/>
      <c r="I28" s="6"/>
      <c r="J28" s="6"/>
      <c r="K28" s="6"/>
      <c r="L28" s="6"/>
      <c r="M28" s="6"/>
      <c r="N28" s="6"/>
    </row>
    <row r="29" spans="1:14">
      <c r="A29" s="26"/>
      <c r="B29" s="43" t="s">
        <v>39</v>
      </c>
      <c r="C29" s="61"/>
      <c r="D29" s="53">
        <v>68552.47</v>
      </c>
      <c r="E29" s="53"/>
      <c r="F29" s="68">
        <f t="shared" si="3"/>
        <v>68552.47</v>
      </c>
      <c r="G29" s="6"/>
      <c r="H29" s="6"/>
      <c r="I29" s="6"/>
      <c r="J29" s="6"/>
      <c r="K29" s="6"/>
      <c r="L29" s="6"/>
      <c r="M29" s="6"/>
      <c r="N29" s="6"/>
    </row>
    <row r="30" spans="1:14">
      <c r="A30" s="26"/>
      <c r="B30" s="43" t="s">
        <v>48</v>
      </c>
      <c r="C30" s="61"/>
      <c r="D30" s="44"/>
      <c r="E30" s="53">
        <v>353651.52</v>
      </c>
      <c r="F30" s="68">
        <f t="shared" si="3"/>
        <v>353651.52</v>
      </c>
      <c r="G30" s="6"/>
      <c r="H30" s="6"/>
      <c r="I30" s="6"/>
      <c r="J30" s="6"/>
      <c r="K30" s="6"/>
      <c r="L30" s="6"/>
      <c r="M30" s="6"/>
      <c r="N30" s="6"/>
    </row>
    <row r="31" spans="1:14">
      <c r="A31" s="26"/>
      <c r="B31" s="43" t="s">
        <v>47</v>
      </c>
      <c r="C31" s="61"/>
      <c r="D31" s="44"/>
      <c r="E31" s="53">
        <v>75223.88</v>
      </c>
      <c r="F31" s="68">
        <f t="shared" si="3"/>
        <v>75223.88</v>
      </c>
      <c r="G31" s="6"/>
      <c r="H31" s="6"/>
      <c r="I31" s="6"/>
      <c r="J31" s="6"/>
      <c r="K31" s="6"/>
      <c r="L31" s="6"/>
      <c r="M31" s="6"/>
      <c r="N31" s="6"/>
    </row>
    <row r="32" spans="1:14" s="49" customFormat="1" ht="15.75">
      <c r="A32" s="45"/>
      <c r="B32" s="42" t="s">
        <v>23</v>
      </c>
      <c r="C32" s="63">
        <f>C23-D23</f>
        <v>-2125524.3200000012</v>
      </c>
      <c r="D32" s="54"/>
      <c r="E32" s="54"/>
      <c r="F32" s="69">
        <f>C32</f>
        <v>-2125524.3200000012</v>
      </c>
      <c r="G32" s="48"/>
      <c r="H32" s="50"/>
      <c r="I32" s="48"/>
      <c r="J32" s="48"/>
      <c r="K32" s="48"/>
      <c r="L32" s="48"/>
      <c r="M32" s="48"/>
      <c r="N32" s="48"/>
    </row>
    <row r="33" spans="1:14" s="9" customFormat="1" ht="31.5" customHeight="1">
      <c r="A33" s="32">
        <v>4</v>
      </c>
      <c r="B33" s="30" t="s">
        <v>5</v>
      </c>
      <c r="C33" s="64">
        <v>1119462.5</v>
      </c>
      <c r="D33" s="57">
        <f>D34+D35+D36+D37+D38</f>
        <v>3053260.73</v>
      </c>
      <c r="E33" s="57">
        <f>E34+E36+E39</f>
        <v>795823.72</v>
      </c>
      <c r="F33" s="70">
        <f t="shared" ref="F33:F38" si="4">SUM(D33:E33)</f>
        <v>3849084.45</v>
      </c>
      <c r="G33" s="39"/>
      <c r="H33" s="39"/>
      <c r="I33" s="39"/>
      <c r="J33" s="39"/>
      <c r="K33" s="39"/>
      <c r="L33" s="39"/>
      <c r="M33" s="39"/>
      <c r="N33" s="39"/>
    </row>
    <row r="34" spans="1:14">
      <c r="A34" s="26"/>
      <c r="B34" s="43" t="s">
        <v>33</v>
      </c>
      <c r="C34" s="61"/>
      <c r="D34" s="53">
        <v>1531835.8</v>
      </c>
      <c r="E34" s="53">
        <v>584329</v>
      </c>
      <c r="F34" s="68">
        <f t="shared" si="4"/>
        <v>2116164.7999999998</v>
      </c>
      <c r="G34" s="6"/>
      <c r="H34" s="6"/>
      <c r="I34" s="6"/>
      <c r="J34" s="6"/>
      <c r="K34" s="6"/>
      <c r="L34" s="6"/>
      <c r="M34" s="6"/>
      <c r="N34" s="6"/>
    </row>
    <row r="35" spans="1:14">
      <c r="A35" s="26"/>
      <c r="B35" s="43" t="s">
        <v>35</v>
      </c>
      <c r="C35" s="61"/>
      <c r="D35" s="53">
        <v>476390.71</v>
      </c>
      <c r="E35" s="53"/>
      <c r="F35" s="68">
        <f t="shared" si="4"/>
        <v>476390.71</v>
      </c>
      <c r="G35" s="6"/>
      <c r="H35" s="6"/>
      <c r="I35" s="6"/>
      <c r="J35" s="6"/>
      <c r="K35" s="6"/>
      <c r="L35" s="6"/>
      <c r="M35" s="6"/>
      <c r="N35" s="6"/>
    </row>
    <row r="36" spans="1:14">
      <c r="A36" s="26"/>
      <c r="B36" s="43" t="s">
        <v>38</v>
      </c>
      <c r="C36" s="61"/>
      <c r="D36" s="53">
        <v>1000376.8</v>
      </c>
      <c r="E36" s="53">
        <v>135461.97</v>
      </c>
      <c r="F36" s="68">
        <f t="shared" si="4"/>
        <v>1135838.77</v>
      </c>
      <c r="G36" s="6"/>
      <c r="H36" s="6"/>
      <c r="I36" s="6"/>
      <c r="J36" s="6"/>
      <c r="K36" s="6"/>
      <c r="L36" s="6"/>
      <c r="M36" s="6"/>
      <c r="N36" s="6"/>
    </row>
    <row r="37" spans="1:14">
      <c r="A37" s="26"/>
      <c r="B37" s="43" t="s">
        <v>39</v>
      </c>
      <c r="C37" s="61"/>
      <c r="D37" s="53">
        <v>26056.66</v>
      </c>
      <c r="E37" s="53"/>
      <c r="F37" s="68">
        <f t="shared" si="4"/>
        <v>26056.66</v>
      </c>
      <c r="G37" s="6"/>
      <c r="H37" s="6"/>
      <c r="I37" s="6"/>
      <c r="J37" s="6"/>
      <c r="K37" s="6"/>
      <c r="L37" s="6"/>
      <c r="M37" s="6"/>
      <c r="N37" s="6"/>
    </row>
    <row r="38" spans="1:14">
      <c r="A38" s="26"/>
      <c r="B38" s="43" t="s">
        <v>37</v>
      </c>
      <c r="C38" s="61"/>
      <c r="D38" s="53">
        <v>18600.759999999998</v>
      </c>
      <c r="E38" s="53"/>
      <c r="F38" s="68">
        <f t="shared" si="4"/>
        <v>18600.759999999998</v>
      </c>
      <c r="G38" s="6"/>
      <c r="H38" s="6"/>
      <c r="I38" s="6"/>
      <c r="J38" s="6"/>
      <c r="K38" s="6"/>
      <c r="L38" s="6"/>
      <c r="M38" s="6"/>
      <c r="N38" s="6"/>
    </row>
    <row r="39" spans="1:14">
      <c r="A39" s="26"/>
      <c r="B39" s="43" t="s">
        <v>46</v>
      </c>
      <c r="C39" s="61"/>
      <c r="D39" s="44"/>
      <c r="E39" s="53">
        <v>76032.75</v>
      </c>
      <c r="F39" s="68">
        <f>SUM(E39:E39)</f>
        <v>76032.75</v>
      </c>
      <c r="G39" s="6"/>
      <c r="H39" s="6"/>
      <c r="I39" s="6"/>
      <c r="J39" s="6"/>
      <c r="K39" s="6"/>
      <c r="L39" s="6"/>
      <c r="M39" s="6"/>
      <c r="N39" s="6"/>
    </row>
    <row r="40" spans="1:14" s="49" customFormat="1" ht="15.75">
      <c r="A40" s="45"/>
      <c r="B40" s="42" t="s">
        <v>23</v>
      </c>
      <c r="C40" s="63">
        <f>C33-D33</f>
        <v>-1933798.23</v>
      </c>
      <c r="D40" s="56"/>
      <c r="E40" s="56"/>
      <c r="F40" s="69">
        <f>C40</f>
        <v>-1933798.23</v>
      </c>
      <c r="G40" s="48"/>
      <c r="H40" s="50"/>
      <c r="I40" s="48"/>
      <c r="J40" s="48"/>
      <c r="K40" s="48"/>
      <c r="L40" s="48"/>
      <c r="M40" s="48"/>
      <c r="N40" s="48"/>
    </row>
    <row r="41" spans="1:14" s="9" customFormat="1" ht="33" customHeight="1">
      <c r="A41" s="32">
        <v>5</v>
      </c>
      <c r="B41" s="30" t="s">
        <v>6</v>
      </c>
      <c r="C41" s="64">
        <v>18088075</v>
      </c>
      <c r="D41" s="57">
        <f>D42+D43+D44+D45+D46+D47</f>
        <v>15921973.189999999</v>
      </c>
      <c r="E41" s="57">
        <f>E42+E43+E44+E45+E46+E47+E48+E49+E50+E51+E52</f>
        <v>9112390.2100000009</v>
      </c>
      <c r="F41" s="70">
        <f t="shared" ref="F41:F47" si="5">SUM(D41:E41)</f>
        <v>25034363.399999999</v>
      </c>
      <c r="G41" s="39"/>
      <c r="H41" s="39"/>
      <c r="I41" s="39"/>
      <c r="J41" s="39"/>
      <c r="K41" s="39"/>
      <c r="L41" s="39"/>
      <c r="M41" s="39"/>
      <c r="N41" s="39"/>
    </row>
    <row r="42" spans="1:14">
      <c r="A42" s="26"/>
      <c r="B42" s="43" t="s">
        <v>32</v>
      </c>
      <c r="C42" s="61"/>
      <c r="D42" s="53">
        <v>5326899.01</v>
      </c>
      <c r="E42" s="53"/>
      <c r="F42" s="68">
        <f t="shared" si="5"/>
        <v>5326899.01</v>
      </c>
      <c r="G42" s="6"/>
      <c r="H42" s="6"/>
      <c r="I42" s="6"/>
      <c r="J42" s="6"/>
      <c r="K42" s="6"/>
      <c r="L42" s="6"/>
      <c r="M42" s="6"/>
      <c r="N42" s="6"/>
    </row>
    <row r="43" spans="1:14" s="6" customFormat="1">
      <c r="A43" s="26"/>
      <c r="B43" s="43" t="s">
        <v>34</v>
      </c>
      <c r="C43" s="61"/>
      <c r="D43" s="53">
        <v>6383307.2000000002</v>
      </c>
      <c r="E43" s="53">
        <v>3674456</v>
      </c>
      <c r="F43" s="68">
        <f t="shared" si="5"/>
        <v>10057763.199999999</v>
      </c>
    </row>
    <row r="44" spans="1:14">
      <c r="A44" s="26"/>
      <c r="B44" s="43" t="s">
        <v>35</v>
      </c>
      <c r="C44" s="61"/>
      <c r="D44" s="53">
        <v>39499.199999999997</v>
      </c>
      <c r="E44" s="53">
        <v>21601</v>
      </c>
      <c r="F44" s="68">
        <f t="shared" si="5"/>
        <v>61100.2</v>
      </c>
      <c r="G44" s="6"/>
      <c r="H44" s="6"/>
      <c r="I44" s="6"/>
      <c r="J44" s="6"/>
      <c r="K44" s="6"/>
      <c r="L44" s="6"/>
      <c r="M44" s="6"/>
      <c r="N44" s="6"/>
    </row>
    <row r="45" spans="1:14">
      <c r="A45" s="26"/>
      <c r="B45" s="43" t="s">
        <v>40</v>
      </c>
      <c r="C45" s="61"/>
      <c r="D45" s="53">
        <v>1605934.67</v>
      </c>
      <c r="E45" s="53">
        <v>615527.71</v>
      </c>
      <c r="F45" s="68">
        <f t="shared" si="5"/>
        <v>2221462.38</v>
      </c>
      <c r="G45" s="6"/>
      <c r="H45" s="6"/>
      <c r="I45" s="6"/>
      <c r="J45" s="6"/>
      <c r="K45" s="6"/>
      <c r="L45" s="6"/>
      <c r="M45" s="6"/>
      <c r="N45" s="6"/>
    </row>
    <row r="46" spans="1:14">
      <c r="A46" s="26"/>
      <c r="B46" s="43" t="s">
        <v>39</v>
      </c>
      <c r="C46" s="61"/>
      <c r="D46" s="53">
        <v>154080.94</v>
      </c>
      <c r="E46" s="53">
        <v>338000</v>
      </c>
      <c r="F46" s="68">
        <f t="shared" si="5"/>
        <v>492080.94</v>
      </c>
      <c r="G46" s="6"/>
      <c r="H46" s="6"/>
      <c r="I46" s="6"/>
      <c r="J46" s="6"/>
      <c r="K46" s="6"/>
      <c r="L46" s="6"/>
      <c r="M46" s="6"/>
      <c r="N46" s="6"/>
    </row>
    <row r="47" spans="1:14">
      <c r="A47" s="26"/>
      <c r="B47" s="43" t="s">
        <v>38</v>
      </c>
      <c r="C47" s="61"/>
      <c r="D47" s="53">
        <v>2412252.17</v>
      </c>
      <c r="E47" s="53">
        <v>2283746.63</v>
      </c>
      <c r="F47" s="68">
        <f t="shared" si="5"/>
        <v>4695998.8</v>
      </c>
      <c r="G47" s="6"/>
      <c r="H47" s="6"/>
      <c r="I47" s="6"/>
      <c r="J47" s="6"/>
      <c r="K47" s="6"/>
      <c r="L47" s="6"/>
      <c r="M47" s="6"/>
      <c r="N47" s="6"/>
    </row>
    <row r="48" spans="1:14">
      <c r="A48" s="26"/>
      <c r="B48" s="43" t="s">
        <v>45</v>
      </c>
      <c r="C48" s="61"/>
      <c r="D48" s="44"/>
      <c r="E48" s="44">
        <v>1676287.06</v>
      </c>
      <c r="F48" s="68"/>
      <c r="G48" s="6"/>
      <c r="H48" s="6"/>
      <c r="I48" s="6"/>
      <c r="J48" s="6"/>
      <c r="K48" s="6"/>
      <c r="L48" s="6"/>
      <c r="M48" s="6"/>
      <c r="N48" s="6"/>
    </row>
    <row r="49" spans="1:14">
      <c r="A49" s="26"/>
      <c r="B49" s="43" t="s">
        <v>44</v>
      </c>
      <c r="C49" s="61"/>
      <c r="D49" s="44"/>
      <c r="E49" s="44">
        <v>244887.97</v>
      </c>
      <c r="F49" s="68"/>
      <c r="G49" s="6"/>
      <c r="H49" s="6"/>
      <c r="I49" s="6"/>
      <c r="J49" s="6"/>
      <c r="K49" s="6"/>
      <c r="L49" s="6"/>
      <c r="M49" s="6"/>
      <c r="N49" s="6"/>
    </row>
    <row r="50" spans="1:14">
      <c r="A50" s="26"/>
      <c r="B50" s="43" t="s">
        <v>43</v>
      </c>
      <c r="C50" s="61"/>
      <c r="D50" s="44"/>
      <c r="E50" s="53">
        <v>55713.24</v>
      </c>
      <c r="F50" s="68"/>
      <c r="G50" s="6"/>
      <c r="H50" s="6"/>
      <c r="I50" s="6"/>
      <c r="J50" s="6"/>
      <c r="K50" s="6"/>
      <c r="L50" s="6"/>
      <c r="M50" s="6"/>
      <c r="N50" s="6"/>
    </row>
    <row r="51" spans="1:14">
      <c r="A51" s="26"/>
      <c r="B51" s="43" t="s">
        <v>42</v>
      </c>
      <c r="C51" s="61"/>
      <c r="D51" s="44"/>
      <c r="E51" s="53">
        <v>60832.94</v>
      </c>
      <c r="F51" s="68"/>
      <c r="G51" s="6"/>
      <c r="H51" s="6"/>
      <c r="I51" s="6"/>
      <c r="J51" s="6"/>
      <c r="K51" s="6"/>
      <c r="L51" s="6"/>
      <c r="M51" s="6"/>
      <c r="N51" s="6"/>
    </row>
    <row r="52" spans="1:14">
      <c r="A52" s="26"/>
      <c r="B52" s="43" t="s">
        <v>41</v>
      </c>
      <c r="C52" s="61"/>
      <c r="D52" s="44"/>
      <c r="E52" s="53">
        <v>141337.66</v>
      </c>
      <c r="F52" s="68"/>
      <c r="G52" s="6"/>
      <c r="H52" s="6"/>
      <c r="I52" s="6"/>
      <c r="J52" s="6"/>
      <c r="K52" s="6"/>
      <c r="L52" s="6"/>
      <c r="M52" s="6"/>
      <c r="N52" s="6"/>
    </row>
    <row r="53" spans="1:14" s="49" customFormat="1" ht="15.75">
      <c r="A53" s="45"/>
      <c r="B53" s="42" t="s">
        <v>23</v>
      </c>
      <c r="C53" s="63"/>
      <c r="D53" s="54"/>
      <c r="E53" s="54"/>
      <c r="F53" s="69"/>
      <c r="G53" s="48"/>
      <c r="H53" s="50"/>
      <c r="I53" s="48"/>
      <c r="J53" s="48"/>
      <c r="K53" s="48"/>
      <c r="L53" s="48"/>
      <c r="M53" s="48"/>
      <c r="N53" s="48"/>
    </row>
    <row r="54" spans="1:14" s="4" customFormat="1" ht="18.75">
      <c r="A54" s="32"/>
      <c r="B54" s="33"/>
      <c r="C54" s="65">
        <f>C41+C33+C23+C13+C3</f>
        <v>32327409.499999996</v>
      </c>
      <c r="D54" s="58"/>
      <c r="E54" s="58"/>
      <c r="F54" s="71">
        <f>F41+F33+F23+F13+F3</f>
        <v>63843597.319999993</v>
      </c>
      <c r="G54" s="37"/>
      <c r="H54" s="37"/>
      <c r="I54" s="37"/>
      <c r="J54" s="37"/>
      <c r="K54" s="37"/>
      <c r="L54" s="37"/>
      <c r="M54" s="37"/>
      <c r="N54" s="37"/>
    </row>
    <row r="55" spans="1:14">
      <c r="B55" s="6"/>
      <c r="C55" s="6"/>
      <c r="F55" s="40"/>
      <c r="G55" s="6"/>
      <c r="H55" s="6"/>
      <c r="I55" s="6"/>
      <c r="J55" s="6"/>
      <c r="K55" s="6"/>
      <c r="L55" s="6"/>
      <c r="M55" s="6"/>
      <c r="N55" s="6"/>
    </row>
    <row r="56" spans="1:14">
      <c r="B56" s="6"/>
      <c r="C56" s="6"/>
      <c r="F56" s="40"/>
      <c r="G56" s="6"/>
      <c r="H56" s="6"/>
      <c r="I56" s="6"/>
      <c r="J56" s="6"/>
      <c r="K56" s="6"/>
      <c r="L56" s="6"/>
      <c r="M56" s="6"/>
      <c r="N56" s="6"/>
    </row>
    <row r="57" spans="1:14">
      <c r="B57" s="41"/>
      <c r="C57" s="41"/>
      <c r="F57" s="40"/>
      <c r="G57" s="6"/>
      <c r="H57" s="6"/>
      <c r="I57" s="6"/>
      <c r="J57" s="6"/>
      <c r="K57" s="6"/>
      <c r="L57" s="6"/>
      <c r="M57" s="6"/>
      <c r="N57" s="6"/>
    </row>
    <row r="58" spans="1:14" ht="15.75">
      <c r="B58" s="73"/>
      <c r="C58" s="73"/>
      <c r="D58" s="74"/>
      <c r="E58" s="74"/>
      <c r="F58" s="75"/>
      <c r="G58" s="6"/>
      <c r="H58" s="6"/>
      <c r="I58" s="6"/>
      <c r="J58" s="6"/>
      <c r="K58" s="6"/>
      <c r="L58" s="6"/>
      <c r="M58" s="6"/>
      <c r="N58" s="6"/>
    </row>
    <row r="59" spans="1:14">
      <c r="B59" s="6"/>
      <c r="C59" s="6"/>
      <c r="F59" s="40"/>
      <c r="G59" s="6"/>
      <c r="H59" s="6"/>
      <c r="I59" s="6"/>
      <c r="J59" s="6"/>
      <c r="K59" s="6"/>
      <c r="L59" s="6"/>
      <c r="M59" s="6"/>
      <c r="N59" s="6"/>
    </row>
    <row r="60" spans="1:14">
      <c r="B60" s="6"/>
      <c r="C60" s="6"/>
      <c r="F60" s="40"/>
    </row>
    <row r="61" spans="1:14">
      <c r="B61" s="6"/>
      <c r="C61" s="6"/>
      <c r="F61" s="40"/>
    </row>
    <row r="62" spans="1:14">
      <c r="B62" s="6"/>
      <c r="C62" s="6"/>
      <c r="F62" s="40"/>
    </row>
    <row r="63" spans="1:14">
      <c r="B63" s="6"/>
      <c r="C63" s="6"/>
      <c r="F63" s="40"/>
    </row>
    <row r="64" spans="1:14">
      <c r="B64" s="6"/>
      <c r="C64" s="6"/>
      <c r="F64" s="40"/>
    </row>
    <row r="65" spans="2:6">
      <c r="B65" s="6"/>
      <c r="C65" s="6"/>
      <c r="F65" s="40"/>
    </row>
    <row r="66" spans="2:6">
      <c r="B66" s="6"/>
      <c r="C66" s="6"/>
      <c r="F66" s="40"/>
    </row>
    <row r="67" spans="2:6">
      <c r="B67" s="6"/>
      <c r="C67" s="6"/>
      <c r="F67" s="40"/>
    </row>
    <row r="68" spans="2:6">
      <c r="B68" s="6"/>
      <c r="C68" s="6"/>
      <c r="F68" s="40"/>
    </row>
    <row r="69" spans="2:6">
      <c r="B69" s="6"/>
      <c r="C69" s="6"/>
      <c r="F69" s="40"/>
    </row>
    <row r="70" spans="2:6">
      <c r="B70" s="6"/>
      <c r="C70" s="6"/>
      <c r="F70" s="40"/>
    </row>
    <row r="71" spans="2:6">
      <c r="B71" s="6"/>
      <c r="C71" s="6"/>
      <c r="F71" s="40"/>
    </row>
    <row r="72" spans="2:6">
      <c r="B72" s="6"/>
      <c r="C72" s="6"/>
      <c r="F72" s="40"/>
    </row>
    <row r="73" spans="2:6">
      <c r="B73" s="6"/>
      <c r="C73" s="6"/>
      <c r="F73" s="40"/>
    </row>
    <row r="74" spans="2:6">
      <c r="B74" s="6"/>
      <c r="C74" s="6"/>
      <c r="F74" s="40"/>
    </row>
    <row r="75" spans="2:6">
      <c r="B75" s="6"/>
      <c r="C75" s="6"/>
      <c r="F75" s="40"/>
    </row>
    <row r="76" spans="2:6">
      <c r="B76" s="6"/>
      <c r="C76" s="6"/>
      <c r="F76" s="40"/>
    </row>
    <row r="77" spans="2:6">
      <c r="B77" s="6"/>
      <c r="C77" s="6"/>
      <c r="F77" s="40"/>
    </row>
    <row r="78" spans="2:6">
      <c r="B78" s="6"/>
      <c r="C78" s="6"/>
      <c r="F78" s="40"/>
    </row>
    <row r="79" spans="2:6">
      <c r="B79" s="6"/>
      <c r="C79" s="6"/>
      <c r="F79" s="40"/>
    </row>
    <row r="80" spans="2:6">
      <c r="C80" s="6"/>
    </row>
    <row r="81" spans="3:3">
      <c r="C81" s="6"/>
    </row>
    <row r="82" spans="3:3">
      <c r="C82" s="6"/>
    </row>
    <row r="83" spans="3:3">
      <c r="C83" s="6"/>
    </row>
    <row r="84" spans="3:3">
      <c r="C84" s="6"/>
    </row>
    <row r="85" spans="3:3">
      <c r="C85" s="6"/>
    </row>
    <row r="86" spans="3:3">
      <c r="C86" s="6"/>
    </row>
    <row r="87" spans="3:3">
      <c r="C87" s="6"/>
    </row>
    <row r="88" spans="3:3">
      <c r="C88" s="6"/>
    </row>
    <row r="89" spans="3:3">
      <c r="C89" s="6"/>
    </row>
    <row r="90" spans="3:3">
      <c r="C90" s="6"/>
    </row>
    <row r="91" spans="3:3">
      <c r="C91" s="6"/>
    </row>
    <row r="103" spans="3:3">
      <c r="C103" s="6"/>
    </row>
    <row r="104" spans="3:3">
      <c r="C104" s="6"/>
    </row>
    <row r="105" spans="3:3">
      <c r="C105" s="6"/>
    </row>
    <row r="106" spans="3:3">
      <c r="C106" s="6"/>
    </row>
    <row r="107" spans="3:3">
      <c r="C107" s="6"/>
    </row>
    <row r="108" spans="3:3">
      <c r="C108" s="6"/>
    </row>
    <row r="109" spans="3:3">
      <c r="C109" s="6"/>
    </row>
    <row r="110" spans="3:3">
      <c r="C110" s="6"/>
    </row>
  </sheetData>
  <mergeCells count="1">
    <mergeCell ref="A1:F1"/>
  </mergeCells>
  <pageMargins left="0.11811023622047245" right="0" top="0.19685039370078741" bottom="0.15748031496062992" header="0.31496062992125984" footer="0.31496062992125984"/>
  <pageSetup paperSize="9" scale="8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45"/>
  <sheetViews>
    <sheetView topLeftCell="A28" workbookViewId="0">
      <selection activeCell="A75" sqref="A75:G79"/>
    </sheetView>
  </sheetViews>
  <sheetFormatPr defaultRowHeight="15"/>
  <cols>
    <col min="1" max="1" width="17.7109375" customWidth="1"/>
    <col min="2" max="2" width="10.140625" customWidth="1"/>
    <col min="3" max="3" width="9.85546875" customWidth="1"/>
    <col min="4" max="4" width="9.7109375" customWidth="1"/>
    <col min="5" max="5" width="10.140625" customWidth="1"/>
    <col min="6" max="6" width="9.85546875" customWidth="1"/>
    <col min="7" max="7" width="10.42578125" customWidth="1"/>
    <col min="8" max="8" width="10.28515625" customWidth="1"/>
    <col min="9" max="9" width="9.85546875" customWidth="1"/>
    <col min="10" max="10" width="10.5703125" customWidth="1"/>
    <col min="11" max="11" width="9.85546875" customWidth="1"/>
    <col min="12" max="12" width="10.140625" customWidth="1"/>
    <col min="13" max="13" width="10.5703125" customWidth="1"/>
    <col min="14" max="14" width="12.42578125" customWidth="1"/>
    <col min="15" max="15" width="12" customWidth="1"/>
    <col min="16" max="16" width="12.28515625" customWidth="1"/>
    <col min="17" max="18" width="11.85546875" customWidth="1"/>
    <col min="19" max="19" width="11.5703125" customWidth="1"/>
    <col min="20" max="20" width="11.85546875" customWidth="1"/>
    <col min="21" max="21" width="12.5703125" customWidth="1"/>
    <col min="22" max="22" width="11.85546875" customWidth="1"/>
    <col min="23" max="23" width="13.28515625" customWidth="1"/>
  </cols>
  <sheetData>
    <row r="1" spans="1:23" ht="15.75" thickBot="1"/>
    <row r="2" spans="1:23">
      <c r="A2" s="10"/>
      <c r="B2" s="11">
        <v>180504</v>
      </c>
      <c r="C2" s="11">
        <v>180505</v>
      </c>
      <c r="D2" s="11">
        <v>190101</v>
      </c>
      <c r="E2" s="11">
        <v>190103</v>
      </c>
      <c r="F2" s="11">
        <v>220111</v>
      </c>
      <c r="G2" s="11">
        <v>180503</v>
      </c>
      <c r="H2" s="11">
        <v>220126</v>
      </c>
      <c r="I2" s="11">
        <v>22080402</v>
      </c>
      <c r="J2" s="11">
        <v>180105</v>
      </c>
      <c r="K2" s="11">
        <v>21010302</v>
      </c>
      <c r="L2" s="11">
        <v>110202</v>
      </c>
      <c r="M2" s="11">
        <v>180101</v>
      </c>
      <c r="N2" s="11">
        <v>180103</v>
      </c>
      <c r="O2" s="11">
        <v>110101</v>
      </c>
      <c r="P2" s="11">
        <v>110104</v>
      </c>
      <c r="Q2" s="11">
        <v>110105</v>
      </c>
      <c r="R2" s="11">
        <v>140400</v>
      </c>
      <c r="S2" s="11">
        <v>180102</v>
      </c>
      <c r="T2" s="11">
        <v>180104</v>
      </c>
      <c r="U2" s="11">
        <v>180109</v>
      </c>
      <c r="V2" s="11">
        <v>180107</v>
      </c>
      <c r="W2" s="12">
        <v>180106</v>
      </c>
    </row>
    <row r="3" spans="1:23">
      <c r="A3" s="13" t="s">
        <v>10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4"/>
    </row>
    <row r="4" spans="1:23">
      <c r="A4" s="13" t="s">
        <v>14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4"/>
    </row>
    <row r="5" spans="1:23">
      <c r="A5" s="13" t="s">
        <v>11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4"/>
    </row>
    <row r="6" spans="1:23">
      <c r="A6" s="13" t="s">
        <v>12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4"/>
    </row>
    <row r="7" spans="1:23">
      <c r="A7" s="13" t="s">
        <v>13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4"/>
    </row>
    <row r="8" spans="1:23">
      <c r="A8" s="13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4"/>
    </row>
    <row r="9" spans="1:23">
      <c r="A9" s="13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4"/>
    </row>
    <row r="10" spans="1:23" ht="15.75" thickBo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7"/>
    </row>
    <row r="31" ht="79.5" customHeight="1"/>
    <row r="37" spans="1:14" ht="15.75" thickBot="1">
      <c r="A37" t="s">
        <v>20</v>
      </c>
    </row>
    <row r="38" spans="1:14">
      <c r="A38" s="10"/>
      <c r="B38" s="11">
        <v>1</v>
      </c>
      <c r="C38" s="11">
        <v>2</v>
      </c>
      <c r="D38" s="11">
        <v>3</v>
      </c>
      <c r="E38" s="11">
        <v>4</v>
      </c>
      <c r="F38" s="11">
        <v>5</v>
      </c>
      <c r="G38" s="11">
        <v>6</v>
      </c>
      <c r="H38" s="11">
        <v>7</v>
      </c>
      <c r="I38" s="11">
        <v>8</v>
      </c>
      <c r="J38" s="11">
        <v>9</v>
      </c>
      <c r="K38" s="11">
        <v>10</v>
      </c>
      <c r="L38" s="11">
        <v>11</v>
      </c>
      <c r="M38" s="18">
        <v>12</v>
      </c>
      <c r="N38" s="19" t="s">
        <v>21</v>
      </c>
    </row>
    <row r="39" spans="1:14">
      <c r="A39" s="13" t="s">
        <v>15</v>
      </c>
      <c r="B39" s="3">
        <v>15270.33</v>
      </c>
      <c r="C39" s="3">
        <v>14732.75</v>
      </c>
      <c r="D39" s="3">
        <v>14645.1</v>
      </c>
      <c r="E39" s="3">
        <v>15229.35</v>
      </c>
      <c r="F39" s="3">
        <v>11501.3</v>
      </c>
      <c r="G39" s="3">
        <v>10785.01</v>
      </c>
      <c r="H39" s="3">
        <v>18772.490000000002</v>
      </c>
      <c r="I39" s="3">
        <v>10919.48</v>
      </c>
      <c r="J39" s="3">
        <v>11386.15</v>
      </c>
      <c r="K39" s="20">
        <v>12746.04</v>
      </c>
      <c r="L39" s="3">
        <v>14826.05</v>
      </c>
      <c r="M39" s="21">
        <v>17272.46</v>
      </c>
      <c r="N39" s="22">
        <f>SUM(B39:M39)</f>
        <v>168086.50999999998</v>
      </c>
    </row>
    <row r="40" spans="1:14">
      <c r="A40" s="13" t="s">
        <v>16</v>
      </c>
      <c r="B40" s="3">
        <v>13235.2</v>
      </c>
      <c r="C40" s="3">
        <v>11494.56</v>
      </c>
      <c r="D40" s="3">
        <v>26110.37</v>
      </c>
      <c r="E40" s="3">
        <v>9812</v>
      </c>
      <c r="F40" s="3">
        <v>9312</v>
      </c>
      <c r="G40" s="3">
        <v>6529.41</v>
      </c>
      <c r="H40" s="3">
        <v>14663.46</v>
      </c>
      <c r="I40" s="3">
        <v>14315.14</v>
      </c>
      <c r="J40" s="3">
        <v>9670.58</v>
      </c>
      <c r="K40" s="3">
        <v>10112</v>
      </c>
      <c r="L40" s="3">
        <v>14205.1</v>
      </c>
      <c r="M40" s="21">
        <v>15992</v>
      </c>
      <c r="N40" s="22">
        <f>SUM(B40:M40)</f>
        <v>155451.82</v>
      </c>
    </row>
    <row r="41" spans="1:14">
      <c r="A41" s="13" t="s">
        <v>17</v>
      </c>
      <c r="B41" s="3">
        <v>8923.17</v>
      </c>
      <c r="C41" s="3">
        <v>7480.29</v>
      </c>
      <c r="D41" s="3">
        <v>9514.34</v>
      </c>
      <c r="E41" s="3">
        <v>13704.93</v>
      </c>
      <c r="F41" s="3">
        <v>14852.07</v>
      </c>
      <c r="G41" s="3">
        <v>22316.75</v>
      </c>
      <c r="H41" s="3">
        <v>11269.88</v>
      </c>
      <c r="I41" s="3">
        <v>14282.63</v>
      </c>
      <c r="J41" s="3">
        <v>14380.61</v>
      </c>
      <c r="K41" s="3">
        <v>16401.52</v>
      </c>
      <c r="L41" s="3">
        <v>13558.57</v>
      </c>
      <c r="M41" s="21">
        <v>16137.22</v>
      </c>
      <c r="N41" s="22">
        <f>SUM(B41:M41)</f>
        <v>162821.98000000001</v>
      </c>
    </row>
    <row r="42" spans="1:14">
      <c r="A42" s="13" t="s">
        <v>18</v>
      </c>
      <c r="B42" s="3">
        <v>86727.5</v>
      </c>
      <c r="C42" s="3">
        <v>95340.79</v>
      </c>
      <c r="D42" s="3">
        <v>123087.42</v>
      </c>
      <c r="E42" s="3">
        <v>140566.79999999999</v>
      </c>
      <c r="F42" s="3">
        <v>183517.35</v>
      </c>
      <c r="G42" s="3">
        <v>180374.33</v>
      </c>
      <c r="H42" s="3">
        <v>277090.65999999997</v>
      </c>
      <c r="I42" s="3">
        <v>133074.54999999999</v>
      </c>
      <c r="J42" s="3">
        <v>156313.96</v>
      </c>
      <c r="K42" s="3">
        <v>176482.22</v>
      </c>
      <c r="L42" s="3">
        <v>172243.75</v>
      </c>
      <c r="M42" s="21">
        <v>273749.09999999998</v>
      </c>
      <c r="N42" s="22">
        <f>1930887.62+145328.4</f>
        <v>2076216.02</v>
      </c>
    </row>
    <row r="43" spans="1:14" ht="15.75" thickBot="1">
      <c r="A43" s="15" t="s">
        <v>19</v>
      </c>
      <c r="B43" s="23">
        <v>18717.55</v>
      </c>
      <c r="C43" s="23">
        <v>16147.6</v>
      </c>
      <c r="D43" s="23">
        <v>14598.55</v>
      </c>
      <c r="E43" s="23">
        <v>15471.18</v>
      </c>
      <c r="F43" s="23">
        <v>14852.06</v>
      </c>
      <c r="G43" s="23">
        <v>19244.419999999998</v>
      </c>
      <c r="H43" s="23">
        <v>12776.45</v>
      </c>
      <c r="I43" s="23">
        <v>21882.560000000001</v>
      </c>
      <c r="J43" s="23">
        <v>13785.4</v>
      </c>
      <c r="K43" s="23">
        <v>14852.07</v>
      </c>
      <c r="L43" s="23">
        <v>18627.97</v>
      </c>
      <c r="M43" s="24">
        <v>21524.92</v>
      </c>
      <c r="N43" s="25">
        <f>SUM(B43:M43)</f>
        <v>202480.72999999998</v>
      </c>
    </row>
    <row r="45" spans="1:14">
      <c r="B45" s="2">
        <f t="shared" ref="B45:N45" si="0">SUM(B39:B44)</f>
        <v>142873.75</v>
      </c>
      <c r="C45" s="2">
        <f t="shared" si="0"/>
        <v>145195.99</v>
      </c>
      <c r="D45" s="2">
        <f t="shared" si="0"/>
        <v>187955.77999999997</v>
      </c>
      <c r="E45" s="2">
        <f t="shared" si="0"/>
        <v>194784.25999999998</v>
      </c>
      <c r="F45" s="2">
        <f t="shared" si="0"/>
        <v>234034.78</v>
      </c>
      <c r="G45" s="2">
        <f t="shared" si="0"/>
        <v>239249.91999999998</v>
      </c>
      <c r="H45" s="2">
        <f t="shared" si="0"/>
        <v>334572.94</v>
      </c>
      <c r="I45" s="2">
        <f t="shared" si="0"/>
        <v>194474.36</v>
      </c>
      <c r="J45" s="2">
        <f t="shared" si="0"/>
        <v>205536.69999999998</v>
      </c>
      <c r="K45" s="2">
        <f t="shared" si="0"/>
        <v>230593.85</v>
      </c>
      <c r="L45" s="2">
        <f t="shared" si="0"/>
        <v>233461.44</v>
      </c>
      <c r="M45" s="2">
        <f t="shared" si="0"/>
        <v>344675.69999999995</v>
      </c>
      <c r="N45" s="2">
        <f t="shared" si="0"/>
        <v>2765057.06</v>
      </c>
    </row>
  </sheetData>
  <pageMargins left="0.11811023622047245" right="0.11811023622047245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F56"/>
  <sheetViews>
    <sheetView workbookViewId="0">
      <selection activeCell="A2" sqref="A2:C56"/>
    </sheetView>
  </sheetViews>
  <sheetFormatPr defaultRowHeight="15"/>
  <cols>
    <col min="2" max="2" width="14.140625" customWidth="1"/>
    <col min="3" max="3" width="65" customWidth="1"/>
    <col min="4" max="4" width="49.7109375" customWidth="1"/>
  </cols>
  <sheetData>
    <row r="2" spans="1:6" ht="15.75">
      <c r="A2" s="73" t="s">
        <v>50</v>
      </c>
      <c r="B2" s="73"/>
      <c r="C2" s="74"/>
    </row>
    <row r="3" spans="1:6">
      <c r="A3" s="6" t="s">
        <v>4</v>
      </c>
      <c r="B3" s="6" t="s">
        <v>51</v>
      </c>
      <c r="C3" s="72"/>
      <c r="D3" s="76"/>
      <c r="E3" s="76"/>
      <c r="F3" s="76"/>
    </row>
    <row r="4" spans="1:6">
      <c r="A4" s="6"/>
      <c r="B4" s="6" t="s">
        <v>52</v>
      </c>
      <c r="C4" s="72"/>
      <c r="D4" s="76"/>
      <c r="E4" s="76"/>
      <c r="F4" s="76"/>
    </row>
    <row r="5" spans="1:6" hidden="1">
      <c r="A5" s="6"/>
      <c r="B5" s="6" t="s">
        <v>53</v>
      </c>
      <c r="C5" s="72"/>
      <c r="D5" s="76"/>
      <c r="E5" s="76"/>
      <c r="F5" s="76"/>
    </row>
    <row r="6" spans="1:6">
      <c r="A6" s="6"/>
      <c r="B6" s="6" t="s">
        <v>54</v>
      </c>
      <c r="C6" s="72"/>
      <c r="D6" s="76"/>
      <c r="E6" s="76"/>
      <c r="F6" s="76"/>
    </row>
    <row r="7" spans="1:6">
      <c r="A7" s="6"/>
      <c r="B7" s="6" t="s">
        <v>55</v>
      </c>
      <c r="C7" s="72"/>
      <c r="D7" s="76"/>
      <c r="E7" s="76"/>
      <c r="F7" s="76"/>
    </row>
    <row r="8" spans="1:6">
      <c r="A8" s="6"/>
      <c r="B8" s="6" t="s">
        <v>56</v>
      </c>
      <c r="C8" s="72"/>
      <c r="D8" s="76"/>
      <c r="E8" s="76"/>
      <c r="F8" s="76"/>
    </row>
    <row r="9" spans="1:6">
      <c r="A9" s="6"/>
      <c r="B9" s="6" t="s">
        <v>57</v>
      </c>
      <c r="C9" s="72"/>
      <c r="D9" s="76"/>
      <c r="E9" s="76"/>
      <c r="F9" s="76"/>
    </row>
    <row r="10" spans="1:6">
      <c r="A10" s="6"/>
      <c r="B10" s="6"/>
      <c r="C10" s="72"/>
      <c r="D10" s="76"/>
      <c r="E10" s="76"/>
      <c r="F10" s="76"/>
    </row>
    <row r="11" spans="1:6">
      <c r="A11" s="6" t="s">
        <v>5</v>
      </c>
      <c r="B11" s="6" t="s">
        <v>58</v>
      </c>
      <c r="C11" s="72"/>
      <c r="D11" s="76"/>
      <c r="E11" s="76"/>
      <c r="F11" s="76"/>
    </row>
    <row r="12" spans="1:6" hidden="1">
      <c r="A12" s="6"/>
      <c r="B12" s="6" t="s">
        <v>59</v>
      </c>
      <c r="C12" s="72"/>
      <c r="D12" s="76"/>
      <c r="E12" s="76"/>
      <c r="F12" s="76"/>
    </row>
    <row r="13" spans="1:6">
      <c r="A13" s="6"/>
      <c r="B13" s="6" t="s">
        <v>60</v>
      </c>
      <c r="C13" s="72"/>
      <c r="D13" s="76"/>
      <c r="E13" s="76"/>
      <c r="F13" s="76"/>
    </row>
    <row r="14" spans="1:6">
      <c r="A14" s="6"/>
      <c r="B14" s="6" t="s">
        <v>61</v>
      </c>
      <c r="C14" s="72"/>
      <c r="D14" s="76"/>
      <c r="E14" s="76"/>
      <c r="F14" s="76"/>
    </row>
    <row r="15" spans="1:6">
      <c r="A15" s="6"/>
      <c r="B15" s="6" t="s">
        <v>62</v>
      </c>
      <c r="C15" s="72"/>
      <c r="D15" s="76"/>
      <c r="E15" s="76"/>
      <c r="F15" s="76"/>
    </row>
    <row r="16" spans="1:6">
      <c r="A16" s="6"/>
      <c r="B16" s="6" t="s">
        <v>63</v>
      </c>
      <c r="C16" s="72"/>
      <c r="D16" s="76"/>
      <c r="E16" s="76"/>
      <c r="F16" s="76"/>
    </row>
    <row r="17" spans="1:6">
      <c r="A17" s="6"/>
      <c r="B17" s="6" t="s">
        <v>64</v>
      </c>
      <c r="C17" s="72"/>
      <c r="D17" s="76"/>
      <c r="E17" s="76"/>
      <c r="F17" s="76"/>
    </row>
    <row r="18" spans="1:6">
      <c r="A18" s="6"/>
      <c r="B18" s="6"/>
      <c r="C18" s="72"/>
      <c r="D18" s="76"/>
      <c r="E18" s="76"/>
      <c r="F18" s="76"/>
    </row>
    <row r="19" spans="1:6">
      <c r="A19" s="6" t="s">
        <v>2</v>
      </c>
      <c r="B19" s="6" t="s">
        <v>65</v>
      </c>
      <c r="C19" s="72"/>
      <c r="D19" s="76"/>
      <c r="E19" s="76"/>
      <c r="F19" s="76"/>
    </row>
    <row r="20" spans="1:6" hidden="1">
      <c r="A20" s="6"/>
      <c r="B20" s="6" t="s">
        <v>66</v>
      </c>
      <c r="C20" s="72"/>
      <c r="D20" s="76"/>
      <c r="E20" s="76"/>
      <c r="F20" s="76"/>
    </row>
    <row r="21" spans="1:6">
      <c r="A21" s="6"/>
      <c r="B21" s="6" t="s">
        <v>67</v>
      </c>
      <c r="C21" s="72"/>
      <c r="D21" s="76"/>
      <c r="E21" s="76"/>
      <c r="F21" s="76"/>
    </row>
    <row r="22" spans="1:6">
      <c r="A22" s="6"/>
      <c r="B22" s="6" t="s">
        <v>68</v>
      </c>
      <c r="C22" s="72"/>
      <c r="D22" s="76"/>
      <c r="E22" s="76"/>
      <c r="F22" s="76"/>
    </row>
    <row r="23" spans="1:6">
      <c r="A23" s="6"/>
      <c r="B23" s="6" t="s">
        <v>69</v>
      </c>
      <c r="C23" s="72"/>
      <c r="D23" s="76"/>
      <c r="E23" s="76"/>
      <c r="F23" s="76"/>
    </row>
    <row r="24" spans="1:6">
      <c r="B24" s="6" t="s">
        <v>70</v>
      </c>
      <c r="C24" s="72"/>
      <c r="D24" s="76"/>
      <c r="E24" s="76"/>
      <c r="F24" s="76"/>
    </row>
    <row r="25" spans="1:6">
      <c r="B25" s="6" t="s">
        <v>71</v>
      </c>
      <c r="C25" s="72"/>
      <c r="D25" s="76"/>
      <c r="E25" s="76"/>
      <c r="F25" s="76"/>
    </row>
    <row r="26" spans="1:6">
      <c r="B26" s="6" t="s">
        <v>72</v>
      </c>
      <c r="C26" s="72"/>
      <c r="D26" s="76"/>
      <c r="E26" s="76"/>
      <c r="F26" s="76"/>
    </row>
    <row r="27" spans="1:6" hidden="1">
      <c r="B27" s="6" t="s">
        <v>73</v>
      </c>
      <c r="C27" s="72"/>
      <c r="D27" s="76"/>
      <c r="E27" s="76"/>
      <c r="F27" s="76"/>
    </row>
    <row r="28" spans="1:6">
      <c r="B28" s="6" t="s">
        <v>74</v>
      </c>
      <c r="C28" s="72"/>
      <c r="D28" s="76"/>
      <c r="E28" s="76"/>
      <c r="F28" s="76"/>
    </row>
    <row r="29" spans="1:6">
      <c r="B29" s="6" t="s">
        <v>75</v>
      </c>
      <c r="C29" s="72"/>
      <c r="D29" s="76"/>
      <c r="E29" s="76"/>
      <c r="F29" s="76"/>
    </row>
    <row r="30" spans="1:6">
      <c r="B30" s="6" t="s">
        <v>76</v>
      </c>
      <c r="C30" s="72"/>
      <c r="D30" s="76"/>
      <c r="E30" s="76"/>
      <c r="F30" s="76"/>
    </row>
    <row r="31" spans="1:6">
      <c r="B31" s="6" t="s">
        <v>77</v>
      </c>
      <c r="C31" s="72"/>
      <c r="D31" s="76"/>
      <c r="E31" s="76"/>
      <c r="F31" s="76"/>
    </row>
    <row r="32" spans="1:6">
      <c r="B32" s="6" t="s">
        <v>78</v>
      </c>
      <c r="C32" s="72"/>
      <c r="D32" s="76"/>
      <c r="E32" s="76"/>
      <c r="F32" s="76"/>
    </row>
    <row r="33" spans="1:6">
      <c r="B33" s="6" t="s">
        <v>79</v>
      </c>
      <c r="C33" s="72"/>
      <c r="D33" s="76"/>
      <c r="E33" s="76"/>
      <c r="F33" s="76"/>
    </row>
    <row r="34" spans="1:6" hidden="1">
      <c r="B34" s="6" t="s">
        <v>80</v>
      </c>
      <c r="C34" s="72"/>
      <c r="D34" s="76"/>
      <c r="E34" s="76"/>
      <c r="F34" s="76"/>
    </row>
    <row r="35" spans="1:6">
      <c r="B35" s="6" t="s">
        <v>81</v>
      </c>
      <c r="C35" s="72"/>
      <c r="D35" s="76"/>
      <c r="E35" s="76"/>
      <c r="F35" s="76"/>
    </row>
    <row r="36" spans="1:6">
      <c r="C36" s="72"/>
      <c r="D36" s="76"/>
      <c r="E36" s="76"/>
      <c r="F36" s="76"/>
    </row>
    <row r="37" spans="1:6">
      <c r="A37" t="s">
        <v>3</v>
      </c>
      <c r="B37" t="s">
        <v>82</v>
      </c>
      <c r="C37" s="72"/>
      <c r="D37" s="76"/>
      <c r="E37" s="76"/>
      <c r="F37" s="76"/>
    </row>
    <row r="38" spans="1:6">
      <c r="B38" t="s">
        <v>83</v>
      </c>
      <c r="C38" s="72"/>
      <c r="D38" s="76"/>
      <c r="E38" s="76"/>
      <c r="F38" s="76"/>
    </row>
    <row r="39" spans="1:6">
      <c r="B39" t="s">
        <v>84</v>
      </c>
      <c r="C39" s="72"/>
      <c r="D39" s="76"/>
      <c r="E39" s="76"/>
      <c r="F39" s="76"/>
    </row>
    <row r="40" spans="1:6">
      <c r="B40" t="s">
        <v>85</v>
      </c>
      <c r="C40" s="72"/>
      <c r="D40" s="76"/>
      <c r="E40" s="76"/>
      <c r="F40" s="76"/>
    </row>
    <row r="41" spans="1:6">
      <c r="B41" t="s">
        <v>86</v>
      </c>
      <c r="C41" s="72"/>
      <c r="D41" s="76"/>
      <c r="E41" s="76"/>
      <c r="F41" s="76"/>
    </row>
    <row r="42" spans="1:6">
      <c r="B42" t="s">
        <v>87</v>
      </c>
      <c r="C42" s="72"/>
      <c r="D42" s="76"/>
      <c r="E42" s="76"/>
      <c r="F42" s="76"/>
    </row>
    <row r="43" spans="1:6">
      <c r="B43" t="s">
        <v>88</v>
      </c>
      <c r="C43" s="72"/>
      <c r="D43" s="76"/>
      <c r="E43" s="76"/>
      <c r="F43" s="76"/>
    </row>
    <row r="44" spans="1:6">
      <c r="B44" t="s">
        <v>77</v>
      </c>
      <c r="C44" s="72"/>
      <c r="D44" s="76"/>
      <c r="E44" s="76"/>
      <c r="F44" s="76"/>
    </row>
    <row r="45" spans="1:6">
      <c r="B45" t="s">
        <v>89</v>
      </c>
      <c r="C45" s="72"/>
      <c r="D45" s="76"/>
      <c r="E45" s="76"/>
      <c r="F45" s="76"/>
    </row>
    <row r="46" spans="1:6">
      <c r="B46" t="s">
        <v>90</v>
      </c>
      <c r="C46" s="72"/>
      <c r="D46" s="76"/>
      <c r="E46" s="76"/>
      <c r="F46" s="76"/>
    </row>
    <row r="47" spans="1:6">
      <c r="B47" s="6" t="s">
        <v>76</v>
      </c>
      <c r="C47" s="72"/>
      <c r="D47" s="76"/>
      <c r="E47" s="76"/>
      <c r="F47" s="76"/>
    </row>
    <row r="48" spans="1:6">
      <c r="B48" s="6" t="s">
        <v>91</v>
      </c>
      <c r="C48" s="72"/>
    </row>
    <row r="49" spans="1:3">
      <c r="B49" s="6" t="s">
        <v>92</v>
      </c>
      <c r="C49" s="72"/>
    </row>
    <row r="50" spans="1:3">
      <c r="B50" s="6" t="s">
        <v>93</v>
      </c>
      <c r="C50" s="72"/>
    </row>
    <row r="51" spans="1:3">
      <c r="B51" s="6" t="s">
        <v>94</v>
      </c>
      <c r="C51" s="72"/>
    </row>
    <row r="52" spans="1:3">
      <c r="B52" s="6" t="s">
        <v>95</v>
      </c>
      <c r="C52" s="72"/>
    </row>
    <row r="53" spans="1:3">
      <c r="B53" s="6" t="s">
        <v>96</v>
      </c>
      <c r="C53" s="72"/>
    </row>
    <row r="54" spans="1:3">
      <c r="B54" s="6" t="s">
        <v>97</v>
      </c>
      <c r="C54" s="72"/>
    </row>
    <row r="55" spans="1:3">
      <c r="C55" s="72"/>
    </row>
    <row r="56" spans="1:3">
      <c r="A56" t="s">
        <v>98</v>
      </c>
      <c r="C56" s="72"/>
    </row>
  </sheetData>
  <pageMargins left="0.11811023622047245" right="0.11811023622047245" top="0.19685039370078741" bottom="0.15748031496062992" header="0.31496062992125984" footer="0.31496062992125984"/>
  <pageSetup paperSize="9" scale="9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2019-03-07T10:54:22Z</dcterms:modified>
</cp:coreProperties>
</file>