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360" yWindow="0" windowWidth="5655" windowHeight="5865" tabRatio="781"/>
  </bookViews>
  <sheets>
    <sheet name="дод6" sheetId="73" r:id="rId1"/>
    <sheet name="дод7" sheetId="74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дод6!$K$19:$K$357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дод6!$10:$19</definedName>
    <definedName name="иори">#REF!</definedName>
    <definedName name="і">#REF!</definedName>
    <definedName name="область">#REF!</definedName>
    <definedName name="_xlnm.Print_Area" localSheetId="0">дод6!$A$1:$J$357</definedName>
  </definedNames>
  <calcPr calcId="144525"/>
</workbook>
</file>

<file path=xl/calcChain.xml><?xml version="1.0" encoding="utf-8"?>
<calcChain xmlns="http://schemas.openxmlformats.org/spreadsheetml/2006/main">
  <c r="K13" i="74" l="1"/>
  <c r="K12" i="74"/>
  <c r="F10" i="74"/>
  <c r="E10" i="74"/>
  <c r="G350" i="73"/>
  <c r="I352" i="73" l="1"/>
  <c r="K14" i="74" l="1"/>
  <c r="J10" i="74"/>
  <c r="H10" i="74"/>
  <c r="G10" i="74"/>
  <c r="D10" i="74"/>
  <c r="C10" i="74"/>
  <c r="K10" i="74" l="1"/>
  <c r="J352" i="73" l="1"/>
  <c r="G351" i="73" l="1"/>
  <c r="H352" i="73" l="1"/>
  <c r="G352" i="73" s="1"/>
  <c r="G230" i="73"/>
  <c r="H313" i="73" l="1"/>
  <c r="G313" i="73" s="1"/>
  <c r="K313" i="73" s="1"/>
  <c r="H296" i="73"/>
  <c r="G296" i="73" s="1"/>
  <c r="K296" i="73" s="1"/>
  <c r="J292" i="73"/>
  <c r="J291" i="73"/>
  <c r="I292" i="73"/>
  <c r="I291" i="73"/>
  <c r="H292" i="73"/>
  <c r="H291" i="73"/>
  <c r="H169" i="73"/>
  <c r="G169" i="73" s="1"/>
  <c r="K169" i="73" s="1"/>
  <c r="H148" i="73"/>
  <c r="H140" i="73"/>
  <c r="H31" i="73"/>
  <c r="H311" i="73"/>
  <c r="I311" i="73"/>
  <c r="I31" i="73"/>
  <c r="I140" i="73"/>
  <c r="I148" i="73"/>
  <c r="G348" i="73"/>
  <c r="K348" i="73" s="1"/>
  <c r="G347" i="73"/>
  <c r="K347" i="73" s="1"/>
  <c r="G346" i="73"/>
  <c r="K346" i="73" s="1"/>
  <c r="G345" i="73"/>
  <c r="K345" i="73" s="1"/>
  <c r="G344" i="73"/>
  <c r="K344" i="73" s="1"/>
  <c r="G343" i="73"/>
  <c r="K343" i="73" s="1"/>
  <c r="G342" i="73"/>
  <c r="K342" i="73" s="1"/>
  <c r="G341" i="73"/>
  <c r="K341" i="73" s="1"/>
  <c r="G340" i="73"/>
  <c r="K340" i="73" s="1"/>
  <c r="G339" i="73"/>
  <c r="K339" i="73" s="1"/>
  <c r="G338" i="73"/>
  <c r="K338" i="73" s="1"/>
  <c r="G337" i="73"/>
  <c r="K337" i="73" s="1"/>
  <c r="G336" i="73"/>
  <c r="K336" i="73" s="1"/>
  <c r="G335" i="73"/>
  <c r="K335" i="73" s="1"/>
  <c r="G334" i="73"/>
  <c r="K334" i="73" s="1"/>
  <c r="G333" i="73"/>
  <c r="K333" i="73" s="1"/>
  <c r="G332" i="73"/>
  <c r="K332" i="73" s="1"/>
  <c r="G331" i="73"/>
  <c r="K331" i="73" s="1"/>
  <c r="G330" i="73"/>
  <c r="K330" i="73" s="1"/>
  <c r="G329" i="73"/>
  <c r="K329" i="73" s="1"/>
  <c r="G328" i="73"/>
  <c r="K328" i="73" s="1"/>
  <c r="G327" i="73"/>
  <c r="K327" i="73" s="1"/>
  <c r="G326" i="73"/>
  <c r="K326" i="73" s="1"/>
  <c r="G325" i="73"/>
  <c r="K325" i="73" s="1"/>
  <c r="G324" i="73"/>
  <c r="K324" i="73" s="1"/>
  <c r="G323" i="73"/>
  <c r="K323" i="73" s="1"/>
  <c r="G322" i="73"/>
  <c r="K322" i="73" s="1"/>
  <c r="G321" i="73"/>
  <c r="K321" i="73" s="1"/>
  <c r="G320" i="73"/>
  <c r="K320" i="73" s="1"/>
  <c r="G319" i="73"/>
  <c r="K319" i="73" s="1"/>
  <c r="G318" i="73"/>
  <c r="K318" i="73" s="1"/>
  <c r="G317" i="73"/>
  <c r="K317" i="73" s="1"/>
  <c r="G316" i="73"/>
  <c r="K316" i="73" s="1"/>
  <c r="G315" i="73"/>
  <c r="K315" i="73" s="1"/>
  <c r="G314" i="73"/>
  <c r="K314" i="73" s="1"/>
  <c r="G312" i="73"/>
  <c r="K312" i="73" s="1"/>
  <c r="G310" i="73"/>
  <c r="K310" i="73" s="1"/>
  <c r="G309" i="73"/>
  <c r="K309" i="73" s="1"/>
  <c r="G308" i="73"/>
  <c r="K308" i="73" s="1"/>
  <c r="G307" i="73"/>
  <c r="K307" i="73" s="1"/>
  <c r="G306" i="73"/>
  <c r="K306" i="73" s="1"/>
  <c r="G305" i="73"/>
  <c r="K305" i="73" s="1"/>
  <c r="G304" i="73"/>
  <c r="K304" i="73" s="1"/>
  <c r="G303" i="73"/>
  <c r="K303" i="73" s="1"/>
  <c r="G302" i="73"/>
  <c r="K302" i="73" s="1"/>
  <c r="G301" i="73"/>
  <c r="K301" i="73" s="1"/>
  <c r="G300" i="73"/>
  <c r="K300" i="73" s="1"/>
  <c r="G299" i="73"/>
  <c r="K299" i="73" s="1"/>
  <c r="G298" i="73"/>
  <c r="K298" i="73" s="1"/>
  <c r="G297" i="73"/>
  <c r="K297" i="73" s="1"/>
  <c r="G295" i="73"/>
  <c r="K295" i="73" s="1"/>
  <c r="G294" i="73"/>
  <c r="K294" i="73" s="1"/>
  <c r="G293" i="73"/>
  <c r="K293" i="73" s="1"/>
  <c r="G290" i="73"/>
  <c r="K290" i="73" s="1"/>
  <c r="G289" i="73"/>
  <c r="K289" i="73" s="1"/>
  <c r="G288" i="73"/>
  <c r="K288" i="73" s="1"/>
  <c r="G287" i="73"/>
  <c r="K287" i="73" s="1"/>
  <c r="G286" i="73"/>
  <c r="K286" i="73" s="1"/>
  <c r="G285" i="73"/>
  <c r="K285" i="73" s="1"/>
  <c r="G284" i="73"/>
  <c r="K284" i="73" s="1"/>
  <c r="G283" i="73"/>
  <c r="K283" i="73" s="1"/>
  <c r="G282" i="73"/>
  <c r="K282" i="73" s="1"/>
  <c r="G281" i="73"/>
  <c r="K281" i="73" s="1"/>
  <c r="G280" i="73"/>
  <c r="K280" i="73" s="1"/>
  <c r="G279" i="73"/>
  <c r="K279" i="73" s="1"/>
  <c r="G278" i="73"/>
  <c r="K278" i="73" s="1"/>
  <c r="G277" i="73"/>
  <c r="K277" i="73" s="1"/>
  <c r="G276" i="73"/>
  <c r="K276" i="73" s="1"/>
  <c r="G275" i="73"/>
  <c r="K275" i="73" s="1"/>
  <c r="G274" i="73"/>
  <c r="K274" i="73" s="1"/>
  <c r="G273" i="73"/>
  <c r="K273" i="73" s="1"/>
  <c r="G272" i="73"/>
  <c r="K272" i="73" s="1"/>
  <c r="G271" i="73"/>
  <c r="K271" i="73" s="1"/>
  <c r="G270" i="73"/>
  <c r="K270" i="73" s="1"/>
  <c r="G269" i="73"/>
  <c r="K269" i="73" s="1"/>
  <c r="G268" i="73"/>
  <c r="K268" i="73" s="1"/>
  <c r="G267" i="73"/>
  <c r="K267" i="73" s="1"/>
  <c r="G266" i="73"/>
  <c r="K266" i="73" s="1"/>
  <c r="G265" i="73"/>
  <c r="K265" i="73" s="1"/>
  <c r="G264" i="73"/>
  <c r="K264" i="73" s="1"/>
  <c r="G263" i="73"/>
  <c r="K263" i="73" s="1"/>
  <c r="G262" i="73"/>
  <c r="K262" i="73" s="1"/>
  <c r="G261" i="73"/>
  <c r="K261" i="73" s="1"/>
  <c r="G260" i="73"/>
  <c r="K260" i="73" s="1"/>
  <c r="G259" i="73"/>
  <c r="K259" i="73" s="1"/>
  <c r="G258" i="73"/>
  <c r="K258" i="73" s="1"/>
  <c r="G257" i="73"/>
  <c r="K257" i="73" s="1"/>
  <c r="G256" i="73"/>
  <c r="K256" i="73" s="1"/>
  <c r="G255" i="73"/>
  <c r="K255" i="73" s="1"/>
  <c r="G254" i="73"/>
  <c r="K254" i="73" s="1"/>
  <c r="G253" i="73"/>
  <c r="K253" i="73" s="1"/>
  <c r="G252" i="73"/>
  <c r="K252" i="73" s="1"/>
  <c r="G251" i="73"/>
  <c r="K251" i="73" s="1"/>
  <c r="G250" i="73"/>
  <c r="K250" i="73" s="1"/>
  <c r="G249" i="73"/>
  <c r="K249" i="73" s="1"/>
  <c r="G248" i="73"/>
  <c r="K248" i="73" s="1"/>
  <c r="G247" i="73"/>
  <c r="K247" i="73" s="1"/>
  <c r="G246" i="73"/>
  <c r="K246" i="73" s="1"/>
  <c r="G245" i="73"/>
  <c r="K245" i="73" s="1"/>
  <c r="G244" i="73"/>
  <c r="K244" i="73" s="1"/>
  <c r="G243" i="73"/>
  <c r="K243" i="73" s="1"/>
  <c r="G242" i="73"/>
  <c r="K242" i="73" s="1"/>
  <c r="G241" i="73"/>
  <c r="K241" i="73" s="1"/>
  <c r="G240" i="73"/>
  <c r="K240" i="73" s="1"/>
  <c r="G239" i="73"/>
  <c r="K239" i="73" s="1"/>
  <c r="G238" i="73"/>
  <c r="K238" i="73" s="1"/>
  <c r="G237" i="73"/>
  <c r="K237" i="73" s="1"/>
  <c r="G236" i="73"/>
  <c r="K236" i="73" s="1"/>
  <c r="G235" i="73"/>
  <c r="K235" i="73" s="1"/>
  <c r="G234" i="73"/>
  <c r="K234" i="73" s="1"/>
  <c r="G233" i="73"/>
  <c r="K233" i="73" s="1"/>
  <c r="G232" i="73"/>
  <c r="K232" i="73" s="1"/>
  <c r="G231" i="73"/>
  <c r="K231" i="73" s="1"/>
  <c r="K230" i="73"/>
  <c r="G228" i="73"/>
  <c r="K228" i="73" s="1"/>
  <c r="G227" i="73"/>
  <c r="K227" i="73" s="1"/>
  <c r="G226" i="73"/>
  <c r="K226" i="73" s="1"/>
  <c r="G225" i="73"/>
  <c r="K225" i="73" s="1"/>
  <c r="G224" i="73"/>
  <c r="K224" i="73" s="1"/>
  <c r="G223" i="73"/>
  <c r="K223" i="73" s="1"/>
  <c r="G222" i="73"/>
  <c r="K222" i="73" s="1"/>
  <c r="G221" i="73"/>
  <c r="K221" i="73" s="1"/>
  <c r="G220" i="73"/>
  <c r="K220" i="73" s="1"/>
  <c r="G219" i="73"/>
  <c r="K219" i="73" s="1"/>
  <c r="G218" i="73"/>
  <c r="K218" i="73" s="1"/>
  <c r="G217" i="73"/>
  <c r="K217" i="73" s="1"/>
  <c r="G216" i="73"/>
  <c r="K216" i="73" s="1"/>
  <c r="G215" i="73"/>
  <c r="K215" i="73" s="1"/>
  <c r="G214" i="73"/>
  <c r="K214" i="73" s="1"/>
  <c r="G213" i="73"/>
  <c r="K213" i="73" s="1"/>
  <c r="G212" i="73"/>
  <c r="K212" i="73" s="1"/>
  <c r="G211" i="73"/>
  <c r="K211" i="73" s="1"/>
  <c r="G210" i="73"/>
  <c r="K210" i="73" s="1"/>
  <c r="G209" i="73"/>
  <c r="K209" i="73" s="1"/>
  <c r="G208" i="73"/>
  <c r="K208" i="73" s="1"/>
  <c r="G207" i="73"/>
  <c r="K207" i="73" s="1"/>
  <c r="G206" i="73"/>
  <c r="K206" i="73" s="1"/>
  <c r="G205" i="73"/>
  <c r="K205" i="73" s="1"/>
  <c r="G204" i="73"/>
  <c r="K204" i="73" s="1"/>
  <c r="G203" i="73"/>
  <c r="K203" i="73" s="1"/>
  <c r="G202" i="73"/>
  <c r="K202" i="73" s="1"/>
  <c r="G201" i="73"/>
  <c r="K201" i="73" s="1"/>
  <c r="G200" i="73"/>
  <c r="K200" i="73" s="1"/>
  <c r="G199" i="73"/>
  <c r="K199" i="73" s="1"/>
  <c r="G198" i="73"/>
  <c r="K198" i="73" s="1"/>
  <c r="G197" i="73"/>
  <c r="K197" i="73" s="1"/>
  <c r="G196" i="73"/>
  <c r="K196" i="73" s="1"/>
  <c r="G195" i="73"/>
  <c r="K195" i="73" s="1"/>
  <c r="G194" i="73"/>
  <c r="K194" i="73" s="1"/>
  <c r="G193" i="73"/>
  <c r="K193" i="73" s="1"/>
  <c r="G192" i="73"/>
  <c r="K192" i="73" s="1"/>
  <c r="G191" i="73"/>
  <c r="K191" i="73" s="1"/>
  <c r="G190" i="73"/>
  <c r="K190" i="73" s="1"/>
  <c r="G189" i="73"/>
  <c r="K189" i="73" s="1"/>
  <c r="G188" i="73"/>
  <c r="K188" i="73" s="1"/>
  <c r="G187" i="73"/>
  <c r="K187" i="73" s="1"/>
  <c r="G186" i="73"/>
  <c r="K186" i="73" s="1"/>
  <c r="G185" i="73"/>
  <c r="K185" i="73" s="1"/>
  <c r="G184" i="73"/>
  <c r="K184" i="73" s="1"/>
  <c r="G183" i="73"/>
  <c r="K183" i="73" s="1"/>
  <c r="G182" i="73"/>
  <c r="K182" i="73" s="1"/>
  <c r="G181" i="73"/>
  <c r="K181" i="73" s="1"/>
  <c r="G180" i="73"/>
  <c r="K180" i="73" s="1"/>
  <c r="G179" i="73"/>
  <c r="K179" i="73" s="1"/>
  <c r="G178" i="73"/>
  <c r="G177" i="73"/>
  <c r="K177" i="73" s="1"/>
  <c r="G176" i="73"/>
  <c r="K176" i="73" s="1"/>
  <c r="G175" i="73"/>
  <c r="K175" i="73" s="1"/>
  <c r="G174" i="73"/>
  <c r="K174" i="73" s="1"/>
  <c r="G173" i="73"/>
  <c r="K173" i="73" s="1"/>
  <c r="G172" i="73"/>
  <c r="K172" i="73" s="1"/>
  <c r="G171" i="73"/>
  <c r="K171" i="73" s="1"/>
  <c r="G170" i="73"/>
  <c r="K170" i="73" s="1"/>
  <c r="G168" i="73"/>
  <c r="K168" i="73" s="1"/>
  <c r="G167" i="73"/>
  <c r="K167" i="73" s="1"/>
  <c r="G166" i="73"/>
  <c r="K166" i="73" s="1"/>
  <c r="G165" i="73"/>
  <c r="K165" i="73" s="1"/>
  <c r="G164" i="73"/>
  <c r="K164" i="73" s="1"/>
  <c r="G163" i="73"/>
  <c r="K163" i="73" s="1"/>
  <c r="G162" i="73"/>
  <c r="K162" i="73" s="1"/>
  <c r="G161" i="73"/>
  <c r="K161" i="73" s="1"/>
  <c r="G160" i="73"/>
  <c r="K160" i="73" s="1"/>
  <c r="G159" i="73"/>
  <c r="K159" i="73" s="1"/>
  <c r="G158" i="73"/>
  <c r="K158" i="73" s="1"/>
  <c r="G157" i="73"/>
  <c r="K157" i="73" s="1"/>
  <c r="G156" i="73"/>
  <c r="K156" i="73" s="1"/>
  <c r="G155" i="73"/>
  <c r="K155" i="73" s="1"/>
  <c r="G154" i="73"/>
  <c r="K154" i="73" s="1"/>
  <c r="G153" i="73"/>
  <c r="K153" i="73" s="1"/>
  <c r="G152" i="73"/>
  <c r="K152" i="73" s="1"/>
  <c r="G151" i="73"/>
  <c r="K151" i="73" s="1"/>
  <c r="G150" i="73"/>
  <c r="K150" i="73" s="1"/>
  <c r="G149" i="73"/>
  <c r="K149" i="73" s="1"/>
  <c r="G147" i="73"/>
  <c r="K147" i="73" s="1"/>
  <c r="G146" i="73"/>
  <c r="K146" i="73" s="1"/>
  <c r="G145" i="73"/>
  <c r="K145" i="73" s="1"/>
  <c r="G144" i="73"/>
  <c r="K144" i="73" s="1"/>
  <c r="G143" i="73"/>
  <c r="K143" i="73" s="1"/>
  <c r="G142" i="73"/>
  <c r="K142" i="73" s="1"/>
  <c r="G141" i="73"/>
  <c r="K141" i="73" s="1"/>
  <c r="G139" i="73"/>
  <c r="K139" i="73" s="1"/>
  <c r="G138" i="73"/>
  <c r="K138" i="73" s="1"/>
  <c r="G137" i="73"/>
  <c r="K137" i="73" s="1"/>
  <c r="G136" i="73"/>
  <c r="K136" i="73" s="1"/>
  <c r="G135" i="73"/>
  <c r="K135" i="73" s="1"/>
  <c r="G134" i="73"/>
  <c r="K134" i="73" s="1"/>
  <c r="G133" i="73"/>
  <c r="K133" i="73" s="1"/>
  <c r="G132" i="73"/>
  <c r="K132" i="73" s="1"/>
  <c r="G131" i="73"/>
  <c r="K131" i="73" s="1"/>
  <c r="G130" i="73"/>
  <c r="K130" i="73" s="1"/>
  <c r="G129" i="73"/>
  <c r="K129" i="73" s="1"/>
  <c r="G128" i="73"/>
  <c r="K128" i="73" s="1"/>
  <c r="G127" i="73"/>
  <c r="K127" i="73" s="1"/>
  <c r="G126" i="73"/>
  <c r="K126" i="73" s="1"/>
  <c r="G125" i="73"/>
  <c r="K125" i="73" s="1"/>
  <c r="G124" i="73"/>
  <c r="K124" i="73" s="1"/>
  <c r="G123" i="73"/>
  <c r="K123" i="73" s="1"/>
  <c r="G122" i="73"/>
  <c r="K122" i="73" s="1"/>
  <c r="G121" i="73"/>
  <c r="K121" i="73" s="1"/>
  <c r="G120" i="73"/>
  <c r="K120" i="73" s="1"/>
  <c r="G119" i="73"/>
  <c r="K119" i="73" s="1"/>
  <c r="G118" i="73"/>
  <c r="K118" i="73" s="1"/>
  <c r="G117" i="73"/>
  <c r="K117" i="73" s="1"/>
  <c r="G116" i="73"/>
  <c r="K116" i="73" s="1"/>
  <c r="G115" i="73"/>
  <c r="K115" i="73" s="1"/>
  <c r="G114" i="73"/>
  <c r="K114" i="73" s="1"/>
  <c r="G113" i="73"/>
  <c r="K113" i="73" s="1"/>
  <c r="G112" i="73"/>
  <c r="K112" i="73" s="1"/>
  <c r="G111" i="73"/>
  <c r="K111" i="73" s="1"/>
  <c r="G110" i="73"/>
  <c r="K110" i="73" s="1"/>
  <c r="G109" i="73"/>
  <c r="K109" i="73" s="1"/>
  <c r="G108" i="73"/>
  <c r="K108" i="73" s="1"/>
  <c r="G107" i="73"/>
  <c r="K107" i="73" s="1"/>
  <c r="G106" i="73"/>
  <c r="K106" i="73" s="1"/>
  <c r="G105" i="73"/>
  <c r="K105" i="73" s="1"/>
  <c r="G104" i="73"/>
  <c r="K104" i="73" s="1"/>
  <c r="G103" i="73"/>
  <c r="K103" i="73" s="1"/>
  <c r="G102" i="73"/>
  <c r="K102" i="73" s="1"/>
  <c r="G101" i="73"/>
  <c r="K101" i="73" s="1"/>
  <c r="G100" i="73"/>
  <c r="K100" i="73" s="1"/>
  <c r="G99" i="73"/>
  <c r="K99" i="73" s="1"/>
  <c r="G98" i="73"/>
  <c r="K98" i="73" s="1"/>
  <c r="G97" i="73"/>
  <c r="K97" i="73" s="1"/>
  <c r="G96" i="73"/>
  <c r="K96" i="73" s="1"/>
  <c r="G95" i="73"/>
  <c r="K95" i="73" s="1"/>
  <c r="G94" i="73"/>
  <c r="K94" i="73" s="1"/>
  <c r="G93" i="73"/>
  <c r="K93" i="73" s="1"/>
  <c r="G92" i="73"/>
  <c r="K92" i="73" s="1"/>
  <c r="G91" i="73"/>
  <c r="K91" i="73" s="1"/>
  <c r="G90" i="73"/>
  <c r="K90" i="73" s="1"/>
  <c r="G89" i="73"/>
  <c r="K89" i="73" s="1"/>
  <c r="G88" i="73"/>
  <c r="K88" i="73" s="1"/>
  <c r="G87" i="73"/>
  <c r="K87" i="73" s="1"/>
  <c r="G86" i="73"/>
  <c r="K86" i="73" s="1"/>
  <c r="G85" i="73"/>
  <c r="K85" i="73" s="1"/>
  <c r="G84" i="73"/>
  <c r="K84" i="73" s="1"/>
  <c r="G83" i="73"/>
  <c r="K83" i="73" s="1"/>
  <c r="G82" i="73"/>
  <c r="K82" i="73" s="1"/>
  <c r="G81" i="73"/>
  <c r="K81" i="73" s="1"/>
  <c r="G80" i="73"/>
  <c r="K80" i="73" s="1"/>
  <c r="G79" i="73"/>
  <c r="K79" i="73" s="1"/>
  <c r="G78" i="73"/>
  <c r="K78" i="73" s="1"/>
  <c r="G77" i="73"/>
  <c r="K77" i="73" s="1"/>
  <c r="G76" i="73"/>
  <c r="K76" i="73" s="1"/>
  <c r="G75" i="73"/>
  <c r="K75" i="73" s="1"/>
  <c r="G74" i="73"/>
  <c r="K74" i="73" s="1"/>
  <c r="G73" i="73"/>
  <c r="K73" i="73" s="1"/>
  <c r="G72" i="73"/>
  <c r="K72" i="73" s="1"/>
  <c r="G71" i="73"/>
  <c r="K71" i="73" s="1"/>
  <c r="G70" i="73"/>
  <c r="K70" i="73" s="1"/>
  <c r="G69" i="73"/>
  <c r="K69" i="73" s="1"/>
  <c r="G68" i="73"/>
  <c r="K68" i="73" s="1"/>
  <c r="G67" i="73"/>
  <c r="K67" i="73" s="1"/>
  <c r="G66" i="73"/>
  <c r="K66" i="73" s="1"/>
  <c r="G65" i="73"/>
  <c r="K65" i="73" s="1"/>
  <c r="G64" i="73"/>
  <c r="K64" i="73" s="1"/>
  <c r="G63" i="73"/>
  <c r="K63" i="73" s="1"/>
  <c r="G62" i="73"/>
  <c r="K62" i="73" s="1"/>
  <c r="G61" i="73"/>
  <c r="K61" i="73" s="1"/>
  <c r="G60" i="73"/>
  <c r="K60" i="73" s="1"/>
  <c r="G59" i="73"/>
  <c r="K59" i="73" s="1"/>
  <c r="G58" i="73"/>
  <c r="K58" i="73" s="1"/>
  <c r="G57" i="73"/>
  <c r="K57" i="73" s="1"/>
  <c r="G56" i="73"/>
  <c r="K56" i="73" s="1"/>
  <c r="G55" i="73"/>
  <c r="K55" i="73" s="1"/>
  <c r="G54" i="73"/>
  <c r="K54" i="73" s="1"/>
  <c r="G53" i="73"/>
  <c r="K53" i="73" s="1"/>
  <c r="G52" i="73"/>
  <c r="K52" i="73" s="1"/>
  <c r="G51" i="73"/>
  <c r="K51" i="73" s="1"/>
  <c r="G50" i="73"/>
  <c r="K50" i="73" s="1"/>
  <c r="G49" i="73"/>
  <c r="K49" i="73" s="1"/>
  <c r="G48" i="73"/>
  <c r="K48" i="73" s="1"/>
  <c r="G47" i="73"/>
  <c r="K47" i="73" s="1"/>
  <c r="G46" i="73"/>
  <c r="K46" i="73" s="1"/>
  <c r="G45" i="73"/>
  <c r="K45" i="73" s="1"/>
  <c r="G44" i="73"/>
  <c r="K44" i="73" s="1"/>
  <c r="G43" i="73"/>
  <c r="K43" i="73" s="1"/>
  <c r="G42" i="73"/>
  <c r="K42" i="73" s="1"/>
  <c r="G41" i="73"/>
  <c r="K41" i="73" s="1"/>
  <c r="G40" i="73"/>
  <c r="K40" i="73" s="1"/>
  <c r="G39" i="73"/>
  <c r="K39" i="73" s="1"/>
  <c r="G38" i="73"/>
  <c r="K38" i="73" s="1"/>
  <c r="G37" i="73"/>
  <c r="K37" i="73" s="1"/>
  <c r="G36" i="73"/>
  <c r="K36" i="73" s="1"/>
  <c r="G35" i="73"/>
  <c r="K35" i="73" s="1"/>
  <c r="G34" i="73"/>
  <c r="K34" i="73" s="1"/>
  <c r="G33" i="73"/>
  <c r="K33" i="73" s="1"/>
  <c r="G32" i="73"/>
  <c r="K32" i="73" s="1"/>
  <c r="G30" i="73"/>
  <c r="K30" i="73" s="1"/>
  <c r="G29" i="73"/>
  <c r="K29" i="73" s="1"/>
  <c r="G28" i="73"/>
  <c r="K28" i="73" s="1"/>
  <c r="G27" i="73"/>
  <c r="K27" i="73" s="1"/>
  <c r="G26" i="73"/>
  <c r="K26" i="73" s="1"/>
  <c r="G25" i="73"/>
  <c r="K25" i="73" s="1"/>
  <c r="G24" i="73"/>
  <c r="K24" i="73" s="1"/>
  <c r="G23" i="73"/>
  <c r="K23" i="73" s="1"/>
  <c r="G22" i="73"/>
  <c r="K22" i="73" s="1"/>
  <c r="G21" i="73"/>
  <c r="K21" i="73" s="1"/>
  <c r="G20" i="73"/>
  <c r="K20" i="73" s="1"/>
  <c r="K178" i="73"/>
  <c r="J31" i="73"/>
  <c r="J140" i="73"/>
  <c r="J148" i="73"/>
  <c r="J311" i="73"/>
  <c r="G291" i="73" l="1"/>
  <c r="K291" i="73" s="1"/>
  <c r="G311" i="73"/>
  <c r="K311" i="73" s="1"/>
  <c r="G140" i="73"/>
  <c r="K140" i="73" s="1"/>
  <c r="G31" i="73"/>
  <c r="K31" i="73" s="1"/>
  <c r="G292" i="73"/>
  <c r="K292" i="73" s="1"/>
  <c r="G148" i="73"/>
  <c r="K148" i="73" s="1"/>
  <c r="K352" i="73" l="1"/>
</calcChain>
</file>

<file path=xl/sharedStrings.xml><?xml version="1.0" encoding="utf-8"?>
<sst xmlns="http://schemas.openxmlformats.org/spreadsheetml/2006/main" count="883" uniqueCount="577">
  <si>
    <t>3035</t>
  </si>
  <si>
    <t>Контроль</t>
  </si>
  <si>
    <t>заг.ф</t>
  </si>
  <si>
    <t>090213</t>
  </si>
  <si>
    <t>на фінансування Програми проведення обласного конкурсу мікропроектів місцевого розвитку на 2012-2015 роки</t>
  </si>
  <si>
    <t>виготовлення проектно-кошторисної документації  під музейний комплекс депортованим українцям (м. Винники)</t>
  </si>
  <si>
    <t>1150</t>
  </si>
  <si>
    <t>0761 (080207)</t>
  </si>
  <si>
    <t>0762 (080208)</t>
  </si>
  <si>
    <t>0724 (080209)</t>
  </si>
  <si>
    <t>0740 (080704)</t>
  </si>
  <si>
    <t>0763 (081001)</t>
  </si>
  <si>
    <t>0763 (081009)</t>
  </si>
  <si>
    <t>0180 (250323)</t>
  </si>
  <si>
    <t>1070 (090212)</t>
  </si>
  <si>
    <t>1070 (090403)</t>
  </si>
  <si>
    <t>1040 (090700)</t>
  </si>
  <si>
    <t>1040 (091101)</t>
  </si>
  <si>
    <t>1040 (091108)</t>
  </si>
  <si>
    <t>1090 (091212)</t>
  </si>
  <si>
    <t xml:space="preserve">з них на: </t>
  </si>
  <si>
    <t>5022</t>
  </si>
  <si>
    <t>фінансування Програми реалізації мікропроектів у рамках проекту "Сприяння розвитку соціальної інфраструктури"</t>
  </si>
  <si>
    <t>Внески до статутного капіталу суб’єктів господарювання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</si>
  <si>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</si>
  <si>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>Підрозділи дорожньо-патрульної служби та дорожнього нагляду</t>
  </si>
  <si>
    <t>Професійна пожежна охорона</t>
  </si>
  <si>
    <t>060106</t>
  </si>
  <si>
    <t>з них: на відзначення 110-річчя Львівського академічного театру опери та балету ім. С. Крущельницької</t>
  </si>
  <si>
    <t>Спеціальний фонд</t>
  </si>
  <si>
    <t>"Надання замісної ниркової терапії у Львівській області на 2008 рік"</t>
  </si>
  <si>
    <t>7340</t>
  </si>
  <si>
    <t>реалізацію обласної програми "Молодь Львівщини" на 2016-2020 роки</t>
  </si>
  <si>
    <t>надання фінансової підтримки комунальному підприємству "Підприємство автотранспортного обслуговування"</t>
  </si>
  <si>
    <t>будівництво, реконструкцію, ремонт і утримання автомобільних доріг, що належать до комунальної власності</t>
  </si>
  <si>
    <t>0117340</t>
  </si>
  <si>
    <t>Проектування, реставрація та охорона пам"яток архітектури</t>
  </si>
  <si>
    <t>0490 (180409)</t>
  </si>
  <si>
    <t>7670</t>
  </si>
  <si>
    <t>0117670</t>
  </si>
  <si>
    <t>7690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</si>
  <si>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</si>
  <si>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070602</t>
  </si>
  <si>
    <t>0117530</t>
  </si>
  <si>
    <t>0211140</t>
  </si>
  <si>
    <t>Підвищення кваліфікації, перепідготовка кадрів закладами післядипломної освіти</t>
  </si>
  <si>
    <t>3130</t>
  </si>
  <si>
    <t>Реалізація державної політики у молодіжній сфері</t>
  </si>
  <si>
    <t>3140</t>
  </si>
  <si>
    <t>0160 (250203)</t>
  </si>
  <si>
    <t>0191</t>
  </si>
  <si>
    <t>9800</t>
  </si>
  <si>
    <t>виконання заходів (підтримку сільських аматорських колективів-150 тис.грн.)</t>
  </si>
  <si>
    <t>090412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</si>
  <si>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</si>
  <si>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</si>
  <si>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Фінансова підтримка театрів</t>
  </si>
  <si>
    <t>Найменування місцевої (регіональної) програми</t>
  </si>
  <si>
    <t>Регіональна програма інформатизації "Електронна Львівщина" на 2018-2020 роки</t>
  </si>
  <si>
    <t>Інша  заходи, пов"язані з економічною діяльністю</t>
  </si>
  <si>
    <t>Обласна цільова програма фінансування підвищення кваліфікації</t>
  </si>
  <si>
    <t>Програма підтримки правоохоронних органів у Львівській області на 2018-2020 роки</t>
  </si>
  <si>
    <t>Всього спец</t>
  </si>
  <si>
    <t>Всього з ф</t>
  </si>
  <si>
    <t>Програма розвитку освіти Львівщини на 2017-2020 роки</t>
  </si>
  <si>
    <t>Інші програми та заходи у сфері охорони здоров’я</t>
  </si>
  <si>
    <t>Комплексна програма надання медичної допомоги мешканцям Львівської області на 2017-2020 роки, щодо:</t>
  </si>
  <si>
    <t>0763 (250380)</t>
  </si>
  <si>
    <t>щодо: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</si>
  <si>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</si>
  <si>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</si>
  <si>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</si>
  <si>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0731 (150114)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</si>
  <si>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</si>
  <si>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</si>
  <si>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</si>
  <si>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</si>
  <si>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"Забезпечення дітей-інвалідів області життєво необхідними медичними препаратами замісної терапії на 2007-2011 роки"</t>
  </si>
  <si>
    <t>0617530</t>
  </si>
  <si>
    <t>0460</t>
  </si>
  <si>
    <t>0717530</t>
  </si>
  <si>
    <t>Інша економічна діяльність</t>
  </si>
  <si>
    <t>0133 (250406)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</si>
  <si>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</si>
  <si>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9770</t>
  </si>
  <si>
    <t>Інші субвенції з місцевого бюджету</t>
  </si>
  <si>
    <t>0910 (070303)</t>
  </si>
  <si>
    <t>1110</t>
  </si>
  <si>
    <t>Підготовка кадрів професійно-технічними закладами та іншими закладами освіти</t>
  </si>
  <si>
    <t>Підготовка кадрів вищими навчальними закладами І і ІІ рівнів акредитації (коледжами, технікумами, училищами)</t>
  </si>
  <si>
    <t>0942 (070602)</t>
  </si>
  <si>
    <t>1130</t>
  </si>
  <si>
    <t>Підготовка кадрів вищими навчальними закладами ІІІ і ІV рівнів акредитації (університетами, академіями, інститутами)</t>
  </si>
  <si>
    <t xml:space="preserve">Підвищення кваліфікації, перепідготовка кадрів  закладами післядипломної освіти </t>
  </si>
  <si>
    <t xml:space="preserve">Методичне забезпечення діяльності навчальних закладів </t>
  </si>
  <si>
    <t>3121</t>
  </si>
  <si>
    <t>Забезпечення діяльності бібліотек</t>
  </si>
  <si>
    <t>7300</t>
  </si>
  <si>
    <t>Будівництво та регіональний розвиток</t>
  </si>
  <si>
    <t>0921 (150110)</t>
  </si>
  <si>
    <t>Будівництво освітніх установ та закладів</t>
  </si>
  <si>
    <t>0320 (210120)</t>
  </si>
  <si>
    <t>8110</t>
  </si>
  <si>
    <t>0520 (240605)</t>
  </si>
  <si>
    <t>Природоохоронні заходи за рахунок цільових фондів</t>
  </si>
  <si>
    <t>7640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</si>
  <si>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</si>
  <si>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</si>
  <si>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</si>
  <si>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Усього</t>
  </si>
  <si>
    <t>Всього</t>
  </si>
  <si>
    <t>з них; для комунального підприємства Львівської обласної ради "Управління капітального будівництва"</t>
  </si>
  <si>
    <t>2090</t>
  </si>
  <si>
    <t>0921</t>
  </si>
  <si>
    <t>Програма розвитку мережі й утримання автомобільних доріг, організації та безпеки дорожнього руху на 2018-2020 роки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</si>
  <si>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</si>
  <si>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8070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</si>
  <si>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</si>
  <si>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</si>
  <si>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виплата обласної премії імені Героя України Степана Бандери</t>
  </si>
  <si>
    <t>з них: на проведення обласного конкурсу журналістики "Четверта влада"</t>
  </si>
  <si>
    <t>0180</t>
  </si>
  <si>
    <t>1917462</t>
  </si>
  <si>
    <t>7462</t>
  </si>
  <si>
    <t>Інші заходи у сфері соціального захисту і соціального забезпечення</t>
  </si>
  <si>
    <t>1162</t>
  </si>
  <si>
    <t>0712152</t>
  </si>
  <si>
    <t>2152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</si>
  <si>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</si>
  <si>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монітори, сканери, захищені носії ключової інформації) та існуючих комп"ютерних систем")</t>
  </si>
  <si>
    <t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Героїв   Небесної Сотні</t>
  </si>
  <si>
    <t>Вищі заклади освіти І-ІІ рівнів акредитації</t>
  </si>
  <si>
    <t>0117693</t>
  </si>
  <si>
    <t>7693</t>
  </si>
  <si>
    <t>0110180</t>
  </si>
  <si>
    <t>Інша діяльність у сфері державного управління</t>
  </si>
  <si>
    <t>2818330</t>
  </si>
  <si>
    <t xml:space="preserve">Інша діяльність у сфері екології та охорони природних ресурсів </t>
  </si>
  <si>
    <t>0540 (200700)</t>
  </si>
  <si>
    <t>Інформаційно-методичне та просвітницьке забезпечення в галузі охорони здоров'я</t>
  </si>
  <si>
    <t>Проведення належної медико-соціальної експертизи (МСЕК)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</si>
  <si>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</si>
  <si>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</si>
  <si>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у тому числі:</t>
  </si>
  <si>
    <t>Надання позашкільної освіти позашкільними закладами освіти, заходи із позашкільної роботи з дітьми</t>
  </si>
  <si>
    <t>1120</t>
  </si>
  <si>
    <t>1140</t>
  </si>
  <si>
    <t>програма по забезпеченню підготовки кадрів у здійсненні профілактичної роботи щодо протипожежного захисту</t>
  </si>
  <si>
    <t>0180 (250380)</t>
  </si>
  <si>
    <t>0490 (150101)</t>
  </si>
  <si>
    <t>0511 (200200)</t>
  </si>
  <si>
    <t>0829 (150201)</t>
  </si>
  <si>
    <t>0421 (160903)</t>
  </si>
  <si>
    <t>0520 (200600)</t>
  </si>
  <si>
    <t>0511 (240601)</t>
  </si>
  <si>
    <t>0456 (170703)</t>
  </si>
  <si>
    <t>0810 (130107)</t>
  </si>
  <si>
    <t>0810 (130203)</t>
  </si>
  <si>
    <t>0733 (080203)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</si>
  <si>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</si>
  <si>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0118410</t>
  </si>
  <si>
    <t>8410</t>
  </si>
  <si>
    <t>Загальний фонд</t>
  </si>
  <si>
    <t>Санаторно-курортна допомога населенню</t>
  </si>
  <si>
    <t>Екстрена та швидка медична допомога населенню</t>
  </si>
  <si>
    <t>2120</t>
  </si>
  <si>
    <t>2144</t>
  </si>
  <si>
    <t>Централізовані заходи з лікування хворих на цукровий та нецукровий діабет</t>
  </si>
  <si>
    <t>7322</t>
  </si>
  <si>
    <t>Будівництво медичних установ та закладів</t>
  </si>
  <si>
    <t>9710</t>
  </si>
  <si>
    <t>9410</t>
  </si>
  <si>
    <t>7700</t>
  </si>
  <si>
    <t>0822 (110103)</t>
  </si>
  <si>
    <t>0824 (110202)</t>
  </si>
  <si>
    <t>0829 (110502)</t>
  </si>
  <si>
    <t>0421 (160904)</t>
  </si>
  <si>
    <t>0133 (250102)</t>
  </si>
  <si>
    <t>0180 (250326)</t>
  </si>
  <si>
    <t>0180 (250328)</t>
  </si>
  <si>
    <t>0180 (250330)</t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</si>
  <si>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</si>
  <si>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реалізацію програми вшанування національної пам'яті</t>
  </si>
  <si>
    <t>у тому числі: заходи присвяченні відзначенню 150-річчя із дня народження І. Франка</t>
  </si>
  <si>
    <t>Інші заходи, пов"язані з економічною діяльністю</t>
  </si>
  <si>
    <t>"Рання лабораторна діагностика випадків гострого коронарного синдрому"</t>
  </si>
  <si>
    <t>з них: на розвиток телемедичної мережі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</si>
  <si>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</si>
  <si>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Забезпечення обробки інформації з нарахування та виплати допомог і компенсацій </t>
  </si>
  <si>
    <t>Медико-соціальний захист дітей-сиріт і дітей, позбавлених батьківського піклування</t>
  </si>
  <si>
    <t>Створення банків крові та її компонентів</t>
  </si>
  <si>
    <t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управління СБУ у Львівській області - 500 тис.грн., військова частина 4114 управління Західного територіального командування ВВ МВСУ - 1100 тис.грн.)</t>
  </si>
  <si>
    <t>з них:проведення пошуку та впорядкування поховань жертв війни та політичних репресій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</si>
  <si>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</si>
  <si>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з них: на виконання заходів з внутрішньої політики</t>
  </si>
  <si>
    <t>Проектування, реставрація та охорона пам'яток архітектури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</si>
  <si>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</si>
  <si>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у тому числі : реалізація програми з нагоди святкування 150-річчя із дня народження І. Франка</t>
  </si>
  <si>
    <t>"Високоспеціалізована офтальмологічна допомога хворим з патологією переднього та заднього відтинку ока"</t>
  </si>
  <si>
    <t>0913111</t>
  </si>
  <si>
    <t>0913112</t>
  </si>
  <si>
    <t>0917300</t>
  </si>
  <si>
    <t>0919250</t>
  </si>
  <si>
    <t>2130</t>
  </si>
  <si>
    <t>Спеціалізована амбулаторно-поліклінічна допомога населенню</t>
  </si>
  <si>
    <t xml:space="preserve">з них на: розвиток музейної справи </t>
  </si>
  <si>
    <t>Адресно-довідкові бюро</t>
  </si>
  <si>
    <t>0456 (170704)</t>
  </si>
  <si>
    <t>0180 (250324)</t>
  </si>
  <si>
    <t>4020</t>
  </si>
  <si>
    <t>4030</t>
  </si>
  <si>
    <t>4040</t>
  </si>
  <si>
    <t>4060</t>
  </si>
  <si>
    <t>4070</t>
  </si>
  <si>
    <t>4080</t>
  </si>
  <si>
    <t>Виплата  компенсації реабілітованим</t>
  </si>
  <si>
    <t>0490 (180410)</t>
  </si>
  <si>
    <t>2717693</t>
  </si>
  <si>
    <t>0460 (250404)</t>
  </si>
  <si>
    <t>Ліквідація іншого забруднення навколишнього природного середовища</t>
  </si>
  <si>
    <t>Заходи з медичного забезпечення на проведення фінальної частини турніру чемпіонату Європи з футболу в Україні у 2012 році</t>
  </si>
  <si>
    <t>0817300</t>
  </si>
  <si>
    <t>0813035</t>
  </si>
  <si>
    <t>0819720</t>
  </si>
  <si>
    <t>0819770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</si>
  <si>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</si>
  <si>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180410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</si>
  <si>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</si>
  <si>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Приймальники-розподільники для неповнолітніх</t>
  </si>
  <si>
    <t>Спеціальні приймальники-розподільники</t>
  </si>
  <si>
    <t>061007</t>
  </si>
  <si>
    <t>Здійснення заходів в рамках проведення експерименту з розвитку автомобільних доріг загального користування в усіх областях та м. Києві, а також дорожньої інфраструктури у м. Києві</t>
  </si>
  <si>
    <t>0512 (240602)</t>
  </si>
  <si>
    <t>0540 (240604)</t>
  </si>
  <si>
    <t>8313</t>
  </si>
  <si>
    <t>7610</t>
  </si>
  <si>
    <t>0513 (240603)</t>
  </si>
  <si>
    <t>Інша діяльність у сфері екології та охорони природних ресурсів</t>
  </si>
  <si>
    <t>0540 (240604, 240605)</t>
  </si>
  <si>
    <t>Заходи запобігання та ліквідації надзвичайних ситуацій та наслідків стихійного лиха</t>
  </si>
  <si>
    <t>0119800</t>
  </si>
  <si>
    <t xml:space="preserve">Субвенція з місцевого бюджету державному бюджету </t>
  </si>
  <si>
    <t>0116020</t>
  </si>
  <si>
    <t>0620 (100302)</t>
  </si>
  <si>
    <t>"Посилення соціального захисту багатодітних сімей, що проживають на території Львівської області"</t>
  </si>
  <si>
    <t>Загальні і спеціалізовані стоматологічні поліклініки</t>
  </si>
  <si>
    <t>з них на реалізацію  регіональної програми трансплантації органів та інших анатомічних матеріалів</t>
  </si>
  <si>
    <t>у тому числі на: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</si>
  <si>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</si>
  <si>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>1070</t>
  </si>
  <si>
    <t>0722 (080400)</t>
  </si>
  <si>
    <t>1090 (090412)</t>
  </si>
  <si>
    <t>1030 (091209)</t>
  </si>
  <si>
    <t>0443</t>
  </si>
  <si>
    <t>на проведення заходів з пошуку і впорядкуванню поховань жертв війни та політичних репресій</t>
  </si>
  <si>
    <t>придбання витратних матеріалів для кардіохірургії (стенти, оксигенатори, рентгенконтрасти тощо)</t>
  </si>
  <si>
    <t xml:space="preserve">заходи щодо проведення пошуку і впорядкування поховань українців за кордоном 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</si>
  <si>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</si>
  <si>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0113230</t>
  </si>
  <si>
    <t>3230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</si>
  <si>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</si>
  <si>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1090</t>
  </si>
  <si>
    <t>всього</t>
  </si>
  <si>
    <t>сп.ф</t>
  </si>
  <si>
    <t>відхилення</t>
  </si>
  <si>
    <t xml:space="preserve">у тому числі : </t>
  </si>
  <si>
    <t>відновне лікування хворих області у Моршинській міській лікарні</t>
  </si>
  <si>
    <t>Заходи, пов’язані з поліпшенням питної води</t>
  </si>
  <si>
    <t>будівництво, реконструкцію, ремонт і утримання автомобільних доріг загального користування місцевого значення</t>
  </si>
  <si>
    <t>070502</t>
  </si>
  <si>
    <t>0712130</t>
  </si>
  <si>
    <t>0712144</t>
  </si>
  <si>
    <t>0714030</t>
  </si>
  <si>
    <t>0717300</t>
  </si>
  <si>
    <t>0717322</t>
  </si>
  <si>
    <t>0717670</t>
  </si>
  <si>
    <t>0719710</t>
  </si>
  <si>
    <t>0719410</t>
  </si>
  <si>
    <t>0719770</t>
  </si>
  <si>
    <t>0813050</t>
  </si>
  <si>
    <t>0813070</t>
  </si>
  <si>
    <t>Найменування  головного розпорядника, відповідального виконавця бюджетної програми або напряму видатків згідно з типовою відомчою згідно з типовою відомчою/ типовою програмною класифікацією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</si>
  <si>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</si>
  <si>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</si>
  <si>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сім’ях - за принципом  "гроші ходять за дитиною", оплату послуг із здійснення патронату над дитиною та виплату соціальної допомоги на тримання дитини в сім"ї патронатного вихователя за рахунок відповідної субвенції з державного бюджету</t>
  </si>
  <si>
    <t>Пільгове медичне обслуговування осіб, які постраждали внаслідок Чорнобильської катастрофи</t>
  </si>
  <si>
    <t>3070</t>
  </si>
  <si>
    <t>3111</t>
  </si>
  <si>
    <t>0611060</t>
  </si>
  <si>
    <t>0611070</t>
  </si>
  <si>
    <t>0611080</t>
  </si>
  <si>
    <t>0611090</t>
  </si>
  <si>
    <t>0611110</t>
  </si>
  <si>
    <t>0611120</t>
  </si>
  <si>
    <t>0611130</t>
  </si>
  <si>
    <t>0611140</t>
  </si>
  <si>
    <t>0611150</t>
  </si>
  <si>
    <t>Збереження природно-заповідного фонду</t>
  </si>
  <si>
    <t>0611020</t>
  </si>
  <si>
    <t>Усього видатків</t>
  </si>
  <si>
    <t>грн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</si>
  <si>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</si>
  <si>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0180 (250339)</t>
  </si>
  <si>
    <t>програма забезпечення безпеки руху</t>
  </si>
  <si>
    <t>0613111</t>
  </si>
  <si>
    <t>0613121</t>
  </si>
  <si>
    <t>0613130</t>
  </si>
  <si>
    <t>0613230</t>
  </si>
  <si>
    <t>0613140</t>
  </si>
  <si>
    <t>0614030</t>
  </si>
  <si>
    <t>0615022</t>
  </si>
  <si>
    <t>0615032</t>
  </si>
  <si>
    <t>0617300</t>
  </si>
  <si>
    <t>0617321</t>
  </si>
  <si>
    <t>0618110</t>
  </si>
  <si>
    <t>0618340</t>
  </si>
  <si>
    <t>0617640</t>
  </si>
  <si>
    <t>0619770</t>
  </si>
  <si>
    <t>0711120</t>
  </si>
  <si>
    <t>0711140</t>
  </si>
  <si>
    <t>0712010</t>
  </si>
  <si>
    <t>Проведення навчально-тренувальних зборів і змагань та заходів з інвалідного спорту</t>
  </si>
  <si>
    <t>0950 (070702)</t>
  </si>
  <si>
    <t>1040 (091106)</t>
  </si>
  <si>
    <t>1040 (091103)</t>
  </si>
  <si>
    <t>0823 (110300)</t>
  </si>
  <si>
    <t>0830 (120100)</t>
  </si>
  <si>
    <t>0411 (180410)</t>
  </si>
  <si>
    <t>з них на придбання автобуса для театру ім. Ю. Дрогобича</t>
  </si>
  <si>
    <t>0210191</t>
  </si>
  <si>
    <t>0219800</t>
  </si>
  <si>
    <t>0217530</t>
  </si>
  <si>
    <t>10</t>
  </si>
  <si>
    <t>Оздоровлення громадян, які постраждали внаслідок Чорнобильської катастрофи</t>
  </si>
  <si>
    <t>7530</t>
  </si>
  <si>
    <t>2618340</t>
  </si>
  <si>
    <t>0540</t>
  </si>
  <si>
    <t>Забезпечення діяльності палаців і будинків культури, клубів, центрів дозвілля та інших клубних закладів</t>
  </si>
  <si>
    <t>в тому числі : часткова компенсація сільськогосподарським товаровиробникам вартості придбання дизельного пального</t>
  </si>
  <si>
    <t>0611040</t>
  </si>
  <si>
    <t>0611050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</si>
  <si>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</si>
  <si>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Утилізація відходів</t>
  </si>
  <si>
    <t>Інші правоохоронні заходи і заклади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</si>
  <si>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</si>
  <si>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</si>
  <si>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>0813242</t>
  </si>
  <si>
    <t>3242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</si>
  <si>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</si>
  <si>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з них на: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</si>
  <si>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</si>
  <si>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</si>
  <si>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>0110150</t>
  </si>
  <si>
    <t>0150</t>
  </si>
  <si>
    <t>фінансування Програми обласного конкурсу мікропроектів в галузі освіти</t>
  </si>
  <si>
    <t>заходи щодо реалізації у 2008 році Загальнодержавної програми протидії захворюванню на туберкульоз</t>
  </si>
  <si>
    <t>надання допомоги малозабезпеченим громадянам області за розпорядженнями голови облдержадміністрації</t>
  </si>
  <si>
    <t>Заходи з оздоровлення та відпочинку дітей</t>
  </si>
  <si>
    <t xml:space="preserve">Проведення місцевих виборів 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</si>
  <si>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</si>
  <si>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</si>
  <si>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1080</t>
  </si>
  <si>
    <t>Код програмної класифікації видатків та кредитування місцевих бюджетів</t>
  </si>
  <si>
    <t>0111 (010116)</t>
  </si>
  <si>
    <r>
      <t>0411 (</t>
    </r>
    <r>
      <rPr>
        <sz val="12"/>
        <rFont val="Times New Roman Cyr"/>
        <charset val="204"/>
      </rPr>
      <t>180410)</t>
    </r>
  </si>
  <si>
    <t>5032</t>
  </si>
  <si>
    <t>Фінансова підтримка дитячо-юнацьких спортивних шкіл фізкультурно-спортивних товариств</t>
  </si>
  <si>
    <t>Заклади післядипломної освіти ІІІ-IV рівня акредитації</t>
  </si>
  <si>
    <t>0180 (250344)</t>
  </si>
  <si>
    <t>з них на заходи з енергозбереження для бюджетних установ</t>
  </si>
  <si>
    <t>примусове лікування хворих у спецвідділеннях Волинської психіатричної лікарні</t>
  </si>
  <si>
    <t>3050</t>
  </si>
  <si>
    <t>в тому числі:  програма боротьби зі злочинністю</t>
  </si>
  <si>
    <t>з них:</t>
  </si>
  <si>
    <t>Утримання та забезпечення діяльності центрів соціальних служб для сім"ї, дітей та молоді</t>
  </si>
  <si>
    <t>9720</t>
  </si>
  <si>
    <t>Субвенція з місцевого бюджету  на виконання інвестиційних програм та проектів</t>
  </si>
  <si>
    <t>9250</t>
  </si>
  <si>
    <t>Вищі заклади освіти ІІІ-IV рівнів акредитації</t>
  </si>
  <si>
    <t>"Забезпечення медикаментами хворих на гострий інфаркт міокарда"</t>
  </si>
  <si>
    <t>Резервний фонд</t>
  </si>
  <si>
    <t>Програма підтримки співробітництва територіальних громад у Львівській області на 2019-2020 роки</t>
  </si>
  <si>
    <t>у тому числі на заходи з енергозбереження для бюджетних установ</t>
  </si>
  <si>
    <t xml:space="preserve">у тому числі на утримання: </t>
  </si>
  <si>
    <t>апарату обласної ради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</si>
  <si>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</si>
  <si>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0813182</t>
  </si>
  <si>
    <t>3182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</si>
  <si>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</si>
  <si>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0813230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</si>
  <si>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</si>
  <si>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</si>
  <si>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</si>
  <si>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</si>
  <si>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</si>
  <si>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 xml:space="preserve">Фінансова підтримка філармоній, музичних колективів,ансамблів, концертних та циркових організацій </t>
  </si>
  <si>
    <t>Забезпечення діяльності музеїв і виставок</t>
  </si>
  <si>
    <t>4050</t>
  </si>
  <si>
    <t>Забезпечення діяльності заповідників</t>
  </si>
  <si>
    <t>0828 (110204)</t>
  </si>
  <si>
    <t>Інші заклади та заходи в галузі культури і мистецтва</t>
  </si>
  <si>
    <t>0620 (100201)</t>
  </si>
  <si>
    <t>6012</t>
  </si>
  <si>
    <t>Забезпечення діяльності з виробництва, транспортування, постачання теплової енергії</t>
  </si>
  <si>
    <t>0620 (100209)</t>
  </si>
  <si>
    <t>6040</t>
  </si>
  <si>
    <t>8311</t>
  </si>
  <si>
    <t>Охорона i рацiональне використання природних ресурсів</t>
  </si>
  <si>
    <t>7321</t>
  </si>
  <si>
    <t>0921 (150110, 150111, 150112)</t>
  </si>
  <si>
    <t>7350</t>
  </si>
  <si>
    <t>Розроблення схем планування та забудови територій (містобудівної документації)</t>
  </si>
  <si>
    <t>0422 (160600)</t>
  </si>
  <si>
    <t>7150</t>
  </si>
  <si>
    <t>Реалізація програм у галузі лісового господарства і мисливства</t>
  </si>
  <si>
    <t>7110</t>
  </si>
  <si>
    <t>Реалізація програм в галузі сільського господарства</t>
  </si>
  <si>
    <t>7120</t>
  </si>
  <si>
    <t>Забезпечення діяльності ветеринарних лікарень та ветеринарних лабораторій</t>
  </si>
  <si>
    <t>0490 (180109)</t>
  </si>
  <si>
    <t>7380</t>
  </si>
  <si>
    <t>Реалізація інших заходів щодо соціально-економічного розвитку територій</t>
  </si>
  <si>
    <t>8312</t>
  </si>
  <si>
    <t>7440</t>
  </si>
  <si>
    <t>7464</t>
  </si>
  <si>
    <t>Заходи з енергозбереження</t>
  </si>
  <si>
    <t>Сприяння розвитку малого та середнього підприємництва</t>
  </si>
  <si>
    <t>Інші заклади та заходи</t>
  </si>
  <si>
    <t>0118110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</si>
  <si>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</si>
  <si>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</si>
  <si>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>надання і виплати одноразової грошової допомоги на/за встановлення пам’ятних знаків на могилах загиблих під час АТО та Героїв Небесної Сотні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</si>
  <si>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</si>
  <si>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</si>
  <si>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</si>
  <si>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</si>
  <si>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>0813190</t>
  </si>
  <si>
    <t>3190</t>
  </si>
  <si>
    <t>1090 (091214)</t>
  </si>
  <si>
    <t>0731 (150114, 150119)</t>
  </si>
  <si>
    <t>0443 (150202)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</si>
  <si>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</si>
  <si>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1040 (090802)</t>
  </si>
  <si>
    <t>0180 (250376)</t>
  </si>
  <si>
    <t>0821 (110102)</t>
  </si>
  <si>
    <t>виплату обласних премій в галузі культури, літератури, мистецтва, журналістики та архітектури</t>
  </si>
  <si>
    <t>070701</t>
  </si>
  <si>
    <t>8320</t>
  </si>
  <si>
    <t>8330</t>
  </si>
  <si>
    <t>8340</t>
  </si>
  <si>
    <t>Фінансова підтримка кінематографії</t>
  </si>
  <si>
    <t>Фінансова підтримка засобів масової інформації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</si>
  <si>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за рахунок відповідної субвенції з державного бюджету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</si>
  <si>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рахунок відповідної субвенції з державного бюджету</t>
  </si>
  <si>
    <t>у тому числі бюджет розвитку</t>
  </si>
  <si>
    <t>Дата та номер документа, яким затверджено місцеву регіональну програму</t>
  </si>
  <si>
    <t>070601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</si>
  <si>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</si>
  <si>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з них: видатки на заходи з розвитку української мови</t>
  </si>
  <si>
    <t>"Цукровий діабет та лікування нецукрового діабету"</t>
  </si>
  <si>
    <t>0712020</t>
  </si>
  <si>
    <t>0712030</t>
  </si>
  <si>
    <t>0712040</t>
  </si>
  <si>
    <t>0712050</t>
  </si>
  <si>
    <t>0712060</t>
  </si>
  <si>
    <t>0712070</t>
  </si>
  <si>
    <t>0712090</t>
  </si>
  <si>
    <t>0712120</t>
  </si>
  <si>
    <t>Субвенція з місцевого бюджету державному бюджету на виконання програм соціально-економічного розвитку регіонів</t>
  </si>
  <si>
    <t>060702</t>
  </si>
  <si>
    <t>061003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</si>
  <si>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</si>
  <si>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</si>
  <si>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</si>
  <si>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1050</t>
  </si>
  <si>
    <t>0732 (080201)</t>
  </si>
  <si>
    <t>0763 (081002)</t>
  </si>
  <si>
    <t>0731 (080101)</t>
  </si>
  <si>
    <t>2010</t>
  </si>
  <si>
    <t>Багатопрофільна стаціонарна медична допомога населенню</t>
  </si>
  <si>
    <t>2030</t>
  </si>
  <si>
    <t>Спеціалізована стаціонарна медична допомога населенню</t>
  </si>
  <si>
    <t>2050</t>
  </si>
  <si>
    <t>Лікарсько-акушерська допомога  вагітним, породіллям та новонародженим</t>
  </si>
  <si>
    <t>2060</t>
  </si>
  <si>
    <t>2070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</si>
  <si>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</si>
  <si>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>№ 552 вд 05.12.2017</t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</si>
  <si>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співфінансування)</t>
    </r>
  </si>
  <si>
    <t>0320 (210105)</t>
  </si>
  <si>
    <t>0470 (180107)</t>
  </si>
  <si>
    <t>0827 (110203)</t>
  </si>
  <si>
    <t>0922 (070301)</t>
  </si>
  <si>
    <t>0922 (070302)</t>
  </si>
  <si>
    <t>0922 (070304)</t>
  </si>
  <si>
    <t>0922 (070307)</t>
  </si>
  <si>
    <t>0960 (070401)</t>
  </si>
  <si>
    <t>0930 (070501)</t>
  </si>
  <si>
    <t>0941 (070601)</t>
  </si>
  <si>
    <t>0990 (070802)</t>
  </si>
  <si>
    <t>0824 (110201)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</si>
  <si>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</si>
  <si>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з них на: реалізацію програми "Назустріч інвесторам"</t>
  </si>
  <si>
    <t>1070 (170302)</t>
  </si>
  <si>
    <t>Охорона та раціональне використання природних ресурсів</t>
  </si>
  <si>
    <t>Компенсаційні виплати за пільговий проїзд окремих категорій громадян на залізничному транспорті</t>
  </si>
  <si>
    <t>Утримання та розвиток інфраструктури доріг</t>
  </si>
  <si>
    <t>2020</t>
  </si>
  <si>
    <t>0734 (080204, 080205)</t>
  </si>
  <si>
    <t>2040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</si>
  <si>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</si>
  <si>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</si>
  <si>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на: утримання апарату обласної ради</t>
  </si>
  <si>
    <t>управління майном спільної власності</t>
  </si>
  <si>
    <t xml:space="preserve">з них: на реалізацію обласних програм поповнення та збереження бібліотечних фондів  </t>
  </si>
  <si>
    <t>Субвенція з місцевого бюджету на виконання інвестиційних програм та проектів</t>
  </si>
  <si>
    <t>3070 (090403)</t>
  </si>
  <si>
    <t>0490 (250904)</t>
  </si>
  <si>
    <t>8862</t>
  </si>
  <si>
    <t>Повернення  позичок</t>
  </si>
  <si>
    <t>1060 (250907)</t>
  </si>
  <si>
    <t>6084</t>
  </si>
  <si>
    <t>9230</t>
  </si>
  <si>
    <t>9210</t>
  </si>
  <si>
    <t>9220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</si>
  <si>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</si>
  <si>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0180 (250366)</t>
  </si>
  <si>
    <t>9540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</si>
  <si>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</si>
  <si>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080500</t>
  </si>
  <si>
    <t>060103</t>
  </si>
  <si>
    <t>060107</t>
  </si>
  <si>
    <t>код бюджету</t>
  </si>
  <si>
    <t>0111162</t>
  </si>
  <si>
    <t>Інші програми і заходи у сфері освіти</t>
  </si>
  <si>
    <t>0990</t>
  </si>
  <si>
    <t>0117130</t>
  </si>
  <si>
    <t>Здійснення заходів із землеустрою</t>
  </si>
  <si>
    <t>0421</t>
  </si>
  <si>
    <t>7130</t>
  </si>
  <si>
    <t>0116013</t>
  </si>
  <si>
    <t>Забезпечення діяльності водопровідно-каналізаційного господарства</t>
  </si>
  <si>
    <t>0620</t>
  </si>
  <si>
    <t>6013</t>
  </si>
  <si>
    <t>Сільський голова</t>
  </si>
  <si>
    <t>0133</t>
  </si>
  <si>
    <t>0117350</t>
  </si>
  <si>
    <t>Програма розвитку земельних відносин та охорони земель Мурованської сільської ради ОТГ на 2018-2020 роки</t>
  </si>
  <si>
    <t>№ п/п</t>
  </si>
  <si>
    <t>Назва установи</t>
  </si>
  <si>
    <t>Електроенергія</t>
  </si>
  <si>
    <t>Водопостачання та водовідведення</t>
  </si>
  <si>
    <t>тис.грн</t>
  </si>
  <si>
    <t>тис.м.куб.</t>
  </si>
  <si>
    <t>тонн</t>
  </si>
  <si>
    <t>Освіта</t>
  </si>
  <si>
    <t xml:space="preserve">  - дошкільна освіта</t>
  </si>
  <si>
    <t xml:space="preserve">  -  загальна освіта</t>
  </si>
  <si>
    <t>Культура</t>
  </si>
  <si>
    <t>Охорона здоров'я</t>
  </si>
  <si>
    <t>ВСЬОГО</t>
  </si>
  <si>
    <t xml:space="preserve">Сільський голова                                                                                           </t>
  </si>
  <si>
    <t>Природний газ</t>
  </si>
  <si>
    <t>тис. кВт/год</t>
  </si>
  <si>
    <t>Інші енергоносії (вивіз ТВП)</t>
  </si>
  <si>
    <t>Зіновій Петрух</t>
  </si>
  <si>
    <t>Програма Заходи у сфері освіти Мурованської сільської ради ОТГ на 2019-2021 роки</t>
  </si>
  <si>
    <t xml:space="preserve">Рішення сесії №997 від 11.04.2019 </t>
  </si>
  <si>
    <t xml:space="preserve">          Зміни до граничного обсягу споживання енергоносіїв  бюджетними установами Мурованської ОТГ у фізичних розмірах</t>
  </si>
  <si>
    <t>Додаток 2</t>
  </si>
  <si>
    <t>План соціально-економічного розитку Мурованської сільської ради ОТГ на 2020 рік</t>
  </si>
  <si>
    <t xml:space="preserve">Рішення сесії №1600 від 17.12.2019 </t>
  </si>
  <si>
    <t>Програма для забезпечення виконання рішень суду на 2019-2020 роки</t>
  </si>
  <si>
    <t xml:space="preserve">Рішення сесії №970  від 11.04.2019 </t>
  </si>
  <si>
    <t>Зміни до розподілу витрат сільського бюджету Мурованської ОТГ на реалізацію місцевих / регіональних  програм у 2020 році</t>
  </si>
  <si>
    <t>Рішення сесії №14 від 27.02.2018 із змінами</t>
  </si>
  <si>
    <t>Додаток 1 Затверджено: Рішенням сесії Мурованської сільської ради ОТГ № 1749 від 06.03.2020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</si>
</sst>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_-* #,##0\ &quot;р.&quot;_-;\-* #,##0\ &quot;р.&quot;_-;_-* &quot;-&quot;\ &quot;р.&quot;_-;_-@_-"/>
    <numFmt numFmtId="168" formatCode="_-* #,##0\ _р_._-;\-* #,##0\ _р_._-;_-* &quot;-&quot;\ _р_._-;_-@_-"/>
    <numFmt numFmtId="169" formatCode="_-* #,##0.00\ &quot;р.&quot;_-;\-* #,##0.00\ &quot;р.&quot;_-;_-* &quot;-&quot;??\ &quot;р.&quot;_-;_-@_-"/>
    <numFmt numFmtId="170" formatCode="_-* #,##0.00\ _р_._-;\-* #,##0.00\ _р_._-;_-* &quot;-&quot;??\ _р_.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z?&quot;;[Red]\-#,##0\ &quot;z?&quot;"/>
    <numFmt numFmtId="174" formatCode="#,##0.00\ &quot;z?&quot;;[Red]\-#,##0.00\ &quot;z?&quot;"/>
    <numFmt numFmtId="175" formatCode="_-* #,##0\ _z_?_-;\-* #,##0\ _z_?_-;_-* &quot;-&quot;\ _z_?_-;_-@_-"/>
    <numFmt numFmtId="176" formatCode="_-* #,##0.00\ _z_?_-;\-* #,##0.00\ _z_?_-;_-* &quot;-&quot;??\ _z_?_-;_-@_-"/>
    <numFmt numFmtId="177" formatCode="#,##0.\-"/>
  </numFmts>
  <fonts count="115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sz val="10"/>
      <color indexed="8"/>
      <name val="Times New Roman"/>
      <family val="1"/>
    </font>
    <font>
      <sz val="11"/>
      <color indexed="8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2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1"/>
      <color indexed="8"/>
      <name val="Times New Roman Cyr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i/>
      <sz val="12"/>
      <name val="Times New Roman"/>
      <family val="1"/>
      <charset val="204"/>
    </font>
    <font>
      <sz val="11"/>
      <color indexed="10"/>
      <name val="Times New Roman CYR"/>
      <charset val="204"/>
    </font>
    <font>
      <sz val="9"/>
      <color indexed="10"/>
      <name val="Times New Roman CYR"/>
      <family val="1"/>
      <charset val="204"/>
    </font>
    <font>
      <sz val="10.5"/>
      <color indexed="10"/>
      <name val="Times New Roman Cyr"/>
      <family val="1"/>
      <charset val="204"/>
    </font>
    <font>
      <sz val="9"/>
      <name val="Times New Roman CYR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"/>
      <color indexed="8"/>
      <name val="Courier"/>
      <family val="1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sz val="10"/>
      <color rgb="FF00610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i/>
      <sz val="14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4">
    <xf numFmtId="0" fontId="0" fillId="0" borderId="0"/>
    <xf numFmtId="0" fontId="14" fillId="0" borderId="1">
      <protection locked="0"/>
    </xf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4" fillId="0" borderId="1">
      <protection locked="0"/>
    </xf>
    <xf numFmtId="0" fontId="16" fillId="0" borderId="0">
      <protection locked="0"/>
    </xf>
    <xf numFmtId="0" fontId="16" fillId="0" borderId="0">
      <protection locked="0"/>
    </xf>
    <xf numFmtId="0" fontId="13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91" fillId="0" borderId="0">
      <protection locked="0"/>
    </xf>
    <xf numFmtId="0" fontId="91" fillId="0" borderId="1">
      <protection locked="0"/>
    </xf>
    <xf numFmtId="0" fontId="99" fillId="0" borderId="0">
      <protection locked="0"/>
    </xf>
    <xf numFmtId="0" fontId="99" fillId="0" borderId="1">
      <protection locked="0"/>
    </xf>
    <xf numFmtId="0" fontId="13" fillId="0" borderId="0">
      <protection locked="0"/>
    </xf>
    <xf numFmtId="0" fontId="13" fillId="0" borderId="1">
      <protection locked="0"/>
    </xf>
    <xf numFmtId="0" fontId="99" fillId="0" borderId="0">
      <protection locked="0"/>
    </xf>
    <xf numFmtId="0" fontId="99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91" fillId="0" borderId="0">
      <protection locked="0"/>
    </xf>
    <xf numFmtId="0" fontId="91" fillId="0" borderId="0">
      <protection locked="0"/>
    </xf>
    <xf numFmtId="0" fontId="99" fillId="0" borderId="0">
      <protection locked="0"/>
    </xf>
    <xf numFmtId="0" fontId="99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99" fillId="0" borderId="0">
      <protection locked="0"/>
    </xf>
    <xf numFmtId="0" fontId="99" fillId="0" borderId="0">
      <protection locked="0"/>
    </xf>
    <xf numFmtId="0" fontId="13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5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5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11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173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9" fontId="18" fillId="0" borderId="0"/>
    <xf numFmtId="4" fontId="19" fillId="0" borderId="0" applyFill="0" applyBorder="0" applyProtection="0">
      <alignment horizontal="right"/>
    </xf>
    <xf numFmtId="3" fontId="19" fillId="0" borderId="0" applyFill="0" applyBorder="0" applyProtection="0"/>
    <xf numFmtId="4" fontId="19" fillId="0" borderId="0"/>
    <xf numFmtId="3" fontId="19" fillId="0" borderId="0"/>
    <xf numFmtId="168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" fontId="18" fillId="0" borderId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21" fillId="16" borderId="0"/>
    <xf numFmtId="0" fontId="22" fillId="17" borderId="0"/>
    <xf numFmtId="177" fontId="23" fillId="0" borderId="0"/>
    <xf numFmtId="0" fontId="17" fillId="0" borderId="0"/>
    <xf numFmtId="10" fontId="19" fillId="18" borderId="0" applyFill="0" applyBorder="0" applyProtection="0">
      <alignment horizontal="center"/>
    </xf>
    <xf numFmtId="10" fontId="19" fillId="0" borderId="0"/>
    <xf numFmtId="10" fontId="24" fillId="18" borderId="0" applyFill="0" applyBorder="0" applyProtection="0">
      <alignment horizontal="center"/>
    </xf>
    <xf numFmtId="0" fontId="19" fillId="0" borderId="0"/>
    <xf numFmtId="0" fontId="20" fillId="0" borderId="0"/>
    <xf numFmtId="0" fontId="12" fillId="0" borderId="0"/>
    <xf numFmtId="0" fontId="17" fillId="0" borderId="0"/>
    <xf numFmtId="38" fontId="17" fillId="0" borderId="0" applyFont="0" applyFill="0" applyBorder="0" applyAlignment="0" applyProtection="0"/>
    <xf numFmtId="40" fontId="17" fillId="0" borderId="0" applyFont="0" applyFill="0" applyBorder="0" applyAlignment="0" applyProtection="0"/>
    <xf numFmtId="10" fontId="18" fillId="0" borderId="0">
      <alignment horizontal="center"/>
    </xf>
    <xf numFmtId="0" fontId="25" fillId="18" borderId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73" fillId="19" borderId="0" applyNumberFormat="0" applyBorder="0" applyAlignment="0" applyProtection="0"/>
    <xf numFmtId="0" fontId="73" fillId="20" borderId="0" applyNumberFormat="0" applyBorder="0" applyAlignment="0" applyProtection="0"/>
    <xf numFmtId="0" fontId="73" fillId="21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22" borderId="0" applyNumberFormat="0" applyBorder="0" applyAlignment="0" applyProtection="0"/>
    <xf numFmtId="0" fontId="73" fillId="19" borderId="0" applyNumberFormat="0" applyBorder="0" applyAlignment="0" applyProtection="0"/>
    <xf numFmtId="0" fontId="73" fillId="20" borderId="0" applyNumberFormat="0" applyBorder="0" applyAlignment="0" applyProtection="0"/>
    <xf numFmtId="0" fontId="73" fillId="21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22" borderId="0" applyNumberFormat="0" applyBorder="0" applyAlignment="0" applyProtection="0"/>
    <xf numFmtId="0" fontId="74" fillId="7" borderId="2" applyNumberFormat="0" applyAlignment="0" applyProtection="0"/>
    <xf numFmtId="0" fontId="74" fillId="7" borderId="2" applyNumberFormat="0" applyAlignment="0" applyProtection="0"/>
    <xf numFmtId="0" fontId="86" fillId="18" borderId="3" applyNumberFormat="0" applyAlignment="0" applyProtection="0"/>
    <xf numFmtId="0" fontId="83" fillId="18" borderId="2" applyNumberFormat="0" applyAlignment="0" applyProtection="0"/>
    <xf numFmtId="0" fontId="75" fillId="4" borderId="0" applyNumberFormat="0" applyBorder="0" applyAlignment="0" applyProtection="0"/>
    <xf numFmtId="0" fontId="76" fillId="0" borderId="4" applyNumberFormat="0" applyFill="0" applyAlignment="0" applyProtection="0"/>
    <xf numFmtId="0" fontId="77" fillId="0" borderId="5" applyNumberFormat="0" applyFill="0" applyAlignment="0" applyProtection="0"/>
    <xf numFmtId="0" fontId="78" fillId="0" borderId="6" applyNumberFormat="0" applyFill="0" applyAlignment="0" applyProtection="0"/>
    <xf numFmtId="0" fontId="78" fillId="0" borderId="0" applyNumberFormat="0" applyFill="0" applyBorder="0" applyAlignment="0" applyProtection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9" fillId="0" borderId="7" applyNumberFormat="0" applyFill="0" applyAlignment="0" applyProtection="0"/>
    <xf numFmtId="0" fontId="84" fillId="0" borderId="8" applyNumberFormat="0" applyFill="0" applyAlignment="0" applyProtection="0"/>
    <xf numFmtId="0" fontId="80" fillId="23" borderId="9" applyNumberFormat="0" applyAlignment="0" applyProtection="0"/>
    <xf numFmtId="0" fontId="80" fillId="23" borderId="9" applyNumberFormat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24" borderId="0" applyNumberFormat="0" applyBorder="0" applyAlignment="0" applyProtection="0"/>
    <xf numFmtId="0" fontId="83" fillId="18" borderId="2" applyNumberFormat="0" applyAlignment="0" applyProtection="0"/>
    <xf numFmtId="0" fontId="1" fillId="0" borderId="0"/>
    <xf numFmtId="0" fontId="8" fillId="0" borderId="0"/>
    <xf numFmtId="0" fontId="84" fillId="0" borderId="8" applyNumberFormat="0" applyFill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8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72" fillId="25" borderId="10" applyNumberFormat="0" applyFont="0" applyAlignment="0" applyProtection="0"/>
    <xf numFmtId="0" fontId="86" fillId="18" borderId="3" applyNumberFormat="0" applyAlignment="0" applyProtection="0"/>
    <xf numFmtId="0" fontId="79" fillId="0" borderId="7" applyNumberFormat="0" applyFill="0" applyAlignment="0" applyProtection="0"/>
    <xf numFmtId="0" fontId="15" fillId="0" borderId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68" fontId="89" fillId="0" borderId="0" applyFont="0" applyFill="0" applyBorder="0" applyAlignment="0" applyProtection="0"/>
    <xf numFmtId="170" fontId="89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5" fillId="4" borderId="0" applyNumberFormat="0" applyBorder="0" applyAlignment="0" applyProtection="0"/>
    <xf numFmtId="0" fontId="13" fillId="0" borderId="0">
      <protection locked="0"/>
    </xf>
    <xf numFmtId="0" fontId="106" fillId="27" borderId="0" applyNumberFormat="0" applyBorder="0" applyAlignment="0" applyProtection="0"/>
    <xf numFmtId="0" fontId="107" fillId="28" borderId="0" applyNumberFormat="0" applyBorder="0" applyAlignment="0" applyProtection="0"/>
  </cellStyleXfs>
  <cellXfs count="282">
    <xf numFmtId="0" fontId="0" fillId="0" borderId="0" xfId="0"/>
    <xf numFmtId="0" fontId="59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36" fillId="26" borderId="0" xfId="0" applyFont="1" applyFill="1"/>
    <xf numFmtId="0" fontId="3" fillId="26" borderId="0" xfId="0" applyFont="1" applyFill="1" applyAlignment="1">
      <alignment vertical="top" wrapText="1"/>
    </xf>
    <xf numFmtId="0" fontId="3" fillId="26" borderId="0" xfId="0" applyFont="1" applyFill="1" applyBorder="1" applyAlignment="1">
      <alignment vertical="top" wrapText="1"/>
    </xf>
    <xf numFmtId="0" fontId="28" fillId="26" borderId="0" xfId="0" applyFont="1" applyFill="1" applyAlignment="1">
      <alignment horizontal="center" wrapText="1"/>
    </xf>
    <xf numFmtId="0" fontId="4" fillId="26" borderId="0" xfId="0" applyFont="1" applyFill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36" fillId="26" borderId="0" xfId="0" applyFont="1" applyFill="1" applyBorder="1"/>
    <xf numFmtId="0" fontId="38" fillId="26" borderId="0" xfId="0" applyFont="1" applyFill="1" applyAlignment="1">
      <alignment horizontal="centerContinuous"/>
    </xf>
    <xf numFmtId="0" fontId="3" fillId="26" borderId="0" xfId="0" applyFont="1" applyFill="1" applyBorder="1"/>
    <xf numFmtId="166" fontId="29" fillId="26" borderId="0" xfId="0" applyNumberFormat="1" applyFont="1" applyFill="1" applyBorder="1"/>
    <xf numFmtId="0" fontId="40" fillId="26" borderId="0" xfId="0" applyFont="1" applyFill="1" applyBorder="1"/>
    <xf numFmtId="0" fontId="40" fillId="26" borderId="0" xfId="0" applyFont="1" applyFill="1"/>
    <xf numFmtId="0" fontId="41" fillId="26" borderId="0" xfId="0" applyFont="1" applyFill="1" applyBorder="1"/>
    <xf numFmtId="0" fontId="41" fillId="26" borderId="0" xfId="0" applyFont="1" applyFill="1" applyBorder="1" applyAlignment="1"/>
    <xf numFmtId="0" fontId="42" fillId="26" borderId="0" xfId="0" applyFont="1" applyFill="1" applyBorder="1"/>
    <xf numFmtId="0" fontId="41" fillId="26" borderId="0" xfId="0" applyFont="1" applyFill="1"/>
    <xf numFmtId="0" fontId="41" fillId="26" borderId="0" xfId="0" applyFont="1" applyFill="1" applyBorder="1" applyAlignment="1">
      <alignment horizontal="center"/>
    </xf>
    <xf numFmtId="166" fontId="42" fillId="26" borderId="0" xfId="0" applyNumberFormat="1" applyFont="1" applyFill="1" applyBorder="1"/>
    <xf numFmtId="166" fontId="41" fillId="26" borderId="0" xfId="0" applyNumberFormat="1" applyFont="1" applyFill="1" applyBorder="1" applyAlignment="1"/>
    <xf numFmtId="166" fontId="43" fillId="26" borderId="0" xfId="0" applyNumberFormat="1" applyFont="1" applyFill="1" applyBorder="1"/>
    <xf numFmtId="166" fontId="45" fillId="26" borderId="0" xfId="0" applyNumberFormat="1" applyFont="1" applyFill="1" applyBorder="1" applyAlignment="1">
      <alignment horizontal="center"/>
    </xf>
    <xf numFmtId="166" fontId="45" fillId="26" borderId="0" xfId="0" applyNumberFormat="1" applyFont="1" applyFill="1" applyBorder="1"/>
    <xf numFmtId="2" fontId="46" fillId="26" borderId="0" xfId="0" applyNumberFormat="1" applyFont="1" applyFill="1" applyBorder="1" applyAlignment="1">
      <alignment horizontal="center"/>
    </xf>
    <xf numFmtId="0" fontId="46" fillId="26" borderId="0" xfId="0" applyFont="1" applyFill="1" applyBorder="1" applyAlignment="1">
      <alignment horizontal="center"/>
    </xf>
    <xf numFmtId="0" fontId="45" fillId="26" borderId="0" xfId="0" applyFont="1" applyFill="1" applyBorder="1"/>
    <xf numFmtId="0" fontId="48" fillId="26" borderId="0" xfId="0" applyFont="1" applyFill="1" applyBorder="1" applyAlignment="1">
      <alignment horizontal="center" vertical="top" wrapText="1"/>
    </xf>
    <xf numFmtId="0" fontId="41" fillId="26" borderId="0" xfId="0" applyFont="1" applyFill="1" applyBorder="1" applyAlignment="1">
      <alignment horizontal="center" vertical="top" wrapText="1"/>
    </xf>
    <xf numFmtId="166" fontId="42" fillId="26" borderId="0" xfId="0" applyNumberFormat="1" applyFont="1" applyFill="1" applyBorder="1" applyAlignment="1">
      <alignment vertical="center" wrapText="1"/>
    </xf>
    <xf numFmtId="166" fontId="42" fillId="26" borderId="0" xfId="0" applyNumberFormat="1" applyFont="1" applyFill="1" applyBorder="1" applyAlignment="1">
      <alignment vertical="top" wrapText="1"/>
    </xf>
    <xf numFmtId="0" fontId="49" fillId="26" borderId="0" xfId="0" applyFont="1" applyFill="1"/>
    <xf numFmtId="0" fontId="49" fillId="26" borderId="0" xfId="0" applyFont="1" applyFill="1" applyBorder="1"/>
    <xf numFmtId="0" fontId="37" fillId="26" borderId="0" xfId="0" applyFont="1" applyFill="1" applyAlignment="1">
      <alignment horizontal="center" vertical="center"/>
    </xf>
    <xf numFmtId="0" fontId="42" fillId="26" borderId="0" xfId="0" applyFont="1" applyFill="1" applyBorder="1" applyAlignment="1">
      <alignment horizontal="center" vertical="center"/>
    </xf>
    <xf numFmtId="0" fontId="37" fillId="26" borderId="0" xfId="0" applyFont="1" applyFill="1" applyBorder="1" applyAlignment="1">
      <alignment horizontal="center" vertical="center"/>
    </xf>
    <xf numFmtId="0" fontId="49" fillId="26" borderId="0" xfId="0" applyFont="1" applyFill="1" applyBorder="1" applyAlignment="1">
      <alignment vertical="center"/>
    </xf>
    <xf numFmtId="0" fontId="41" fillId="26" borderId="0" xfId="0" applyFont="1" applyFill="1" applyBorder="1" applyAlignment="1">
      <alignment vertical="center"/>
    </xf>
    <xf numFmtId="0" fontId="48" fillId="26" borderId="0" xfId="0" applyFont="1" applyFill="1" applyBorder="1" applyAlignment="1">
      <alignment horizontal="center" vertical="center" wrapText="1"/>
    </xf>
    <xf numFmtId="0" fontId="36" fillId="26" borderId="0" xfId="0" applyFont="1" applyFill="1" applyBorder="1" applyAlignment="1">
      <alignment vertical="center"/>
    </xf>
    <xf numFmtId="0" fontId="36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66" fontId="26" fillId="26" borderId="0" xfId="0" applyNumberFormat="1" applyFont="1" applyFill="1" applyBorder="1" applyAlignment="1">
      <alignment horizontal="center"/>
    </xf>
    <xf numFmtId="4" fontId="3" fillId="26" borderId="0" xfId="0" applyNumberFormat="1" applyFont="1" applyFill="1" applyBorder="1"/>
    <xf numFmtId="0" fontId="56" fillId="26" borderId="0" xfId="0" applyFont="1" applyFill="1" applyAlignment="1">
      <alignment horizontal="center"/>
    </xf>
    <xf numFmtId="0" fontId="8" fillId="26" borderId="12" xfId="0" applyFont="1" applyFill="1" applyBorder="1" applyAlignment="1">
      <alignment horizontal="center" vertical="center" wrapText="1"/>
    </xf>
    <xf numFmtId="4" fontId="35" fillId="26" borderId="12" xfId="0" applyNumberFormat="1" applyFont="1" applyFill="1" applyBorder="1" applyAlignment="1">
      <alignment vertical="center" wrapText="1"/>
    </xf>
    <xf numFmtId="4" fontId="27" fillId="26" borderId="12" xfId="0" applyNumberFormat="1" applyFont="1" applyFill="1" applyBorder="1" applyAlignment="1">
      <alignment horizontal="right" vertical="center" wrapText="1"/>
    </xf>
    <xf numFmtId="4" fontId="35" fillId="26" borderId="12" xfId="0" applyNumberFormat="1" applyFont="1" applyFill="1" applyBorder="1" applyAlignment="1">
      <alignment horizontal="right" vertical="center" wrapText="1"/>
    </xf>
    <xf numFmtId="4" fontId="33" fillId="26" borderId="12" xfId="0" applyNumberFormat="1" applyFont="1" applyFill="1" applyBorder="1" applyAlignment="1">
      <alignment horizontal="right" vertical="center" wrapText="1"/>
    </xf>
    <xf numFmtId="4" fontId="33" fillId="26" borderId="12" xfId="0" applyNumberFormat="1" applyFont="1" applyFill="1" applyBorder="1" applyAlignment="1">
      <alignment vertical="center" wrapText="1"/>
    </xf>
    <xf numFmtId="4" fontId="3" fillId="26" borderId="12" xfId="0" applyNumberFormat="1" applyFont="1" applyFill="1" applyBorder="1" applyAlignment="1">
      <alignment horizontal="right" vertical="center" wrapText="1"/>
    </xf>
    <xf numFmtId="4" fontId="53" fillId="26" borderId="12" xfId="0" applyNumberFormat="1" applyFont="1" applyFill="1" applyBorder="1" applyAlignment="1">
      <alignment vertical="top" wrapText="1"/>
    </xf>
    <xf numFmtId="0" fontId="66" fillId="26" borderId="12" xfId="0" applyFont="1" applyFill="1" applyBorder="1" applyAlignment="1">
      <alignment horizontal="center" vertical="center" wrapText="1"/>
    </xf>
    <xf numFmtId="4" fontId="52" fillId="26" borderId="12" xfId="0" applyNumberFormat="1" applyFont="1" applyFill="1" applyBorder="1" applyAlignment="1">
      <alignment vertical="top" wrapText="1"/>
    </xf>
    <xf numFmtId="4" fontId="67" fillId="26" borderId="12" xfId="0" applyNumberFormat="1" applyFont="1" applyFill="1" applyBorder="1" applyAlignment="1">
      <alignment horizontal="right" vertical="center" wrapText="1"/>
    </xf>
    <xf numFmtId="49" fontId="33" fillId="26" borderId="12" xfId="0" applyNumberFormat="1" applyFont="1" applyFill="1" applyBorder="1" applyAlignment="1">
      <alignment horizontal="center" vertical="center" wrapText="1"/>
    </xf>
    <xf numFmtId="49" fontId="33" fillId="26" borderId="12" xfId="0" applyNumberFormat="1" applyFont="1" applyFill="1" applyBorder="1" applyAlignment="1">
      <alignment horizontal="center" vertical="top" wrapText="1"/>
    </xf>
    <xf numFmtId="49" fontId="8" fillId="26" borderId="12" xfId="0" applyNumberFormat="1" applyFont="1" applyFill="1" applyBorder="1" applyAlignment="1">
      <alignment horizontal="center" vertical="center" wrapText="1"/>
    </xf>
    <xf numFmtId="49" fontId="32" fillId="26" borderId="12" xfId="0" applyNumberFormat="1" applyFont="1" applyFill="1" applyBorder="1" applyAlignment="1">
      <alignment horizontal="center" vertical="center" wrapText="1"/>
    </xf>
    <xf numFmtId="49" fontId="52" fillId="26" borderId="12" xfId="0" applyNumberFormat="1" applyFont="1" applyFill="1" applyBorder="1" applyAlignment="1">
      <alignment horizontal="center" vertical="center" wrapText="1"/>
    </xf>
    <xf numFmtId="49" fontId="55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center" wrapText="1"/>
    </xf>
    <xf numFmtId="49" fontId="8" fillId="26" borderId="12" xfId="0" applyNumberFormat="1" applyFont="1" applyFill="1" applyBorder="1" applyAlignment="1">
      <alignment horizontal="center" vertical="top" wrapText="1"/>
    </xf>
    <xf numFmtId="49" fontId="4" fillId="26" borderId="12" xfId="0" applyNumberFormat="1" applyFont="1" applyFill="1" applyBorder="1" applyAlignment="1">
      <alignment horizontal="center" vertical="top" wrapText="1"/>
    </xf>
    <xf numFmtId="49" fontId="52" fillId="26" borderId="12" xfId="0" applyNumberFormat="1" applyFont="1" applyFill="1" applyBorder="1" applyAlignment="1">
      <alignment horizontal="center" vertical="top" wrapText="1"/>
    </xf>
    <xf numFmtId="49" fontId="65" fillId="26" borderId="12" xfId="0" applyNumberFormat="1" applyFont="1" applyFill="1" applyBorder="1" applyAlignment="1">
      <alignment horizontal="center" vertical="center" wrapText="1"/>
    </xf>
    <xf numFmtId="49" fontId="3" fillId="26" borderId="12" xfId="0" applyNumberFormat="1" applyFont="1" applyFill="1" applyBorder="1" applyAlignment="1">
      <alignment horizontal="center" vertical="top" wrapText="1"/>
    </xf>
    <xf numFmtId="49" fontId="7" fillId="26" borderId="12" xfId="0" applyNumberFormat="1" applyFont="1" applyFill="1" applyBorder="1" applyAlignment="1">
      <alignment horizontal="center" vertical="top" wrapText="1"/>
    </xf>
    <xf numFmtId="49" fontId="3" fillId="26" borderId="12" xfId="0" applyNumberFormat="1" applyFont="1" applyFill="1" applyBorder="1" applyAlignment="1">
      <alignment horizontal="center" vertical="center" wrapText="1"/>
    </xf>
    <xf numFmtId="4" fontId="3" fillId="26" borderId="12" xfId="0" applyNumberFormat="1" applyFont="1" applyFill="1" applyBorder="1" applyAlignment="1">
      <alignment vertical="top" wrapText="1"/>
    </xf>
    <xf numFmtId="4" fontId="8" fillId="26" borderId="12" xfId="0" applyNumberFormat="1" applyFont="1" applyFill="1" applyBorder="1" applyAlignment="1">
      <alignment vertical="center" wrapText="1"/>
    </xf>
    <xf numFmtId="4" fontId="35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top" wrapText="1"/>
    </xf>
    <xf numFmtId="4" fontId="35" fillId="26" borderId="12" xfId="0" applyNumberFormat="1" applyFont="1" applyFill="1" applyBorder="1" applyAlignment="1">
      <alignment vertical="top" wrapText="1"/>
    </xf>
    <xf numFmtId="0" fontId="60" fillId="26" borderId="0" xfId="0" applyFont="1" applyFill="1" applyAlignment="1">
      <alignment horizontal="center" wrapText="1"/>
    </xf>
    <xf numFmtId="0" fontId="35" fillId="26" borderId="12" xfId="0" applyFont="1" applyFill="1" applyBorder="1" applyAlignment="1">
      <alignment horizontal="center" vertical="center" wrapText="1"/>
    </xf>
    <xf numFmtId="0" fontId="35" fillId="26" borderId="12" xfId="0" applyFont="1" applyFill="1" applyBorder="1" applyAlignment="1">
      <alignment horizontal="center" vertical="center"/>
    </xf>
    <xf numFmtId="4" fontId="65" fillId="26" borderId="12" xfId="0" applyNumberFormat="1" applyFont="1" applyFill="1" applyBorder="1" applyAlignment="1">
      <alignment horizontal="right" vertical="center" wrapText="1"/>
    </xf>
    <xf numFmtId="49" fontId="65" fillId="0" borderId="12" xfId="0" applyNumberFormat="1" applyFont="1" applyBorder="1" applyAlignment="1">
      <alignment horizontal="center" vertical="center"/>
    </xf>
    <xf numFmtId="4" fontId="8" fillId="26" borderId="12" xfId="0" applyNumberFormat="1" applyFont="1" applyFill="1" applyBorder="1" applyAlignment="1">
      <alignment horizontal="center" vertical="center" wrapText="1"/>
    </xf>
    <xf numFmtId="49" fontId="35" fillId="0" borderId="12" xfId="0" applyNumberFormat="1" applyFont="1" applyBorder="1" applyAlignment="1">
      <alignment horizontal="center" vertical="center"/>
    </xf>
    <xf numFmtId="0" fontId="63" fillId="26" borderId="0" xfId="0" applyFont="1" applyFill="1" applyAlignment="1">
      <alignment horizontal="center" vertical="center" wrapText="1"/>
    </xf>
    <xf numFmtId="49" fontId="65" fillId="26" borderId="12" xfId="0" applyNumberFormat="1" applyFont="1" applyFill="1" applyBorder="1" applyAlignment="1">
      <alignment horizontal="center" vertical="center"/>
    </xf>
    <xf numFmtId="49" fontId="66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center"/>
    </xf>
    <xf numFmtId="0" fontId="55" fillId="26" borderId="12" xfId="0" applyFont="1" applyFill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65" fillId="26" borderId="12" xfId="0" applyFont="1" applyFill="1" applyBorder="1" applyAlignment="1">
      <alignment horizontal="center" vertical="center" wrapText="1"/>
    </xf>
    <xf numFmtId="0" fontId="2" fillId="26" borderId="12" xfId="0" applyFont="1" applyFill="1" applyBorder="1" applyAlignment="1">
      <alignment horizontal="center" vertical="center" wrapText="1"/>
    </xf>
    <xf numFmtId="4" fontId="68" fillId="26" borderId="12" xfId="0" applyNumberFormat="1" applyFont="1" applyFill="1" applyBorder="1" applyAlignment="1">
      <alignment vertical="top" wrapText="1"/>
    </xf>
    <xf numFmtId="4" fontId="8" fillId="26" borderId="12" xfId="0" applyNumberFormat="1" applyFont="1" applyFill="1" applyBorder="1" applyAlignment="1">
      <alignment vertical="top" wrapText="1"/>
    </xf>
    <xf numFmtId="166" fontId="35" fillId="26" borderId="12" xfId="0" applyNumberFormat="1" applyFont="1" applyFill="1" applyBorder="1" applyAlignment="1">
      <alignment horizontal="center" vertical="center" wrapText="1"/>
    </xf>
    <xf numFmtId="166" fontId="2" fillId="26" borderId="12" xfId="0" applyNumberFormat="1" applyFont="1" applyFill="1" applyBorder="1" applyAlignment="1">
      <alignment horizontal="center" vertical="center" wrapText="1"/>
    </xf>
    <xf numFmtId="166" fontId="52" fillId="26" borderId="12" xfId="0" applyNumberFormat="1" applyFont="1" applyFill="1" applyBorder="1" applyAlignment="1">
      <alignment horizontal="center" vertical="center" wrapText="1"/>
    </xf>
    <xf numFmtId="0" fontId="55" fillId="26" borderId="12" xfId="0" applyFont="1" applyFill="1" applyBorder="1" applyAlignment="1">
      <alignment horizontal="center" vertical="top" wrapText="1"/>
    </xf>
    <xf numFmtId="166" fontId="33" fillId="26" borderId="12" xfId="0" applyNumberFormat="1" applyFont="1" applyFill="1" applyBorder="1" applyAlignment="1">
      <alignment horizontal="center" vertical="center" wrapText="1"/>
    </xf>
    <xf numFmtId="166" fontId="65" fillId="26" borderId="12" xfId="0" applyNumberFormat="1" applyFont="1" applyFill="1" applyBorder="1" applyAlignment="1">
      <alignment horizontal="center" vertical="center" wrapText="1"/>
    </xf>
    <xf numFmtId="166" fontId="10" fillId="26" borderId="12" xfId="0" applyNumberFormat="1" applyFont="1" applyFill="1" applyBorder="1" applyAlignment="1">
      <alignment horizontal="center" vertical="center" wrapText="1"/>
    </xf>
    <xf numFmtId="166" fontId="67" fillId="26" borderId="12" xfId="0" applyNumberFormat="1" applyFont="1" applyFill="1" applyBorder="1" applyAlignment="1">
      <alignment horizontal="center" vertical="center" wrapText="1"/>
    </xf>
    <xf numFmtId="0" fontId="54" fillId="26" borderId="12" xfId="0" applyFont="1" applyFill="1" applyBorder="1" applyAlignment="1">
      <alignment horizontal="center" vertical="center" wrapText="1"/>
    </xf>
    <xf numFmtId="166" fontId="3" fillId="26" borderId="12" xfId="0" applyNumberFormat="1" applyFont="1" applyFill="1" applyBorder="1" applyAlignment="1">
      <alignment horizontal="center" vertical="center" wrapText="1"/>
    </xf>
    <xf numFmtId="0" fontId="32" fillId="26" borderId="12" xfId="0" applyFont="1" applyFill="1" applyBorder="1" applyAlignment="1">
      <alignment horizontal="center" vertical="center" wrapText="1"/>
    </xf>
    <xf numFmtId="0" fontId="35" fillId="0" borderId="12" xfId="0" applyNumberFormat="1" applyFont="1" applyBorder="1" applyAlignment="1">
      <alignment horizontal="center" vertical="top" wrapText="1"/>
    </xf>
    <xf numFmtId="0" fontId="32" fillId="26" borderId="12" xfId="0" applyFont="1" applyFill="1" applyBorder="1" applyAlignment="1">
      <alignment horizontal="center" vertical="top" wrapText="1"/>
    </xf>
    <xf numFmtId="166" fontId="52" fillId="0" borderId="12" xfId="0" applyNumberFormat="1" applyFont="1" applyFill="1" applyBorder="1" applyAlignment="1">
      <alignment horizontal="center" vertical="center" wrapText="1"/>
    </xf>
    <xf numFmtId="0" fontId="57" fillId="26" borderId="12" xfId="0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top" wrapText="1"/>
    </xf>
    <xf numFmtId="0" fontId="57" fillId="0" borderId="12" xfId="0" applyFont="1" applyBorder="1" applyAlignment="1">
      <alignment horizontal="center" vertical="center" wrapText="1"/>
    </xf>
    <xf numFmtId="166" fontId="55" fillId="0" borderId="12" xfId="0" applyNumberFormat="1" applyFont="1" applyBorder="1" applyAlignment="1">
      <alignment horizontal="center" vertical="center" wrapText="1"/>
    </xf>
    <xf numFmtId="0" fontId="54" fillId="26" borderId="12" xfId="0" applyFont="1" applyFill="1" applyBorder="1" applyAlignment="1">
      <alignment horizontal="center" vertical="top" wrapText="1"/>
    </xf>
    <xf numFmtId="0" fontId="30" fillId="26" borderId="12" xfId="0" applyFont="1" applyFill="1" applyBorder="1" applyAlignment="1">
      <alignment horizontal="center" vertical="top" wrapText="1"/>
    </xf>
    <xf numFmtId="0" fontId="35" fillId="26" borderId="12" xfId="0" applyNumberFormat="1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57" fillId="26" borderId="12" xfId="0" applyFont="1" applyFill="1" applyBorder="1" applyAlignment="1">
      <alignment horizontal="center" vertical="top" wrapText="1"/>
    </xf>
    <xf numFmtId="0" fontId="52" fillId="26" borderId="12" xfId="0" applyFont="1" applyFill="1" applyBorder="1" applyAlignment="1">
      <alignment horizontal="center" vertical="center" wrapText="1"/>
    </xf>
    <xf numFmtId="0" fontId="33" fillId="26" borderId="12" xfId="0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top" wrapText="1"/>
    </xf>
    <xf numFmtId="0" fontId="31" fillId="26" borderId="12" xfId="0" applyFont="1" applyFill="1" applyBorder="1" applyAlignment="1">
      <alignment horizontal="center" vertical="top" wrapText="1"/>
    </xf>
    <xf numFmtId="0" fontId="58" fillId="26" borderId="12" xfId="0" applyFont="1" applyFill="1" applyBorder="1" applyAlignment="1">
      <alignment horizontal="center" vertical="center" wrapText="1"/>
    </xf>
    <xf numFmtId="166" fontId="35" fillId="0" borderId="12" xfId="0" applyNumberFormat="1" applyFont="1" applyBorder="1" applyAlignment="1">
      <alignment horizontal="center" vertical="center" wrapText="1"/>
    </xf>
    <xf numFmtId="0" fontId="35" fillId="26" borderId="12" xfId="0" applyFont="1" applyFill="1" applyBorder="1" applyAlignment="1" applyProtection="1">
      <alignment horizontal="center" vertical="center" wrapText="1"/>
    </xf>
    <xf numFmtId="4" fontId="8" fillId="26" borderId="12" xfId="0" applyNumberFormat="1" applyFont="1" applyFill="1" applyBorder="1" applyAlignment="1">
      <alignment horizontal="right" vertical="center" wrapText="1"/>
    </xf>
    <xf numFmtId="0" fontId="66" fillId="26" borderId="13" xfId="0" applyFont="1" applyFill="1" applyBorder="1" applyAlignment="1">
      <alignment horizontal="center" vertical="center" wrapText="1"/>
    </xf>
    <xf numFmtId="49" fontId="65" fillId="0" borderId="12" xfId="0" applyNumberFormat="1" applyFont="1" applyBorder="1" applyAlignment="1">
      <alignment horizontal="center" vertical="center" wrapText="1"/>
    </xf>
    <xf numFmtId="166" fontId="94" fillId="26" borderId="12" xfId="0" applyNumberFormat="1" applyFont="1" applyFill="1" applyBorder="1" applyAlignment="1">
      <alignment horizontal="center" vertical="center" wrapText="1"/>
    </xf>
    <xf numFmtId="166" fontId="95" fillId="26" borderId="12" xfId="0" applyNumberFormat="1" applyFont="1" applyFill="1" applyBorder="1" applyAlignment="1">
      <alignment horizontal="center" vertical="center" wrapText="1"/>
    </xf>
    <xf numFmtId="0" fontId="93" fillId="26" borderId="12" xfId="0" applyFont="1" applyFill="1" applyBorder="1" applyAlignment="1">
      <alignment horizontal="center" vertical="center" wrapText="1"/>
    </xf>
    <xf numFmtId="166" fontId="33" fillId="0" borderId="12" xfId="0" applyNumberFormat="1" applyFont="1" applyBorder="1" applyAlignment="1">
      <alignment horizontal="center" vertical="center" wrapText="1"/>
    </xf>
    <xf numFmtId="49" fontId="11" fillId="26" borderId="12" xfId="0" applyNumberFormat="1" applyFont="1" applyFill="1" applyBorder="1" applyAlignment="1">
      <alignment horizontal="center" vertical="top" wrapText="1"/>
    </xf>
    <xf numFmtId="0" fontId="35" fillId="26" borderId="12" xfId="0" applyFont="1" applyFill="1" applyBorder="1" applyAlignment="1">
      <alignment horizontal="center" vertical="top" wrapText="1"/>
    </xf>
    <xf numFmtId="166" fontId="34" fillId="26" borderId="12" xfId="0" applyNumberFormat="1" applyFont="1" applyFill="1" applyBorder="1" applyAlignment="1">
      <alignment horizontal="center" vertical="center" wrapText="1"/>
    </xf>
    <xf numFmtId="166" fontId="96" fillId="26" borderId="12" xfId="0" applyNumberFormat="1" applyFont="1" applyFill="1" applyBorder="1" applyAlignment="1">
      <alignment horizontal="center" vertical="center" wrapText="1"/>
    </xf>
    <xf numFmtId="0" fontId="35" fillId="0" borderId="12" xfId="0" applyFont="1" applyFill="1" applyBorder="1" applyAlignment="1" applyProtection="1">
      <alignment horizontal="center" vertical="center" wrapText="1"/>
    </xf>
    <xf numFmtId="4" fontId="65" fillId="26" borderId="12" xfId="0" applyNumberFormat="1" applyFont="1" applyFill="1" applyBorder="1" applyAlignment="1">
      <alignment vertical="center" wrapText="1"/>
    </xf>
    <xf numFmtId="0" fontId="64" fillId="26" borderId="0" xfId="0" applyFont="1" applyFill="1" applyAlignment="1">
      <alignment horizontal="left"/>
    </xf>
    <xf numFmtId="0" fontId="38" fillId="26" borderId="0" xfId="0" applyFont="1" applyFill="1" applyAlignment="1"/>
    <xf numFmtId="0" fontId="71" fillId="26" borderId="13" xfId="0" applyFont="1" applyFill="1" applyBorder="1" applyAlignment="1">
      <alignment horizontal="center" vertical="center" wrapText="1"/>
    </xf>
    <xf numFmtId="4" fontId="70" fillId="26" borderId="12" xfId="0" applyNumberFormat="1" applyFont="1" applyFill="1" applyBorder="1" applyAlignment="1">
      <alignment horizontal="center" vertical="center" wrapText="1"/>
    </xf>
    <xf numFmtId="166" fontId="8" fillId="0" borderId="12" xfId="0" applyNumberFormat="1" applyFont="1" applyBorder="1" applyAlignment="1">
      <alignment horizontal="center" vertical="center" wrapText="1"/>
    </xf>
    <xf numFmtId="4" fontId="9" fillId="26" borderId="12" xfId="0" applyNumberFormat="1" applyFont="1" applyFill="1" applyBorder="1" applyAlignment="1">
      <alignment horizontal="center" vertical="center" wrapText="1"/>
    </xf>
    <xf numFmtId="4" fontId="101" fillId="26" borderId="12" xfId="0" applyNumberFormat="1" applyFont="1" applyFill="1" applyBorder="1" applyAlignment="1">
      <alignment horizontal="center" vertical="center" wrapText="1"/>
    </xf>
    <xf numFmtId="4" fontId="44" fillId="26" borderId="12" xfId="0" applyNumberFormat="1" applyFont="1" applyFill="1" applyBorder="1" applyAlignment="1">
      <alignment horizontal="center" vertical="center" wrapText="1"/>
    </xf>
    <xf numFmtId="4" fontId="71" fillId="26" borderId="12" xfId="0" applyNumberFormat="1" applyFont="1" applyFill="1" applyBorder="1" applyAlignment="1">
      <alignment horizontal="center" vertical="center" wrapText="1"/>
    </xf>
    <xf numFmtId="4" fontId="102" fillId="26" borderId="12" xfId="0" applyNumberFormat="1" applyFont="1" applyFill="1" applyBorder="1" applyAlignment="1">
      <alignment horizontal="center" vertical="center" wrapText="1"/>
    </xf>
    <xf numFmtId="4" fontId="102" fillId="26" borderId="14" xfId="0" applyNumberFormat="1" applyFont="1" applyFill="1" applyBorder="1" applyAlignment="1">
      <alignment vertical="center" wrapText="1"/>
    </xf>
    <xf numFmtId="4" fontId="102" fillId="26" borderId="11" xfId="0" applyNumberFormat="1" applyFont="1" applyFill="1" applyBorder="1" applyAlignment="1">
      <alignment vertical="center" wrapText="1"/>
    </xf>
    <xf numFmtId="4" fontId="51" fillId="26" borderId="12" xfId="0" applyNumberFormat="1" applyFont="1" applyFill="1" applyBorder="1" applyAlignment="1">
      <alignment horizontal="center" vertical="center" wrapText="1"/>
    </xf>
    <xf numFmtId="4" fontId="65" fillId="26" borderId="14" xfId="0" applyNumberFormat="1" applyFont="1" applyFill="1" applyBorder="1" applyAlignment="1">
      <alignment horizontal="center" vertical="center" wrapText="1"/>
    </xf>
    <xf numFmtId="4" fontId="65" fillId="26" borderId="11" xfId="0" applyNumberFormat="1" applyFont="1" applyFill="1" applyBorder="1" applyAlignment="1">
      <alignment horizontal="center" vertical="center" wrapText="1"/>
    </xf>
    <xf numFmtId="4" fontId="8" fillId="26" borderId="14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" fontId="8" fillId="26" borderId="13" xfId="0" applyNumberFormat="1" applyFont="1" applyFill="1" applyBorder="1" applyAlignment="1">
      <alignment horizontal="center" vertical="center" wrapText="1"/>
    </xf>
    <xf numFmtId="4" fontId="103" fillId="26" borderId="12" xfId="0" applyNumberFormat="1" applyFont="1" applyFill="1" applyBorder="1" applyAlignment="1">
      <alignment horizontal="center" vertical="center" wrapText="1"/>
    </xf>
    <xf numFmtId="4" fontId="103" fillId="26" borderId="12" xfId="0" applyNumberFormat="1" applyFont="1" applyFill="1" applyBorder="1" applyAlignment="1">
      <alignment vertical="top" wrapText="1"/>
    </xf>
    <xf numFmtId="4" fontId="104" fillId="26" borderId="12" xfId="0" applyNumberFormat="1" applyFont="1" applyFill="1" applyBorder="1" applyAlignment="1">
      <alignment horizontal="center" vertical="center" wrapText="1"/>
    </xf>
    <xf numFmtId="4" fontId="103" fillId="26" borderId="14" xfId="0" applyNumberFormat="1" applyFont="1" applyFill="1" applyBorder="1" applyAlignment="1">
      <alignment horizontal="center" vertical="center" wrapText="1"/>
    </xf>
    <xf numFmtId="4" fontId="103" fillId="26" borderId="12" xfId="0" applyNumberFormat="1" applyFont="1" applyFill="1" applyBorder="1" applyAlignment="1">
      <alignment vertical="center" wrapText="1"/>
    </xf>
    <xf numFmtId="0" fontId="0" fillId="0" borderId="11" xfId="0" applyBorder="1"/>
    <xf numFmtId="0" fontId="0" fillId="0" borderId="13" xfId="0" applyBorder="1"/>
    <xf numFmtId="4" fontId="92" fillId="26" borderId="12" xfId="0" applyNumberFormat="1" applyFont="1" applyFill="1" applyBorder="1" applyAlignment="1">
      <alignment vertical="center" wrapText="1"/>
    </xf>
    <xf numFmtId="4" fontId="105" fillId="26" borderId="12" xfId="0" applyNumberFormat="1" applyFont="1" applyFill="1" applyBorder="1" applyAlignment="1">
      <alignment horizontal="center" vertical="center" wrapText="1"/>
    </xf>
    <xf numFmtId="4" fontId="8" fillId="26" borderId="11" xfId="0" applyNumberFormat="1" applyFont="1" applyFill="1" applyBorder="1" applyAlignment="1">
      <alignment horizontal="center" vertical="center" wrapText="1"/>
    </xf>
    <xf numFmtId="4" fontId="92" fillId="26" borderId="12" xfId="0" applyNumberFormat="1" applyFont="1" applyFill="1" applyBorder="1" applyAlignment="1">
      <alignment horizontal="right" vertical="center" wrapText="1"/>
    </xf>
    <xf numFmtId="4" fontId="103" fillId="26" borderId="13" xfId="0" applyNumberFormat="1" applyFont="1" applyFill="1" applyBorder="1" applyAlignment="1">
      <alignment horizontal="center" vertical="center" wrapText="1"/>
    </xf>
    <xf numFmtId="4" fontId="103" fillId="26" borderId="11" xfId="0" applyNumberFormat="1" applyFont="1" applyFill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4" fontId="65" fillId="0" borderId="12" xfId="0" applyNumberFormat="1" applyFont="1" applyFill="1" applyBorder="1" applyAlignment="1">
      <alignment horizontal="right" vertical="center" wrapText="1"/>
    </xf>
    <xf numFmtId="166" fontId="8" fillId="26" borderId="22" xfId="0" applyNumberFormat="1" applyFont="1" applyFill="1" applyBorder="1" applyAlignment="1">
      <alignment horizontal="center" vertical="center" wrapText="1"/>
    </xf>
    <xf numFmtId="4" fontId="103" fillId="26" borderId="12" xfId="0" applyNumberFormat="1" applyFont="1" applyFill="1" applyBorder="1" applyAlignment="1">
      <alignment horizontal="right" vertical="center" wrapText="1"/>
    </xf>
    <xf numFmtId="4" fontId="105" fillId="26" borderId="13" xfId="0" applyNumberFormat="1" applyFont="1" applyFill="1" applyBorder="1" applyAlignment="1">
      <alignment horizontal="center" vertical="center" wrapText="1"/>
    </xf>
    <xf numFmtId="4" fontId="49" fillId="26" borderId="0" xfId="0" applyNumberFormat="1" applyFont="1" applyFill="1" applyBorder="1" applyAlignment="1">
      <alignment vertical="center"/>
    </xf>
    <xf numFmtId="0" fontId="66" fillId="26" borderId="0" xfId="0" applyFont="1" applyFill="1" applyAlignment="1">
      <alignment horizontal="center"/>
    </xf>
    <xf numFmtId="4" fontId="8" fillId="26" borderId="13" xfId="0" applyNumberFormat="1" applyFont="1" applyFill="1" applyBorder="1" applyAlignment="1">
      <alignment horizontal="center" vertical="center" wrapText="1"/>
    </xf>
    <xf numFmtId="0" fontId="108" fillId="0" borderId="0" xfId="0" applyFont="1" applyAlignment="1">
      <alignment wrapText="1"/>
    </xf>
    <xf numFmtId="49" fontId="23" fillId="26" borderId="12" xfId="0" applyNumberFormat="1" applyFont="1" applyFill="1" applyBorder="1" applyAlignment="1">
      <alignment horizontal="center" vertical="center"/>
    </xf>
    <xf numFmtId="4" fontId="23" fillId="26" borderId="12" xfId="0" applyNumberFormat="1" applyFont="1" applyFill="1" applyBorder="1" applyAlignment="1">
      <alignment horizontal="right" vertical="center" wrapText="1"/>
    </xf>
    <xf numFmtId="0" fontId="62" fillId="0" borderId="12" xfId="0" applyFont="1" applyBorder="1" applyAlignment="1">
      <alignment horizontal="center" vertical="center" wrapText="1"/>
    </xf>
    <xf numFmtId="4" fontId="69" fillId="26" borderId="12" xfId="0" applyNumberFormat="1" applyFont="1" applyFill="1" applyBorder="1" applyAlignment="1">
      <alignment horizontal="right" vertical="center" wrapText="1"/>
    </xf>
    <xf numFmtId="49" fontId="23" fillId="26" borderId="12" xfId="0" applyNumberFormat="1" applyFont="1" applyFill="1" applyBorder="1" applyAlignment="1">
      <alignment horizontal="center" vertical="center" wrapText="1"/>
    </xf>
    <xf numFmtId="0" fontId="66" fillId="0" borderId="23" xfId="0" applyFont="1" applyFill="1" applyBorder="1" applyAlignment="1">
      <alignment horizontal="center" wrapText="1"/>
    </xf>
    <xf numFmtId="49" fontId="62" fillId="26" borderId="12" xfId="0" applyNumberFormat="1" applyFont="1" applyFill="1" applyBorder="1" applyAlignment="1">
      <alignment horizontal="center" vertical="center" wrapText="1"/>
    </xf>
    <xf numFmtId="49" fontId="23" fillId="0" borderId="12" xfId="0" applyNumberFormat="1" applyFont="1" applyBorder="1" applyAlignment="1">
      <alignment horizontal="center" vertical="center"/>
    </xf>
    <xf numFmtId="49" fontId="6" fillId="26" borderId="12" xfId="0" applyNumberFormat="1" applyFont="1" applyFill="1" applyBorder="1" applyAlignment="1">
      <alignment horizontal="center" vertical="center" wrapText="1"/>
    </xf>
    <xf numFmtId="4" fontId="6" fillId="26" borderId="12" xfId="0" applyNumberFormat="1" applyFont="1" applyFill="1" applyBorder="1" applyAlignment="1">
      <alignment horizontal="center" vertical="center" wrapText="1"/>
    </xf>
    <xf numFmtId="49" fontId="23" fillId="0" borderId="12" xfId="0" applyNumberFormat="1" applyFont="1" applyFill="1" applyBorder="1" applyAlignment="1">
      <alignment horizontal="center" vertical="center" wrapText="1"/>
    </xf>
    <xf numFmtId="166" fontId="23" fillId="26" borderId="12" xfId="0" applyNumberFormat="1" applyFont="1" applyFill="1" applyBorder="1" applyAlignment="1">
      <alignment horizontal="left" vertical="center" wrapText="1"/>
    </xf>
    <xf numFmtId="0" fontId="62" fillId="0" borderId="12" xfId="0" applyFont="1" applyBorder="1" applyAlignment="1">
      <alignment horizontal="left" vertical="center" wrapText="1"/>
    </xf>
    <xf numFmtId="0" fontId="23" fillId="26" borderId="12" xfId="0" applyFont="1" applyFill="1" applyBorder="1" applyAlignment="1">
      <alignment horizontal="left" vertical="center" wrapText="1"/>
    </xf>
    <xf numFmtId="4" fontId="6" fillId="26" borderId="14" xfId="0" applyNumberFormat="1" applyFont="1" applyFill="1" applyBorder="1" applyAlignment="1">
      <alignment horizontal="center" vertical="center" wrapText="1"/>
    </xf>
    <xf numFmtId="4" fontId="60" fillId="26" borderId="12" xfId="0" applyNumberFormat="1" applyFont="1" applyFill="1" applyBorder="1" applyAlignment="1">
      <alignment horizontal="center" vertical="center" wrapText="1"/>
    </xf>
    <xf numFmtId="4" fontId="61" fillId="26" borderId="12" xfId="0" applyNumberFormat="1" applyFont="1" applyFill="1" applyBorder="1" applyAlignment="1">
      <alignment horizontal="center" vertical="center" wrapText="1"/>
    </xf>
    <xf numFmtId="4" fontId="6" fillId="26" borderId="14" xfId="0" applyNumberFormat="1" applyFont="1" applyFill="1" applyBorder="1" applyAlignment="1">
      <alignment horizontal="center" vertical="center" wrapText="1"/>
    </xf>
    <xf numFmtId="0" fontId="109" fillId="0" borderId="0" xfId="0" applyFont="1"/>
    <xf numFmtId="0" fontId="109" fillId="0" borderId="0" xfId="0" applyFont="1" applyAlignment="1"/>
    <xf numFmtId="0" fontId="0" fillId="0" borderId="0" xfId="0" applyAlignment="1"/>
    <xf numFmtId="0" fontId="111" fillId="0" borderId="31" xfId="0" applyFont="1" applyBorder="1"/>
    <xf numFmtId="0" fontId="110" fillId="0" borderId="0" xfId="0" applyFont="1" applyAlignment="1"/>
    <xf numFmtId="0" fontId="110" fillId="0" borderId="28" xfId="0" applyFont="1" applyBorder="1" applyAlignment="1">
      <alignment horizontal="center" vertical="center"/>
    </xf>
    <xf numFmtId="0" fontId="111" fillId="0" borderId="12" xfId="0" applyFont="1" applyBorder="1" applyAlignment="1">
      <alignment horizontal="center" vertical="center"/>
    </xf>
    <xf numFmtId="0" fontId="111" fillId="0" borderId="15" xfId="0" applyFont="1" applyBorder="1" applyAlignment="1">
      <alignment horizontal="center" vertical="center"/>
    </xf>
    <xf numFmtId="0" fontId="111" fillId="0" borderId="30" xfId="0" applyFont="1" applyBorder="1" applyAlignment="1">
      <alignment horizontal="center" vertical="center"/>
    </xf>
    <xf numFmtId="0" fontId="111" fillId="0" borderId="32" xfId="0" applyFont="1" applyBorder="1"/>
    <xf numFmtId="0" fontId="111" fillId="0" borderId="14" xfId="0" applyFont="1" applyBorder="1" applyAlignment="1">
      <alignment horizontal="center" vertical="center"/>
    </xf>
    <xf numFmtId="0" fontId="111" fillId="0" borderId="18" xfId="0" applyFont="1" applyBorder="1" applyAlignment="1">
      <alignment horizontal="center" vertical="center"/>
    </xf>
    <xf numFmtId="0" fontId="111" fillId="0" borderId="33" xfId="0" applyFont="1" applyBorder="1"/>
    <xf numFmtId="0" fontId="111" fillId="0" borderId="34" xfId="0" applyFont="1" applyBorder="1" applyAlignment="1">
      <alignment horizontal="center" vertical="center"/>
    </xf>
    <xf numFmtId="0" fontId="113" fillId="0" borderId="12" xfId="0" applyFont="1" applyBorder="1" applyAlignment="1">
      <alignment horizontal="center" vertical="center"/>
    </xf>
    <xf numFmtId="49" fontId="23" fillId="26" borderId="11" xfId="0" applyNumberFormat="1" applyFont="1" applyFill="1" applyBorder="1" applyAlignment="1">
      <alignment horizontal="center" vertical="center" wrapText="1"/>
    </xf>
    <xf numFmtId="4" fontId="8" fillId="26" borderId="11" xfId="0" applyNumberFormat="1" applyFont="1" applyFill="1" applyBorder="1" applyAlignment="1">
      <alignment horizontal="center" vertical="center" wrapText="1"/>
    </xf>
    <xf numFmtId="4" fontId="8" fillId="26" borderId="11" xfId="0" applyNumberFormat="1" applyFont="1" applyFill="1" applyBorder="1" applyAlignment="1">
      <alignment horizontal="center" vertical="center"/>
    </xf>
    <xf numFmtId="2" fontId="23" fillId="26" borderId="11" xfId="0" applyNumberFormat="1" applyFont="1" applyFill="1" applyBorder="1" applyAlignment="1">
      <alignment horizontal="center" vertical="center" wrapText="1"/>
    </xf>
    <xf numFmtId="166" fontId="23" fillId="26" borderId="11" xfId="0" applyNumberFormat="1" applyFont="1" applyFill="1" applyBorder="1" applyAlignment="1">
      <alignment horizontal="center" vertical="center" wrapText="1"/>
    </xf>
    <xf numFmtId="0" fontId="39" fillId="26" borderId="0" xfId="0" applyFont="1" applyFill="1" applyAlignment="1">
      <alignment horizontal="left"/>
    </xf>
    <xf numFmtId="0" fontId="0" fillId="0" borderId="13" xfId="0" applyBorder="1" applyAlignment="1">
      <alignment horizontal="center" vertical="center" wrapText="1"/>
    </xf>
    <xf numFmtId="0" fontId="114" fillId="0" borderId="0" xfId="0" applyFont="1" applyFill="1" applyBorder="1" applyAlignment="1">
      <alignment horizontal="left" wrapText="1"/>
    </xf>
    <xf numFmtId="49" fontId="23" fillId="26" borderId="12" xfId="0" applyNumberFormat="1" applyFont="1" applyFill="1" applyBorder="1" applyAlignment="1">
      <alignment horizontal="center" vertical="center" wrapText="1"/>
    </xf>
    <xf numFmtId="4" fontId="6" fillId="26" borderId="14" xfId="0" applyNumberFormat="1" applyFont="1" applyFill="1" applyBorder="1" applyAlignment="1">
      <alignment horizontal="center" vertical="center" wrapText="1"/>
    </xf>
    <xf numFmtId="166" fontId="69" fillId="26" borderId="12" xfId="0" applyNumberFormat="1" applyFont="1" applyFill="1" applyBorder="1" applyAlignment="1">
      <alignment horizontal="center" vertical="center" wrapText="1"/>
    </xf>
    <xf numFmtId="0" fontId="23" fillId="26" borderId="0" xfId="0" applyFont="1" applyFill="1" applyAlignment="1">
      <alignment horizontal="center" vertical="center" wrapText="1"/>
    </xf>
    <xf numFmtId="4" fontId="8" fillId="26" borderId="11" xfId="0" applyNumberFormat="1" applyFont="1" applyFill="1" applyBorder="1" applyAlignment="1">
      <alignment horizontal="center" vertical="center" wrapText="1"/>
    </xf>
    <xf numFmtId="0" fontId="22" fillId="26" borderId="0" xfId="0" applyFont="1" applyFill="1" applyAlignment="1">
      <alignment horizontal="center" wrapText="1"/>
    </xf>
    <xf numFmtId="0" fontId="59" fillId="26" borderId="0" xfId="0" applyFont="1" applyFill="1" applyAlignment="1">
      <alignment horizontal="center" wrapText="1"/>
    </xf>
    <xf numFmtId="49" fontId="65" fillId="26" borderId="12" xfId="0" applyNumberFormat="1" applyFont="1" applyFill="1" applyBorder="1" applyAlignment="1">
      <alignment horizontal="center" vertical="center" wrapText="1"/>
    </xf>
    <xf numFmtId="4" fontId="71" fillId="26" borderId="11" xfId="0" applyNumberFormat="1" applyFont="1" applyFill="1" applyBorder="1" applyAlignment="1">
      <alignment horizontal="center" vertical="center" wrapText="1"/>
    </xf>
    <xf numFmtId="0" fontId="23" fillId="26" borderId="0" xfId="0" applyFont="1" applyFill="1" applyAlignment="1">
      <alignment horizontal="center" vertical="center" wrapText="1"/>
    </xf>
    <xf numFmtId="0" fontId="63" fillId="26" borderId="0" xfId="0" applyFont="1" applyFill="1" applyAlignment="1">
      <alignment horizontal="center" vertical="center" wrapText="1"/>
    </xf>
    <xf numFmtId="0" fontId="61" fillId="26" borderId="0" xfId="0" applyFont="1" applyFill="1" applyAlignment="1">
      <alignment horizontal="center" wrapText="1"/>
    </xf>
    <xf numFmtId="0" fontId="50" fillId="26" borderId="0" xfId="0" applyFont="1" applyFill="1" applyAlignment="1">
      <alignment horizontal="center"/>
    </xf>
    <xf numFmtId="4" fontId="103" fillId="26" borderId="14" xfId="0" applyNumberFormat="1" applyFont="1" applyFill="1" applyBorder="1" applyAlignment="1">
      <alignment horizontal="center" vertical="center" wrapText="1"/>
    </xf>
    <xf numFmtId="4" fontId="103" fillId="26" borderId="13" xfId="0" applyNumberFormat="1" applyFont="1" applyFill="1" applyBorder="1" applyAlignment="1">
      <alignment horizontal="center" vertical="center" wrapText="1"/>
    </xf>
    <xf numFmtId="4" fontId="8" fillId="26" borderId="14" xfId="0" applyNumberFormat="1" applyFont="1" applyFill="1" applyBorder="1" applyAlignment="1">
      <alignment horizontal="center" vertical="center" wrapText="1"/>
    </xf>
    <xf numFmtId="4" fontId="8" fillId="26" borderId="13" xfId="0" applyNumberFormat="1" applyFont="1" applyFill="1" applyBorder="1" applyAlignment="1">
      <alignment horizontal="center" vertical="center" wrapText="1"/>
    </xf>
    <xf numFmtId="0" fontId="71" fillId="26" borderId="14" xfId="0" applyFont="1" applyFill="1" applyBorder="1" applyAlignment="1">
      <alignment horizontal="center" vertical="center" wrapText="1"/>
    </xf>
    <xf numFmtId="0" fontId="71" fillId="26" borderId="11" xfId="0" applyFont="1" applyFill="1" applyBorder="1" applyAlignment="1">
      <alignment horizontal="center" vertical="center" wrapText="1"/>
    </xf>
    <xf numFmtId="0" fontId="71" fillId="26" borderId="13" xfId="0" applyFont="1" applyFill="1" applyBorder="1" applyAlignment="1">
      <alignment horizontal="center" vertical="center" wrapText="1"/>
    </xf>
    <xf numFmtId="0" fontId="50" fillId="26" borderId="0" xfId="0" applyFont="1" applyFill="1" applyAlignment="1">
      <alignment horizontal="center" wrapText="1"/>
    </xf>
    <xf numFmtId="0" fontId="38" fillId="26" borderId="0" xfId="0" applyFont="1" applyFill="1" applyAlignment="1">
      <alignment horizontal="center"/>
    </xf>
    <xf numFmtId="0" fontId="8" fillId="26" borderId="14" xfId="0" applyFont="1" applyFill="1" applyBorder="1" applyAlignment="1">
      <alignment horizontal="center" vertical="center" textRotation="90" wrapText="1"/>
    </xf>
    <xf numFmtId="0" fontId="8" fillId="26" borderId="11" xfId="0" applyFont="1" applyFill="1" applyBorder="1" applyAlignment="1">
      <alignment horizontal="center" vertical="center" textRotation="90" wrapText="1"/>
    </xf>
    <xf numFmtId="0" fontId="2" fillId="26" borderId="11" xfId="0" applyFont="1" applyFill="1" applyBorder="1" applyAlignment="1">
      <alignment horizontal="center" vertical="center" textRotation="90" wrapText="1"/>
    </xf>
    <xf numFmtId="0" fontId="8" fillId="26" borderId="13" xfId="0" applyFont="1" applyFill="1" applyBorder="1" applyAlignment="1">
      <alignment horizontal="center" vertical="center" textRotation="90" wrapText="1"/>
    </xf>
    <xf numFmtId="0" fontId="8" fillId="26" borderId="12" xfId="0" applyFont="1" applyFill="1" applyBorder="1" applyAlignment="1">
      <alignment horizontal="center" vertical="center" wrapText="1"/>
    </xf>
    <xf numFmtId="0" fontId="2" fillId="26" borderId="12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71" fillId="26" borderId="18" xfId="0" applyFont="1" applyFill="1" applyBorder="1" applyAlignment="1">
      <alignment horizontal="center" vertical="center" wrapText="1"/>
    </xf>
    <xf numFmtId="0" fontId="71" fillId="26" borderId="19" xfId="0" applyFont="1" applyFill="1" applyBorder="1" applyAlignment="1">
      <alignment horizontal="center" vertical="center" wrapText="1"/>
    </xf>
    <xf numFmtId="0" fontId="71" fillId="26" borderId="20" xfId="0" applyFont="1" applyFill="1" applyBorder="1" applyAlignment="1">
      <alignment horizontal="center" vertical="center" wrapText="1"/>
    </xf>
    <xf numFmtId="0" fontId="71" fillId="26" borderId="21" xfId="0" applyFont="1" applyFill="1" applyBorder="1" applyAlignment="1">
      <alignment horizontal="center" vertical="center" wrapText="1"/>
    </xf>
    <xf numFmtId="0" fontId="71" fillId="26" borderId="16" xfId="0" applyFont="1" applyFill="1" applyBorder="1" applyAlignment="1">
      <alignment horizontal="center" vertical="center" wrapText="1"/>
    </xf>
    <xf numFmtId="0" fontId="71" fillId="26" borderId="17" xfId="0" applyFont="1" applyFill="1" applyBorder="1" applyAlignment="1">
      <alignment horizontal="center" vertical="center" wrapText="1"/>
    </xf>
    <xf numFmtId="0" fontId="41" fillId="26" borderId="0" xfId="0" applyFont="1" applyFill="1" applyBorder="1" applyAlignment="1">
      <alignment horizontal="center"/>
    </xf>
    <xf numFmtId="4" fontId="65" fillId="26" borderId="14" xfId="0" applyNumberFormat="1" applyFont="1" applyFill="1" applyBorder="1" applyAlignment="1">
      <alignment horizontal="center" vertical="center" wrapText="1"/>
    </xf>
    <xf numFmtId="4" fontId="65" fillId="26" borderId="11" xfId="0" applyNumberFormat="1" applyFont="1" applyFill="1" applyBorder="1" applyAlignment="1">
      <alignment horizontal="center" vertical="center" wrapText="1"/>
    </xf>
    <xf numFmtId="4" fontId="61" fillId="26" borderId="14" xfId="0" applyNumberFormat="1" applyFont="1" applyFill="1" applyBorder="1" applyAlignment="1">
      <alignment horizontal="center" vertical="center" wrapText="1"/>
    </xf>
    <xf numFmtId="0" fontId="100" fillId="0" borderId="13" xfId="0" applyFont="1" applyBorder="1" applyAlignment="1">
      <alignment horizontal="center" vertical="center" wrapText="1"/>
    </xf>
    <xf numFmtId="0" fontId="47" fillId="26" borderId="0" xfId="0" applyFont="1" applyFill="1" applyBorder="1" applyAlignment="1">
      <alignment horizontal="center"/>
    </xf>
    <xf numFmtId="0" fontId="48" fillId="26" borderId="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3" xfId="0" applyBorder="1"/>
    <xf numFmtId="0" fontId="110" fillId="0" borderId="0" xfId="0" applyFont="1" applyAlignment="1">
      <alignment wrapText="1"/>
    </xf>
    <xf numFmtId="0" fontId="112" fillId="0" borderId="0" xfId="0" applyFont="1" applyAlignment="1">
      <alignment wrapText="1"/>
    </xf>
    <xf numFmtId="0" fontId="0" fillId="0" borderId="0" xfId="0" applyAlignment="1">
      <alignment wrapText="1"/>
    </xf>
    <xf numFmtId="0" fontId="10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9" fillId="0" borderId="0" xfId="0" applyFont="1" applyAlignment="1"/>
    <xf numFmtId="0" fontId="0" fillId="0" borderId="0" xfId="0" applyAlignment="1"/>
    <xf numFmtId="0" fontId="111" fillId="0" borderId="24" xfId="0" applyFont="1" applyBorder="1" applyAlignment="1">
      <alignment horizontal="center" wrapText="1"/>
    </xf>
    <xf numFmtId="0" fontId="111" fillId="0" borderId="29" xfId="0" applyFont="1" applyBorder="1" applyAlignment="1">
      <alignment horizontal="center" wrapText="1"/>
    </xf>
    <xf numFmtId="0" fontId="110" fillId="0" borderId="12" xfId="0" applyFont="1" applyBorder="1" applyAlignment="1">
      <alignment horizontal="center" vertical="center"/>
    </xf>
    <xf numFmtId="0" fontId="110" fillId="0" borderId="25" xfId="0" applyFont="1" applyBorder="1" applyAlignment="1">
      <alignment horizontal="center" vertical="center"/>
    </xf>
    <xf numFmtId="0" fontId="110" fillId="0" borderId="26" xfId="0" applyFont="1" applyBorder="1" applyAlignment="1">
      <alignment horizontal="center" vertical="center"/>
    </xf>
    <xf numFmtId="0" fontId="110" fillId="0" borderId="25" xfId="0" applyFont="1" applyBorder="1" applyAlignment="1">
      <alignment horizontal="center" vertical="center" wrapText="1"/>
    </xf>
    <xf numFmtId="0" fontId="110" fillId="0" borderId="26" xfId="0" applyFont="1" applyBorder="1" applyAlignment="1">
      <alignment horizontal="center" vertical="center" wrapText="1"/>
    </xf>
    <xf numFmtId="0" fontId="110" fillId="0" borderId="27" xfId="0" applyFont="1" applyBorder="1" applyAlignment="1">
      <alignment horizontal="center" vertical="center" wrapText="1"/>
    </xf>
    <xf numFmtId="0" fontId="110" fillId="0" borderId="0" xfId="0" applyFont="1" applyAlignment="1">
      <alignment horizontal="center" vertical="center"/>
    </xf>
    <xf numFmtId="0" fontId="100" fillId="0" borderId="0" xfId="0" applyFont="1" applyAlignment="1">
      <alignment horizontal="center" vertical="center"/>
    </xf>
  </cellXfs>
  <cellStyles count="184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-6 " xfId="24"/>
    <cellStyle name="_доходи_дод_1-6 " xfId="25"/>
    <cellStyle name="_доходи_дод_1-8 " xfId="26"/>
    <cellStyle name="_доходи_дод_1-8 " xfId="27"/>
    <cellStyle name="_доходи_дод_1-9" xfId="28"/>
    <cellStyle name="_доходи_дод_1-9" xfId="29"/>
    <cellStyle name="" xfId="30"/>
    <cellStyle name="" xfId="31"/>
    <cellStyle name="_доходи" xfId="32"/>
    <cellStyle name="_доходи" xfId="33"/>
    <cellStyle name="_доходи_дод_1-6 " xfId="34"/>
    <cellStyle name="_доходи_дод_1-6 " xfId="35"/>
    <cellStyle name="_доходи_дод_1-8 " xfId="36"/>
    <cellStyle name="_доходи_дод_1-8 " xfId="37"/>
    <cellStyle name="_доходи_дод_1-9" xfId="38"/>
    <cellStyle name="_доходи_дод_1-9" xfId="39"/>
    <cellStyle name="" xfId="40"/>
    <cellStyle name="1" xfId="41"/>
    <cellStyle name="2" xfId="42"/>
    <cellStyle name="20% - Акцент1" xfId="43"/>
    <cellStyle name="20% - Акцент2" xfId="44"/>
    <cellStyle name="20% - Акцент3" xfId="45"/>
    <cellStyle name="20% - Акцент4" xfId="46"/>
    <cellStyle name="20% - Акцент5" xfId="47"/>
    <cellStyle name="20% - Акцент6" xfId="48"/>
    <cellStyle name="20% – Акцентування1" xfId="49"/>
    <cellStyle name="20% – Акцентування2" xfId="50"/>
    <cellStyle name="20% – Акцентування3" xfId="51"/>
    <cellStyle name="20% – Акцентування4" xfId="52"/>
    <cellStyle name="20% – Акцентування5" xfId="53"/>
    <cellStyle name="20% – Акцентування6" xfId="54"/>
    <cellStyle name="40% - Акцент1" xfId="55"/>
    <cellStyle name="40% - Акцент2" xfId="56"/>
    <cellStyle name="40% - Акцент3" xfId="57"/>
    <cellStyle name="40% - Акцент4" xfId="58"/>
    <cellStyle name="40% - Акцент5" xfId="59"/>
    <cellStyle name="40% - Акцент6" xfId="60"/>
    <cellStyle name="40% – Акцентування1" xfId="61"/>
    <cellStyle name="40% – Акцентування2" xfId="62"/>
    <cellStyle name="40% – Акцентування3" xfId="63"/>
    <cellStyle name="40% – Акцентування4" xfId="64"/>
    <cellStyle name="40% – Акцентування5" xfId="65"/>
    <cellStyle name="40% – Акцентування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60% – Акцентування1" xfId="73"/>
    <cellStyle name="60% – Акцентування2" xfId="74"/>
    <cellStyle name="60% – Акцентування3" xfId="75"/>
    <cellStyle name="60% – Акцентування4" xfId="76"/>
    <cellStyle name="60% – Акцентування5" xfId="77"/>
    <cellStyle name="60% – Акцентування6" xfId="78"/>
    <cellStyle name="Aaia?iue [0]_laroux" xfId="79"/>
    <cellStyle name="Aaia?iue_laroux" xfId="80"/>
    <cellStyle name="C?O" xfId="81"/>
    <cellStyle name="Cena$" xfId="82"/>
    <cellStyle name="CenaZ?" xfId="83"/>
    <cellStyle name="Ceny$" xfId="84"/>
    <cellStyle name="CenyZ?" xfId="85"/>
    <cellStyle name="Comma [0]_1996-1997-план 10 місяців" xfId="86"/>
    <cellStyle name="Comma_1996-1997-план 10 місяців" xfId="87"/>
    <cellStyle name="Currency [0]_1996-1997-план 10 місяців" xfId="88"/>
    <cellStyle name="Currency_1996-1997-план 10 місяців" xfId="89"/>
    <cellStyle name="Data" xfId="90"/>
    <cellStyle name="Dziesietny [0]_Arkusz1" xfId="91"/>
    <cellStyle name="Dziesietny_Arkusz1" xfId="92"/>
    <cellStyle name="Headline I" xfId="93"/>
    <cellStyle name="Headline II" xfId="94"/>
    <cellStyle name="Headline III" xfId="95"/>
    <cellStyle name="Iau?iue_laroux" xfId="96"/>
    <cellStyle name="Marza" xfId="97"/>
    <cellStyle name="Marza%" xfId="98"/>
    <cellStyle name="Marza_Veresen_derg" xfId="99"/>
    <cellStyle name="Nazwa" xfId="100"/>
    <cellStyle name="Normal_1996-1997-план 10 місяців" xfId="101"/>
    <cellStyle name="normalni_laroux" xfId="102"/>
    <cellStyle name="Normalny_A-FOUR TECH" xfId="103"/>
    <cellStyle name="Oeiainiaue [0]_laroux" xfId="104"/>
    <cellStyle name="Oeiainiaue_laroux" xfId="105"/>
    <cellStyle name="TrOds" xfId="106"/>
    <cellStyle name="Tytul" xfId="107"/>
    <cellStyle name="Walutowy [0]_Arkusz1" xfId="108"/>
    <cellStyle name="Walutowy_Arkusz1" xfId="109"/>
    <cellStyle name="Акцент1" xfId="110"/>
    <cellStyle name="Акцент2" xfId="111"/>
    <cellStyle name="Акцент3" xfId="112"/>
    <cellStyle name="Акцент4" xfId="113"/>
    <cellStyle name="Акцент5" xfId="114"/>
    <cellStyle name="Акцент6" xfId="115"/>
    <cellStyle name="Акцентування1" xfId="116"/>
    <cellStyle name="Акцентування2" xfId="117"/>
    <cellStyle name="Акцентування3" xfId="118"/>
    <cellStyle name="Акцентування4" xfId="119"/>
    <cellStyle name="Акцентування5" xfId="120"/>
    <cellStyle name="Акцентування6" xfId="121"/>
    <cellStyle name="Ввід" xfId="122"/>
    <cellStyle name="Ввод " xfId="123"/>
    <cellStyle name="Вывод" xfId="124"/>
    <cellStyle name="Вычисление" xfId="125"/>
    <cellStyle name="Гарний" xfId="126"/>
    <cellStyle name="Добре" xfId="182" builtinId="26" hidden="1"/>
    <cellStyle name="Заголовок 1" xfId="127" builtinId="16" customBuiltin="1"/>
    <cellStyle name="Заголовок 2" xfId="128" builtinId="17" customBuiltin="1"/>
    <cellStyle name="Заголовок 3" xfId="129" builtinId="18" customBuiltin="1"/>
    <cellStyle name="Заголовок 4" xfId="130" builtinId="19" customBuiltin="1"/>
    <cellStyle name="Звичайний" xfId="0" builtinId="0"/>
    <cellStyle name="Звичайний 10" xfId="131"/>
    <cellStyle name="Звичайний 11" xfId="132"/>
    <cellStyle name="Звичайний 12" xfId="133"/>
    <cellStyle name="Звичайний 13" xfId="134"/>
    <cellStyle name="Звичайний 14" xfId="135"/>
    <cellStyle name="Звичайний 15" xfId="136"/>
    <cellStyle name="Звичайний 16" xfId="137"/>
    <cellStyle name="Звичайний 17" xfId="138"/>
    <cellStyle name="Звичайний 18" xfId="139"/>
    <cellStyle name="Звичайний 19" xfId="140"/>
    <cellStyle name="Звичайний 2" xfId="141"/>
    <cellStyle name="Звичайний 2 2" xfId="142"/>
    <cellStyle name="Звичайний 2_13 Додаток ПТУ 1" xfId="143"/>
    <cellStyle name="Звичайний 20" xfId="144"/>
    <cellStyle name="Звичайний 3" xfId="145"/>
    <cellStyle name="Звичайний 4" xfId="146"/>
    <cellStyle name="Звичайний 4 2" xfId="147"/>
    <cellStyle name="Звичайний 4_13 Додаток ПТУ 1" xfId="148"/>
    <cellStyle name="Звичайний 5" xfId="149"/>
    <cellStyle name="Звичайний 6" xfId="150"/>
    <cellStyle name="Звичайний 7" xfId="151"/>
    <cellStyle name="Звичайний 8" xfId="152"/>
    <cellStyle name="Звичайний 9" xfId="153"/>
    <cellStyle name="Зв'язана клітинка" xfId="154"/>
    <cellStyle name="Итог" xfId="155"/>
    <cellStyle name="Контрольна клітинка" xfId="156"/>
    <cellStyle name="Контрольная ячейка" xfId="157"/>
    <cellStyle name="Назва" xfId="158"/>
    <cellStyle name="Название" xfId="159"/>
    <cellStyle name="Нейтральний" xfId="160"/>
    <cellStyle name="Нейтральный" xfId="183" hidden="1"/>
    <cellStyle name="Обчислення" xfId="161"/>
    <cellStyle name="Обычный 2" xfId="162"/>
    <cellStyle name="Обычный_ZV1PIV98" xfId="163"/>
    <cellStyle name="Підсумок" xfId="164"/>
    <cellStyle name="Плохой" xfId="165"/>
    <cellStyle name="Поганий" xfId="166"/>
    <cellStyle name="Пояснение" xfId="167"/>
    <cellStyle name="Примечание" xfId="168"/>
    <cellStyle name="Примітка" xfId="169"/>
    <cellStyle name="Результат" xfId="170"/>
    <cellStyle name="Связанная ячейка" xfId="171"/>
    <cellStyle name="Стиль 1" xfId="172"/>
    <cellStyle name="Текст попередження" xfId="173"/>
    <cellStyle name="Текст пояснення" xfId="174"/>
    <cellStyle name="Текст предупреждения" xfId="175"/>
    <cellStyle name="Тысячи [0]_Додаток №1" xfId="176"/>
    <cellStyle name="Тысячи_Додаток №1" xfId="177"/>
    <cellStyle name="Фінансовий 2" xfId="178"/>
    <cellStyle name="Фінансовий 2 2" xfId="179"/>
    <cellStyle name="Хороший" xfId="180"/>
    <cellStyle name="ЏђЋ–…Ќ’Ќ›‰" xfId="1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H357"/>
  <sheetViews>
    <sheetView showZeros="0" tabSelected="1" view="pageBreakPreview" zoomScale="75" zoomScaleNormal="65" zoomScaleSheetLayoutView="65" workbookViewId="0">
      <selection activeCell="I1" sqref="I1:J1"/>
    </sheetView>
  </sheetViews>
  <sheetFormatPr defaultRowHeight="12.75"/>
  <cols>
    <col min="1" max="1" width="17.7109375" style="2" customWidth="1"/>
    <col min="2" max="2" width="20" style="2" customWidth="1"/>
    <col min="3" max="3" width="19.42578125" style="2" customWidth="1"/>
    <col min="4" max="4" width="40" style="42" customWidth="1"/>
    <col min="5" max="5" width="69.42578125" style="2" customWidth="1"/>
    <col min="6" max="6" width="18.42578125" style="2" customWidth="1"/>
    <col min="7" max="7" width="23.7109375" style="2" customWidth="1"/>
    <col min="8" max="8" width="21.7109375" style="2" customWidth="1"/>
    <col min="9" max="9" width="21.28515625" style="2" customWidth="1"/>
    <col min="10" max="10" width="17.5703125" style="2" customWidth="1"/>
    <col min="11" max="11" width="14.5703125" style="33" customWidth="1"/>
    <col min="12" max="12" width="9.140625" style="15" bestFit="1" customWidth="1"/>
    <col min="13" max="13" width="14.5703125" style="15" bestFit="1" customWidth="1"/>
    <col min="14" max="17" width="8.85546875" style="15" customWidth="1"/>
    <col min="18" max="20" width="8.85546875" style="9" customWidth="1"/>
    <col min="21" max="22" width="9.140625" style="9" customWidth="1"/>
    <col min="23" max="23" width="12" style="9" customWidth="1"/>
    <col min="24" max="24" width="9.140625" style="9" customWidth="1"/>
    <col min="25" max="25" width="11" style="9" customWidth="1"/>
    <col min="26" max="26" width="9.140625" style="9" customWidth="1"/>
    <col min="27" max="27" width="11.140625" style="9" customWidth="1"/>
    <col min="28" max="28" width="9.140625" style="9" customWidth="1"/>
    <col min="29" max="29" width="12.5703125" style="9" customWidth="1"/>
    <col min="30" max="38" width="9.140625" style="9" customWidth="1"/>
    <col min="39" max="60" width="9.140625" style="3" customWidth="1"/>
    <col min="61" max="16384" width="9.140625" style="2"/>
  </cols>
  <sheetData>
    <row r="1" spans="1:60" ht="98.25" customHeight="1">
      <c r="D1" s="1"/>
      <c r="E1" s="1"/>
      <c r="F1" s="1"/>
      <c r="G1" s="1"/>
      <c r="H1" s="1"/>
      <c r="I1" s="230" t="s">
        <v>576</v>
      </c>
      <c r="J1" s="231"/>
    </row>
    <row r="2" spans="1:60" ht="0.75" customHeight="1">
      <c r="D2" s="1"/>
      <c r="E2" s="1"/>
      <c r="F2" s="1"/>
      <c r="G2" s="1"/>
      <c r="H2" s="1"/>
      <c r="I2" s="230"/>
      <c r="J2" s="231"/>
      <c r="K2" s="86"/>
    </row>
    <row r="3" spans="1:60" ht="18" hidden="1" customHeight="1">
      <c r="D3" s="1"/>
      <c r="E3" s="6"/>
      <c r="F3" s="6"/>
      <c r="G3" s="6"/>
      <c r="H3" s="6"/>
      <c r="I3" s="224"/>
      <c r="J3" s="86"/>
      <c r="K3" s="86"/>
    </row>
    <row r="4" spans="1:60" ht="14.25" hidden="1" customHeight="1">
      <c r="D4" s="79"/>
      <c r="E4" s="79"/>
      <c r="F4" s="79"/>
      <c r="G4" s="79"/>
      <c r="H4" s="79"/>
      <c r="I4" s="232"/>
      <c r="J4" s="232"/>
    </row>
    <row r="5" spans="1:60" ht="20.25" hidden="1">
      <c r="B5" s="233"/>
      <c r="C5" s="233"/>
      <c r="D5" s="233"/>
      <c r="E5" s="233"/>
      <c r="F5" s="233"/>
      <c r="G5" s="233"/>
      <c r="H5" s="233"/>
      <c r="I5" s="233"/>
      <c r="J5" s="233"/>
    </row>
    <row r="6" spans="1:60" ht="29.45" customHeight="1">
      <c r="A6" s="10"/>
      <c r="B6" s="241" t="s">
        <v>574</v>
      </c>
      <c r="C6" s="241"/>
      <c r="D6" s="241"/>
      <c r="E6" s="241"/>
      <c r="F6" s="241"/>
      <c r="G6" s="241"/>
      <c r="H6" s="241"/>
      <c r="I6" s="241"/>
      <c r="J6" s="241"/>
    </row>
    <row r="7" spans="1:60" s="141" customFormat="1" ht="20.45" customHeight="1">
      <c r="A7" s="242"/>
      <c r="B7" s="242"/>
      <c r="C7" s="242"/>
      <c r="D7" s="242"/>
      <c r="E7" s="242"/>
      <c r="F7" s="242"/>
      <c r="G7" s="242"/>
      <c r="H7" s="242"/>
      <c r="I7" s="242"/>
      <c r="J7" s="242"/>
    </row>
    <row r="8" spans="1:60" ht="15.75">
      <c r="A8" s="185">
        <v>13535000000</v>
      </c>
      <c r="B8" s="4"/>
      <c r="C8" s="4"/>
      <c r="E8" s="7"/>
      <c r="F8" s="7"/>
      <c r="G8" s="7"/>
      <c r="H8" s="7"/>
      <c r="I8" s="7"/>
      <c r="J8" s="7"/>
    </row>
    <row r="9" spans="1:60" ht="15.75">
      <c r="A9" s="177" t="s">
        <v>532</v>
      </c>
      <c r="B9" s="5"/>
      <c r="C9" s="5"/>
      <c r="D9" s="43"/>
      <c r="E9" s="8"/>
      <c r="F9" s="8"/>
      <c r="G9" s="8"/>
      <c r="H9" s="8"/>
      <c r="I9" s="48"/>
      <c r="J9" s="48" t="s">
        <v>300</v>
      </c>
    </row>
    <row r="10" spans="1:60" ht="18" customHeight="1">
      <c r="A10" s="243" t="s">
        <v>362</v>
      </c>
      <c r="B10" s="247" t="s">
        <v>282</v>
      </c>
      <c r="C10" s="247" t="s">
        <v>283</v>
      </c>
      <c r="D10" s="247" t="s">
        <v>281</v>
      </c>
      <c r="E10" s="238" t="s">
        <v>57</v>
      </c>
      <c r="F10" s="238" t="s">
        <v>455</v>
      </c>
      <c r="G10" s="238" t="s">
        <v>109</v>
      </c>
      <c r="H10" s="238" t="s">
        <v>162</v>
      </c>
      <c r="I10" s="250" t="s">
        <v>29</v>
      </c>
      <c r="J10" s="251"/>
      <c r="M10" s="261" t="s">
        <v>1</v>
      </c>
      <c r="N10" s="261"/>
      <c r="O10" s="261"/>
      <c r="P10" s="261"/>
    </row>
    <row r="11" spans="1:60" ht="16.350000000000001" customHeight="1">
      <c r="A11" s="244"/>
      <c r="B11" s="247"/>
      <c r="C11" s="247"/>
      <c r="D11" s="247"/>
      <c r="E11" s="239"/>
      <c r="F11" s="239"/>
      <c r="G11" s="239"/>
      <c r="H11" s="239"/>
      <c r="I11" s="252"/>
      <c r="J11" s="253"/>
    </row>
    <row r="12" spans="1:60" ht="13.35" hidden="1" customHeight="1">
      <c r="A12" s="245"/>
      <c r="B12" s="248"/>
      <c r="C12" s="248"/>
      <c r="D12" s="249"/>
      <c r="E12" s="239"/>
      <c r="F12" s="239"/>
      <c r="G12" s="239"/>
      <c r="H12" s="239"/>
      <c r="I12" s="252"/>
      <c r="J12" s="253"/>
      <c r="K12" s="3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</row>
    <row r="13" spans="1:60" ht="13.35" hidden="1" customHeight="1">
      <c r="A13" s="245"/>
      <c r="B13" s="248"/>
      <c r="C13" s="248"/>
      <c r="D13" s="249"/>
      <c r="E13" s="239"/>
      <c r="F13" s="239"/>
      <c r="G13" s="239"/>
      <c r="H13" s="239"/>
      <c r="I13" s="252"/>
      <c r="J13" s="253"/>
      <c r="K13" s="3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</row>
    <row r="14" spans="1:60" ht="13.35" hidden="1" customHeight="1">
      <c r="A14" s="245"/>
      <c r="B14" s="248"/>
      <c r="C14" s="248"/>
      <c r="D14" s="249"/>
      <c r="E14" s="239"/>
      <c r="F14" s="239"/>
      <c r="G14" s="239"/>
      <c r="H14" s="239"/>
      <c r="I14" s="252"/>
      <c r="J14" s="253"/>
      <c r="K14" s="3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</row>
    <row r="15" spans="1:60" ht="13.35" hidden="1" customHeight="1">
      <c r="A15" s="245"/>
      <c r="B15" s="248"/>
      <c r="C15" s="248"/>
      <c r="D15" s="249"/>
      <c r="E15" s="239"/>
      <c r="F15" s="239"/>
      <c r="G15" s="239"/>
      <c r="H15" s="239"/>
      <c r="I15" s="252"/>
      <c r="J15" s="253"/>
      <c r="K15" s="3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</row>
    <row r="16" spans="1:60" ht="13.15" customHeight="1">
      <c r="A16" s="244"/>
      <c r="B16" s="247"/>
      <c r="C16" s="247"/>
      <c r="D16" s="247"/>
      <c r="E16" s="239"/>
      <c r="F16" s="239"/>
      <c r="G16" s="239"/>
      <c r="H16" s="239"/>
      <c r="I16" s="252"/>
      <c r="J16" s="253"/>
      <c r="M16" s="28" t="s">
        <v>2</v>
      </c>
      <c r="N16" s="28" t="s">
        <v>263</v>
      </c>
      <c r="O16" s="262" t="s">
        <v>264</v>
      </c>
      <c r="P16" s="262"/>
    </row>
    <row r="17" spans="1:60" ht="13.35" customHeight="1">
      <c r="A17" s="244"/>
      <c r="B17" s="247"/>
      <c r="C17" s="247"/>
      <c r="D17" s="247"/>
      <c r="E17" s="239"/>
      <c r="F17" s="239"/>
      <c r="G17" s="239"/>
      <c r="H17" s="239"/>
      <c r="I17" s="254"/>
      <c r="J17" s="255"/>
      <c r="M17" s="28" t="s">
        <v>262</v>
      </c>
      <c r="N17" s="28" t="s">
        <v>262</v>
      </c>
      <c r="O17" s="28" t="s">
        <v>2</v>
      </c>
      <c r="P17" s="28" t="s">
        <v>263</v>
      </c>
    </row>
    <row r="18" spans="1:60" ht="88.9" customHeight="1">
      <c r="A18" s="246"/>
      <c r="B18" s="247"/>
      <c r="C18" s="247"/>
      <c r="D18" s="247"/>
      <c r="E18" s="240"/>
      <c r="F18" s="240"/>
      <c r="G18" s="240"/>
      <c r="H18" s="240"/>
      <c r="I18" s="142" t="s">
        <v>109</v>
      </c>
      <c r="J18" s="142" t="s">
        <v>454</v>
      </c>
      <c r="M18" s="29"/>
      <c r="N18" s="29"/>
      <c r="O18" s="29"/>
      <c r="P18" s="29"/>
    </row>
    <row r="19" spans="1:60" s="44" customFormat="1" ht="15.75">
      <c r="A19" s="49">
        <v>1</v>
      </c>
      <c r="B19" s="49">
        <v>2</v>
      </c>
      <c r="C19" s="49">
        <v>3</v>
      </c>
      <c r="D19" s="49">
        <v>4</v>
      </c>
      <c r="E19" s="49">
        <v>5</v>
      </c>
      <c r="F19" s="49">
        <v>6</v>
      </c>
      <c r="G19" s="49">
        <v>7</v>
      </c>
      <c r="H19" s="49">
        <v>8</v>
      </c>
      <c r="I19" s="49">
        <v>9</v>
      </c>
      <c r="J19" s="62" t="s">
        <v>332</v>
      </c>
      <c r="K19" s="37">
        <v>1</v>
      </c>
      <c r="L19" s="38"/>
      <c r="M19" s="39"/>
      <c r="N19" s="39"/>
      <c r="O19" s="39"/>
      <c r="P19" s="39"/>
      <c r="Q19" s="38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</row>
    <row r="20" spans="1:60" s="44" customFormat="1" ht="112.9" hidden="1" customHeight="1">
      <c r="A20" s="87" t="s">
        <v>352</v>
      </c>
      <c r="B20" s="88" t="s">
        <v>353</v>
      </c>
      <c r="C20" s="87" t="s">
        <v>363</v>
      </c>
      <c r="D20" s="49" t="s">
        <v>257</v>
      </c>
      <c r="E20" s="84"/>
      <c r="F20" s="84"/>
      <c r="G20" s="127">
        <f t="shared" ref="G20:G77" si="0">+H20+I20</f>
        <v>0</v>
      </c>
      <c r="H20" s="127"/>
      <c r="I20" s="127"/>
      <c r="J20" s="143"/>
      <c r="K20" s="176">
        <f t="shared" ref="K20:K77" si="1">+G20</f>
        <v>0</v>
      </c>
      <c r="L20" s="38"/>
      <c r="M20" s="39"/>
      <c r="N20" s="39"/>
      <c r="O20" s="39"/>
      <c r="P20" s="39"/>
      <c r="Q20" s="38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</row>
    <row r="21" spans="1:60" s="44" customFormat="1" ht="15.75" hidden="1">
      <c r="A21" s="49"/>
      <c r="B21" s="49"/>
      <c r="C21" s="49"/>
      <c r="D21" s="49" t="s">
        <v>383</v>
      </c>
      <c r="E21" s="84"/>
      <c r="F21" s="84"/>
      <c r="G21" s="127">
        <f t="shared" si="0"/>
        <v>0</v>
      </c>
      <c r="H21" s="127"/>
      <c r="I21" s="127"/>
      <c r="J21" s="143"/>
      <c r="K21" s="176">
        <f t="shared" si="1"/>
        <v>0</v>
      </c>
      <c r="L21" s="38"/>
      <c r="M21" s="39"/>
      <c r="N21" s="39"/>
      <c r="O21" s="39"/>
      <c r="P21" s="39"/>
      <c r="Q21" s="38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</row>
    <row r="22" spans="1:60" s="44" customFormat="1" ht="15.75" hidden="1">
      <c r="A22" s="49"/>
      <c r="B22" s="49"/>
      <c r="C22" s="49"/>
      <c r="D22" s="49" t="s">
        <v>384</v>
      </c>
      <c r="E22" s="84"/>
      <c r="F22" s="84"/>
      <c r="G22" s="127">
        <f t="shared" si="0"/>
        <v>0</v>
      </c>
      <c r="H22" s="127"/>
      <c r="I22" s="127"/>
      <c r="J22" s="143"/>
      <c r="K22" s="176">
        <f t="shared" si="1"/>
        <v>0</v>
      </c>
      <c r="L22" s="38"/>
      <c r="M22" s="39"/>
      <c r="N22" s="39"/>
      <c r="O22" s="39"/>
      <c r="P22" s="39"/>
      <c r="Q22" s="38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s="44" customFormat="1" ht="31.5" hidden="1">
      <c r="A23" s="49"/>
      <c r="B23" s="49"/>
      <c r="C23" s="49"/>
      <c r="D23" s="49" t="s">
        <v>194</v>
      </c>
      <c r="E23" s="84"/>
      <c r="F23" s="84"/>
      <c r="G23" s="84">
        <f t="shared" si="0"/>
        <v>0</v>
      </c>
      <c r="H23" s="84"/>
      <c r="I23" s="84"/>
      <c r="J23" s="143"/>
      <c r="K23" s="176">
        <f t="shared" si="1"/>
        <v>0</v>
      </c>
      <c r="L23" s="38"/>
      <c r="M23" s="39"/>
      <c r="N23" s="39"/>
      <c r="O23" s="39"/>
      <c r="P23" s="39"/>
      <c r="Q23" s="38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</row>
    <row r="24" spans="1:60" s="44" customFormat="1" ht="15.75" hidden="1">
      <c r="A24" s="49"/>
      <c r="B24" s="49"/>
      <c r="C24" s="49"/>
      <c r="D24" s="49" t="s">
        <v>513</v>
      </c>
      <c r="E24" s="84"/>
      <c r="F24" s="84"/>
      <c r="G24" s="127">
        <f t="shared" si="0"/>
        <v>0</v>
      </c>
      <c r="H24" s="127"/>
      <c r="I24" s="127"/>
      <c r="J24" s="143"/>
      <c r="K24" s="176">
        <f t="shared" si="1"/>
        <v>0</v>
      </c>
      <c r="L24" s="38"/>
      <c r="M24" s="39"/>
      <c r="N24" s="39"/>
      <c r="O24" s="39"/>
      <c r="P24" s="39"/>
      <c r="Q24" s="38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</row>
    <row r="25" spans="1:60" s="44" customFormat="1" ht="15.75" hidden="1">
      <c r="A25" s="83" t="s">
        <v>258</v>
      </c>
      <c r="B25" s="88" t="s">
        <v>259</v>
      </c>
      <c r="C25" s="83" t="s">
        <v>251</v>
      </c>
      <c r="D25" s="49" t="s">
        <v>427</v>
      </c>
      <c r="E25" s="84"/>
      <c r="F25" s="84"/>
      <c r="G25" s="84">
        <f t="shared" si="0"/>
        <v>0</v>
      </c>
      <c r="H25" s="84"/>
      <c r="I25" s="84"/>
      <c r="J25" s="143"/>
      <c r="K25" s="176">
        <f t="shared" si="1"/>
        <v>0</v>
      </c>
      <c r="L25" s="38"/>
      <c r="M25" s="39"/>
      <c r="N25" s="39"/>
      <c r="O25" s="39"/>
      <c r="P25" s="39"/>
      <c r="Q25" s="38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</row>
    <row r="26" spans="1:60" s="44" customFormat="1" ht="63" hidden="1">
      <c r="A26" s="83" t="s">
        <v>242</v>
      </c>
      <c r="B26" s="57">
        <v>6020</v>
      </c>
      <c r="C26" s="83" t="s">
        <v>243</v>
      </c>
      <c r="D26" s="49" t="s">
        <v>159</v>
      </c>
      <c r="E26" s="84"/>
      <c r="F26" s="84"/>
      <c r="G26" s="84">
        <f t="shared" si="0"/>
        <v>0</v>
      </c>
      <c r="H26" s="84"/>
      <c r="I26" s="84"/>
      <c r="J26" s="143"/>
      <c r="K26" s="176">
        <f t="shared" si="1"/>
        <v>0</v>
      </c>
      <c r="L26" s="38"/>
      <c r="M26" s="39"/>
      <c r="N26" s="39"/>
      <c r="O26" s="39"/>
      <c r="P26" s="39"/>
      <c r="Q26" s="38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</row>
    <row r="27" spans="1:60" s="44" customFormat="1" ht="31.5" hidden="1">
      <c r="A27" s="62" t="s">
        <v>35</v>
      </c>
      <c r="B27" s="62" t="s">
        <v>31</v>
      </c>
      <c r="C27" s="62" t="s">
        <v>151</v>
      </c>
      <c r="D27" s="49" t="s">
        <v>195</v>
      </c>
      <c r="E27" s="84"/>
      <c r="F27" s="84"/>
      <c r="G27" s="84">
        <f t="shared" si="0"/>
        <v>0</v>
      </c>
      <c r="H27" s="84"/>
      <c r="I27" s="84"/>
      <c r="J27" s="143"/>
      <c r="K27" s="176">
        <f t="shared" si="1"/>
        <v>0</v>
      </c>
      <c r="L27" s="38"/>
      <c r="M27" s="39"/>
      <c r="N27" s="39"/>
      <c r="O27" s="39"/>
      <c r="P27" s="39"/>
      <c r="Q27" s="38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</row>
    <row r="28" spans="1:60" s="44" customFormat="1" ht="49.9" hidden="1" customHeight="1">
      <c r="A28" s="62" t="s">
        <v>43</v>
      </c>
      <c r="B28" s="70" t="s">
        <v>334</v>
      </c>
      <c r="C28" s="70" t="s">
        <v>218</v>
      </c>
      <c r="D28" s="144" t="s">
        <v>117</v>
      </c>
      <c r="E28" s="84" t="s">
        <v>58</v>
      </c>
      <c r="F28" s="84"/>
      <c r="G28" s="127">
        <f t="shared" si="0"/>
        <v>0</v>
      </c>
      <c r="H28" s="127"/>
      <c r="I28" s="127"/>
      <c r="J28" s="143"/>
      <c r="K28" s="176">
        <f t="shared" si="1"/>
        <v>0</v>
      </c>
      <c r="L28" s="38"/>
      <c r="M28" s="39"/>
      <c r="N28" s="39"/>
      <c r="O28" s="39"/>
      <c r="P28" s="39"/>
      <c r="Q28" s="38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</row>
    <row r="29" spans="1:60" s="44" customFormat="1" ht="31.5" hidden="1">
      <c r="A29" s="62" t="s">
        <v>39</v>
      </c>
      <c r="B29" s="62" t="s">
        <v>38</v>
      </c>
      <c r="C29" s="62" t="s">
        <v>37</v>
      </c>
      <c r="D29" s="49" t="s">
        <v>23</v>
      </c>
      <c r="E29" s="84"/>
      <c r="F29" s="84"/>
      <c r="G29" s="84">
        <f t="shared" si="0"/>
        <v>0</v>
      </c>
      <c r="H29" s="84"/>
      <c r="I29" s="84"/>
      <c r="J29" s="143"/>
      <c r="K29" s="176">
        <f t="shared" si="1"/>
        <v>0</v>
      </c>
      <c r="L29" s="38"/>
      <c r="M29" s="39"/>
      <c r="N29" s="39"/>
      <c r="O29" s="39"/>
      <c r="P29" s="39"/>
      <c r="Q29" s="38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</row>
    <row r="30" spans="1:60" s="44" customFormat="1" ht="31.5" hidden="1">
      <c r="A30" s="62" t="s">
        <v>132</v>
      </c>
      <c r="B30" s="62" t="s">
        <v>133</v>
      </c>
      <c r="C30" s="62" t="s">
        <v>364</v>
      </c>
      <c r="D30" s="49" t="s">
        <v>59</v>
      </c>
      <c r="E30" s="84"/>
      <c r="F30" s="84"/>
      <c r="G30" s="127">
        <f t="shared" si="0"/>
        <v>0</v>
      </c>
      <c r="H30" s="127"/>
      <c r="I30" s="127"/>
      <c r="J30" s="143"/>
      <c r="K30" s="176">
        <f t="shared" si="1"/>
        <v>0</v>
      </c>
      <c r="L30" s="38"/>
      <c r="M30" s="39"/>
      <c r="N30" s="39"/>
      <c r="O30" s="39"/>
      <c r="P30" s="39"/>
      <c r="Q30" s="38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</row>
    <row r="31" spans="1:60" s="44" customFormat="1" ht="30" hidden="1">
      <c r="A31" s="70" t="s">
        <v>160</v>
      </c>
      <c r="B31" s="70" t="s">
        <v>161</v>
      </c>
      <c r="C31" s="70" t="s">
        <v>326</v>
      </c>
      <c r="D31" s="96" t="s">
        <v>451</v>
      </c>
      <c r="E31" s="84"/>
      <c r="F31" s="84"/>
      <c r="G31" s="127">
        <f t="shared" si="0"/>
        <v>0</v>
      </c>
      <c r="H31" s="127">
        <f>50000-50000</f>
        <v>0</v>
      </c>
      <c r="I31" s="127">
        <f>50000-50000</f>
        <v>0</v>
      </c>
      <c r="J31" s="143">
        <f>50000-50000</f>
        <v>0</v>
      </c>
      <c r="K31" s="176">
        <f t="shared" si="1"/>
        <v>0</v>
      </c>
      <c r="L31" s="38"/>
      <c r="M31" s="39"/>
      <c r="N31" s="39"/>
      <c r="O31" s="39"/>
      <c r="P31" s="39"/>
      <c r="Q31" s="38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</row>
    <row r="32" spans="1:60" s="44" customFormat="1" ht="47.25" hidden="1">
      <c r="A32" s="87" t="s">
        <v>428</v>
      </c>
      <c r="B32" s="57">
        <v>8110</v>
      </c>
      <c r="C32" s="87" t="s">
        <v>489</v>
      </c>
      <c r="D32" s="49" t="s">
        <v>239</v>
      </c>
      <c r="E32" s="84"/>
      <c r="F32" s="84"/>
      <c r="G32" s="84">
        <f t="shared" si="0"/>
        <v>0</v>
      </c>
      <c r="H32" s="84"/>
      <c r="I32" s="84"/>
      <c r="J32" s="143"/>
      <c r="K32" s="176">
        <f t="shared" si="1"/>
        <v>0</v>
      </c>
      <c r="L32" s="38"/>
      <c r="M32" s="39"/>
      <c r="N32" s="39"/>
      <c r="O32" s="39"/>
      <c r="P32" s="39"/>
      <c r="Q32" s="38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</row>
    <row r="33" spans="1:60" s="44" customFormat="1" ht="31.5" hidden="1">
      <c r="A33" s="62" t="s">
        <v>240</v>
      </c>
      <c r="B33" s="49">
        <v>9800</v>
      </c>
      <c r="C33" s="49" t="s">
        <v>368</v>
      </c>
      <c r="D33" s="49" t="s">
        <v>241</v>
      </c>
      <c r="E33" s="84"/>
      <c r="F33" s="84"/>
      <c r="G33" s="84">
        <f t="shared" si="0"/>
        <v>0</v>
      </c>
      <c r="H33" s="84"/>
      <c r="I33" s="84"/>
      <c r="J33" s="143"/>
      <c r="K33" s="176">
        <f t="shared" si="1"/>
        <v>0</v>
      </c>
      <c r="L33" s="38"/>
      <c r="M33" s="39"/>
      <c r="N33" s="39"/>
      <c r="O33" s="39"/>
      <c r="P33" s="39"/>
      <c r="Q33" s="38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</row>
    <row r="34" spans="1:60" s="44" customFormat="1" ht="24" hidden="1">
      <c r="A34" s="67"/>
      <c r="B34" s="67" t="s">
        <v>530</v>
      </c>
      <c r="C34" s="67"/>
      <c r="D34" s="97" t="s">
        <v>25</v>
      </c>
      <c r="E34" s="84"/>
      <c r="F34" s="84"/>
      <c r="G34" s="74">
        <f t="shared" si="0"/>
        <v>0</v>
      </c>
      <c r="H34" s="74"/>
      <c r="I34" s="74"/>
      <c r="J34" s="143"/>
      <c r="K34" s="176">
        <f t="shared" si="1"/>
        <v>0</v>
      </c>
      <c r="L34" s="38"/>
      <c r="M34" s="39"/>
      <c r="N34" s="39"/>
      <c r="O34" s="39"/>
      <c r="P34" s="39"/>
      <c r="Q34" s="38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</row>
    <row r="35" spans="1:60" s="44" customFormat="1" ht="15.75" hidden="1">
      <c r="A35" s="67"/>
      <c r="B35" s="67" t="s">
        <v>27</v>
      </c>
      <c r="C35" s="67"/>
      <c r="D35" s="97" t="s">
        <v>228</v>
      </c>
      <c r="E35" s="84"/>
      <c r="F35" s="84"/>
      <c r="G35" s="74">
        <f t="shared" si="0"/>
        <v>0</v>
      </c>
      <c r="H35" s="74"/>
      <c r="I35" s="74"/>
      <c r="J35" s="143"/>
      <c r="K35" s="176">
        <f t="shared" si="1"/>
        <v>0</v>
      </c>
      <c r="L35" s="38"/>
      <c r="M35" s="39"/>
      <c r="N35" s="39"/>
      <c r="O35" s="39"/>
      <c r="P35" s="39"/>
      <c r="Q35" s="38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</row>
    <row r="36" spans="1:60" s="44" customFormat="1" ht="15.75" hidden="1">
      <c r="A36" s="67"/>
      <c r="B36" s="67" t="s">
        <v>531</v>
      </c>
      <c r="C36" s="67"/>
      <c r="D36" s="97" t="s">
        <v>229</v>
      </c>
      <c r="E36" s="84"/>
      <c r="F36" s="84"/>
      <c r="G36" s="74">
        <f t="shared" si="0"/>
        <v>0</v>
      </c>
      <c r="H36" s="74"/>
      <c r="I36" s="74"/>
      <c r="J36" s="143"/>
      <c r="K36" s="176">
        <f t="shared" si="1"/>
        <v>0</v>
      </c>
      <c r="L36" s="38"/>
      <c r="M36" s="39"/>
      <c r="N36" s="39"/>
      <c r="O36" s="39"/>
      <c r="P36" s="39"/>
      <c r="Q36" s="38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</row>
    <row r="37" spans="1:60" s="44" customFormat="1" ht="15.75" hidden="1">
      <c r="A37" s="67"/>
      <c r="B37" s="67" t="s">
        <v>469</v>
      </c>
      <c r="C37" s="67"/>
      <c r="D37" s="97" t="s">
        <v>26</v>
      </c>
      <c r="E37" s="84"/>
      <c r="F37" s="84"/>
      <c r="G37" s="74">
        <f t="shared" si="0"/>
        <v>0</v>
      </c>
      <c r="H37" s="74"/>
      <c r="I37" s="74"/>
      <c r="J37" s="143"/>
      <c r="K37" s="176">
        <f t="shared" si="1"/>
        <v>0</v>
      </c>
      <c r="L37" s="38"/>
      <c r="M37" s="39"/>
      <c r="N37" s="39"/>
      <c r="O37" s="39"/>
      <c r="P37" s="39"/>
      <c r="Q37" s="38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</row>
    <row r="38" spans="1:60" s="44" customFormat="1" ht="54" hidden="1" customHeight="1">
      <c r="A38" s="67"/>
      <c r="B38" s="67" t="s">
        <v>470</v>
      </c>
      <c r="C38" s="67"/>
      <c r="D38" s="97" t="s">
        <v>206</v>
      </c>
      <c r="E38" s="84"/>
      <c r="F38" s="84"/>
      <c r="G38" s="74">
        <f t="shared" si="0"/>
        <v>0</v>
      </c>
      <c r="H38" s="74"/>
      <c r="I38" s="74"/>
      <c r="J38" s="143"/>
      <c r="K38" s="176">
        <f t="shared" si="1"/>
        <v>0</v>
      </c>
      <c r="L38" s="38"/>
      <c r="M38" s="39"/>
      <c r="N38" s="39"/>
      <c r="O38" s="39"/>
      <c r="P38" s="39"/>
      <c r="Q38" s="38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</row>
    <row r="39" spans="1:60" s="44" customFormat="1" ht="60.6" hidden="1" customHeight="1">
      <c r="A39" s="67"/>
      <c r="B39" s="67" t="s">
        <v>230</v>
      </c>
      <c r="C39" s="67"/>
      <c r="D39" s="97" t="s">
        <v>343</v>
      </c>
      <c r="E39" s="84"/>
      <c r="F39" s="84"/>
      <c r="G39" s="74">
        <f t="shared" si="0"/>
        <v>0</v>
      </c>
      <c r="H39" s="74"/>
      <c r="I39" s="74"/>
      <c r="J39" s="143"/>
      <c r="K39" s="176">
        <f t="shared" si="1"/>
        <v>0</v>
      </c>
      <c r="L39" s="38"/>
      <c r="M39" s="39"/>
      <c r="N39" s="39"/>
      <c r="O39" s="39"/>
      <c r="P39" s="39"/>
      <c r="Q39" s="38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</row>
    <row r="40" spans="1:60" s="44" customFormat="1" ht="15.75" hidden="1">
      <c r="A40" s="67"/>
      <c r="B40" s="67" t="s">
        <v>456</v>
      </c>
      <c r="C40" s="67"/>
      <c r="D40" s="97" t="s">
        <v>131</v>
      </c>
      <c r="E40" s="84"/>
      <c r="F40" s="84"/>
      <c r="G40" s="74">
        <f t="shared" si="0"/>
        <v>0</v>
      </c>
      <c r="H40" s="74"/>
      <c r="I40" s="74"/>
      <c r="J40" s="143"/>
      <c r="K40" s="176">
        <f t="shared" si="1"/>
        <v>0</v>
      </c>
      <c r="L40" s="38"/>
      <c r="M40" s="39"/>
      <c r="N40" s="39"/>
      <c r="O40" s="39"/>
      <c r="P40" s="39"/>
      <c r="Q40" s="38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</row>
    <row r="41" spans="1:60" s="44" customFormat="1" ht="15.75" hidden="1">
      <c r="A41" s="67"/>
      <c r="B41" s="67" t="s">
        <v>42</v>
      </c>
      <c r="C41" s="67"/>
      <c r="D41" s="97" t="s">
        <v>378</v>
      </c>
      <c r="E41" s="84"/>
      <c r="F41" s="84"/>
      <c r="G41" s="74">
        <f t="shared" si="0"/>
        <v>0</v>
      </c>
      <c r="H41" s="74"/>
      <c r="I41" s="74"/>
      <c r="J41" s="143"/>
      <c r="K41" s="176">
        <f t="shared" si="1"/>
        <v>0</v>
      </c>
      <c r="L41" s="38"/>
      <c r="M41" s="39"/>
      <c r="N41" s="39"/>
      <c r="O41" s="39"/>
      <c r="P41" s="39"/>
      <c r="Q41" s="38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</row>
    <row r="42" spans="1:60" s="44" customFormat="1" ht="46.9" hidden="1" customHeight="1">
      <c r="A42" s="67"/>
      <c r="B42" s="67" t="s">
        <v>446</v>
      </c>
      <c r="C42" s="67"/>
      <c r="D42" s="97" t="s">
        <v>367</v>
      </c>
      <c r="E42" s="84"/>
      <c r="F42" s="84"/>
      <c r="G42" s="74">
        <f t="shared" si="0"/>
        <v>0</v>
      </c>
      <c r="H42" s="74"/>
      <c r="I42" s="74"/>
      <c r="J42" s="143"/>
      <c r="K42" s="176">
        <f t="shared" si="1"/>
        <v>0</v>
      </c>
      <c r="L42" s="38"/>
      <c r="M42" s="39"/>
      <c r="N42" s="39"/>
      <c r="O42" s="39"/>
      <c r="P42" s="39"/>
      <c r="Q42" s="38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</row>
    <row r="43" spans="1:60" s="44" customFormat="1" ht="49.9" hidden="1" customHeight="1">
      <c r="A43" s="62" t="s">
        <v>44</v>
      </c>
      <c r="B43" s="70" t="s">
        <v>146</v>
      </c>
      <c r="C43" s="70" t="s">
        <v>322</v>
      </c>
      <c r="D43" s="101" t="s">
        <v>45</v>
      </c>
      <c r="E43" s="84" t="s">
        <v>60</v>
      </c>
      <c r="F43" s="84"/>
      <c r="G43" s="82">
        <f t="shared" si="0"/>
        <v>0</v>
      </c>
      <c r="H43" s="82"/>
      <c r="I43" s="82"/>
      <c r="J43" s="143"/>
      <c r="K43" s="176">
        <f t="shared" si="1"/>
        <v>0</v>
      </c>
      <c r="L43" s="38"/>
      <c r="M43" s="39"/>
      <c r="N43" s="39"/>
      <c r="O43" s="39"/>
      <c r="P43" s="39"/>
      <c r="Q43" s="38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</row>
    <row r="44" spans="1:60" s="44" customFormat="1" ht="54" hidden="1">
      <c r="A44" s="67"/>
      <c r="B44" s="64" t="s">
        <v>53</v>
      </c>
      <c r="C44" s="64"/>
      <c r="D44" s="98" t="s">
        <v>348</v>
      </c>
      <c r="E44" s="84"/>
      <c r="F44" s="84"/>
      <c r="G44" s="58">
        <f t="shared" si="0"/>
        <v>0</v>
      </c>
      <c r="H44" s="58"/>
      <c r="I44" s="58"/>
      <c r="J44" s="143"/>
      <c r="K44" s="176">
        <f t="shared" si="1"/>
        <v>0</v>
      </c>
      <c r="L44" s="38"/>
      <c r="M44" s="39"/>
      <c r="N44" s="39"/>
      <c r="O44" s="39"/>
      <c r="P44" s="39"/>
      <c r="Q44" s="38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</row>
    <row r="45" spans="1:60" s="44" customFormat="1" ht="15.75" hidden="1">
      <c r="A45" s="62" t="s">
        <v>329</v>
      </c>
      <c r="B45" s="66" t="s">
        <v>50</v>
      </c>
      <c r="C45" s="66" t="s">
        <v>49</v>
      </c>
      <c r="D45" s="133" t="s">
        <v>358</v>
      </c>
      <c r="E45" s="84"/>
      <c r="F45" s="84"/>
      <c r="G45" s="52">
        <f t="shared" si="0"/>
        <v>0</v>
      </c>
      <c r="H45" s="52"/>
      <c r="I45" s="52"/>
      <c r="J45" s="143"/>
      <c r="K45" s="176">
        <f t="shared" si="1"/>
        <v>0</v>
      </c>
      <c r="L45" s="38"/>
      <c r="M45" s="39"/>
      <c r="N45" s="39"/>
      <c r="O45" s="39"/>
      <c r="P45" s="39"/>
      <c r="Q45" s="38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</row>
    <row r="46" spans="1:60" s="44" customFormat="1" ht="54.6" hidden="1" customHeight="1">
      <c r="A46" s="62" t="s">
        <v>331</v>
      </c>
      <c r="B46" s="70" t="s">
        <v>334</v>
      </c>
      <c r="C46" s="70" t="s">
        <v>218</v>
      </c>
      <c r="D46" s="144" t="s">
        <v>117</v>
      </c>
      <c r="E46" s="84" t="s">
        <v>58</v>
      </c>
      <c r="F46" s="84"/>
      <c r="G46" s="82">
        <f t="shared" si="0"/>
        <v>0</v>
      </c>
      <c r="H46" s="82"/>
      <c r="I46" s="82"/>
      <c r="J46" s="143"/>
      <c r="K46" s="176">
        <f t="shared" si="1"/>
        <v>0</v>
      </c>
      <c r="L46" s="38"/>
      <c r="M46" s="39"/>
      <c r="N46" s="39"/>
      <c r="O46" s="39"/>
      <c r="P46" s="39"/>
      <c r="Q46" s="38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</row>
    <row r="47" spans="1:60" s="44" customFormat="1" ht="79.150000000000006" hidden="1" customHeight="1">
      <c r="A47" s="70" t="s">
        <v>330</v>
      </c>
      <c r="B47" s="70" t="s">
        <v>51</v>
      </c>
      <c r="C47" s="70" t="s">
        <v>368</v>
      </c>
      <c r="D47" s="80" t="s">
        <v>468</v>
      </c>
      <c r="E47" s="84" t="s">
        <v>61</v>
      </c>
      <c r="F47" s="84"/>
      <c r="G47" s="82">
        <f t="shared" si="0"/>
        <v>0</v>
      </c>
      <c r="H47" s="82"/>
      <c r="I47" s="82"/>
      <c r="J47" s="143"/>
      <c r="K47" s="176">
        <f t="shared" si="1"/>
        <v>0</v>
      </c>
      <c r="L47" s="38"/>
      <c r="M47" s="39"/>
      <c r="N47" s="39"/>
      <c r="O47" s="39"/>
      <c r="P47" s="39"/>
      <c r="Q47" s="38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</row>
    <row r="48" spans="1:60" s="44" customFormat="1" ht="15.75" hidden="1">
      <c r="A48" s="67"/>
      <c r="B48" s="134"/>
      <c r="C48" s="134"/>
      <c r="D48" s="80" t="s">
        <v>20</v>
      </c>
      <c r="E48" s="84"/>
      <c r="F48" s="84"/>
      <c r="G48" s="52">
        <f t="shared" si="0"/>
        <v>0</v>
      </c>
      <c r="H48" s="52"/>
      <c r="I48" s="52"/>
      <c r="J48" s="143"/>
      <c r="K48" s="176">
        <f t="shared" si="1"/>
        <v>0</v>
      </c>
      <c r="L48" s="38"/>
      <c r="M48" s="39"/>
      <c r="N48" s="39"/>
      <c r="O48" s="39"/>
      <c r="P48" s="39"/>
      <c r="Q48" s="38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</row>
    <row r="49" spans="1:60" s="44" customFormat="1" ht="75" hidden="1">
      <c r="A49" s="67"/>
      <c r="B49" s="134"/>
      <c r="C49" s="134"/>
      <c r="D49" s="135" t="s">
        <v>486</v>
      </c>
      <c r="E49" s="84"/>
      <c r="F49" s="84"/>
      <c r="G49" s="50">
        <f t="shared" si="0"/>
        <v>0</v>
      </c>
      <c r="H49" s="50"/>
      <c r="I49" s="50"/>
      <c r="J49" s="143"/>
      <c r="K49" s="176">
        <f t="shared" si="1"/>
        <v>0</v>
      </c>
      <c r="L49" s="38"/>
      <c r="M49" s="39"/>
      <c r="N49" s="39"/>
      <c r="O49" s="39"/>
      <c r="P49" s="39"/>
      <c r="Q49" s="38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</row>
    <row r="50" spans="1:60" ht="165" hidden="1">
      <c r="A50" s="67"/>
      <c r="B50" s="134"/>
      <c r="C50" s="134"/>
      <c r="D50" s="135" t="s">
        <v>191</v>
      </c>
      <c r="E50" s="145"/>
      <c r="F50" s="145"/>
      <c r="G50" s="50">
        <f t="shared" si="0"/>
        <v>0</v>
      </c>
      <c r="H50" s="50"/>
      <c r="I50" s="50"/>
      <c r="J50" s="143"/>
      <c r="K50" s="176">
        <f t="shared" si="1"/>
        <v>0</v>
      </c>
      <c r="L50" s="30"/>
      <c r="M50" s="31"/>
      <c r="N50" s="31"/>
      <c r="O50" s="31"/>
      <c r="P50" s="31"/>
    </row>
    <row r="51" spans="1:60" s="45" customFormat="1" ht="51.6" hidden="1" customHeight="1">
      <c r="A51" s="67"/>
      <c r="B51" s="60"/>
      <c r="C51" s="60"/>
      <c r="D51" s="136" t="s">
        <v>41</v>
      </c>
      <c r="E51" s="143"/>
      <c r="F51" s="143"/>
      <c r="G51" s="53">
        <f t="shared" si="0"/>
        <v>0</v>
      </c>
      <c r="H51" s="53"/>
      <c r="I51" s="53"/>
      <c r="J51" s="143"/>
      <c r="K51" s="176">
        <f t="shared" si="1"/>
        <v>0</v>
      </c>
      <c r="L51" s="35"/>
      <c r="M51" s="35"/>
      <c r="N51" s="35"/>
      <c r="O51" s="35"/>
      <c r="P51" s="35"/>
      <c r="Q51" s="35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</row>
    <row r="52" spans="1:60" s="18" customFormat="1" ht="36" hidden="1" customHeight="1">
      <c r="A52" s="67"/>
      <c r="B52" s="67" t="s">
        <v>226</v>
      </c>
      <c r="C52" s="67"/>
      <c r="D52" s="97" t="s">
        <v>184</v>
      </c>
      <c r="E52" s="146"/>
      <c r="F52" s="146"/>
      <c r="G52" s="74">
        <f t="shared" si="0"/>
        <v>0</v>
      </c>
      <c r="H52" s="74"/>
      <c r="I52" s="74"/>
      <c r="J52" s="143"/>
      <c r="K52" s="176">
        <f t="shared" si="1"/>
        <v>0</v>
      </c>
      <c r="L52" s="16"/>
      <c r="M52" s="16"/>
      <c r="N52" s="15"/>
      <c r="O52" s="15" t="s">
        <v>62</v>
      </c>
      <c r="P52" s="16">
        <v>1000</v>
      </c>
      <c r="Q52" s="16">
        <v>1110</v>
      </c>
      <c r="R52" s="16">
        <v>1160</v>
      </c>
      <c r="S52" s="15">
        <v>200</v>
      </c>
      <c r="T52" s="16" t="s">
        <v>63</v>
      </c>
      <c r="U52" s="16">
        <v>1000</v>
      </c>
      <c r="V52" s="16">
        <v>1110</v>
      </c>
      <c r="W52" s="16">
        <v>1160</v>
      </c>
      <c r="X52" s="15">
        <v>200</v>
      </c>
      <c r="Y52" s="15" t="s">
        <v>62</v>
      </c>
      <c r="Z52" s="16">
        <v>1000</v>
      </c>
      <c r="AA52" s="16">
        <v>1110</v>
      </c>
      <c r="AB52" s="16">
        <v>1160</v>
      </c>
      <c r="AC52" s="15">
        <v>200</v>
      </c>
      <c r="AD52" s="15"/>
      <c r="AE52" s="15"/>
      <c r="AF52" s="15"/>
      <c r="AG52" s="15"/>
      <c r="AH52" s="15"/>
      <c r="AI52" s="15"/>
      <c r="AJ52" s="15"/>
      <c r="AK52" s="15"/>
      <c r="AL52" s="15"/>
    </row>
    <row r="53" spans="1:60" s="15" customFormat="1" ht="15.75" hidden="1">
      <c r="A53" s="67"/>
      <c r="B53" s="67"/>
      <c r="C53" s="67"/>
      <c r="D53" s="96" t="s">
        <v>349</v>
      </c>
      <c r="E53" s="84"/>
      <c r="F53" s="84"/>
      <c r="G53" s="52">
        <f t="shared" si="0"/>
        <v>0</v>
      </c>
      <c r="H53" s="52"/>
      <c r="I53" s="52"/>
      <c r="J53" s="143"/>
      <c r="K53" s="176">
        <f t="shared" si="1"/>
        <v>0</v>
      </c>
      <c r="L53" s="19"/>
      <c r="M53" s="19"/>
      <c r="N53" s="19"/>
      <c r="O53" s="19"/>
      <c r="P53" s="19"/>
      <c r="Q53" s="19"/>
      <c r="R53" s="19"/>
      <c r="S53" s="19"/>
      <c r="T53" s="19"/>
      <c r="U53" s="16"/>
      <c r="V53" s="16"/>
      <c r="W53" s="16"/>
      <c r="X53" s="16"/>
      <c r="Y53" s="16"/>
      <c r="Z53" s="16"/>
      <c r="AA53" s="16"/>
      <c r="AB53" s="16"/>
      <c r="AC53" s="16"/>
      <c r="AD53" s="256"/>
      <c r="AE53" s="256"/>
      <c r="AF53" s="256"/>
      <c r="AG53" s="256"/>
      <c r="AH53" s="256"/>
      <c r="AI53" s="256"/>
      <c r="AJ53" s="256"/>
      <c r="AK53" s="256"/>
    </row>
    <row r="54" spans="1:60" s="15" customFormat="1" ht="75" hidden="1">
      <c r="A54" s="67"/>
      <c r="B54" s="67"/>
      <c r="C54" s="67"/>
      <c r="D54" s="135" t="s">
        <v>486</v>
      </c>
      <c r="E54" s="147"/>
      <c r="F54" s="147"/>
      <c r="G54" s="52">
        <f t="shared" si="0"/>
        <v>0</v>
      </c>
      <c r="H54" s="52"/>
      <c r="I54" s="52"/>
      <c r="J54" s="143"/>
      <c r="K54" s="176">
        <f t="shared" si="1"/>
        <v>0</v>
      </c>
      <c r="L54" s="20"/>
      <c r="M54" s="20"/>
      <c r="N54" s="20"/>
      <c r="O54" s="20"/>
      <c r="P54" s="20"/>
      <c r="Q54" s="20"/>
      <c r="R54" s="20"/>
      <c r="S54" s="20"/>
      <c r="T54" s="17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</row>
    <row r="55" spans="1:60" s="15" customFormat="1" ht="60" hidden="1">
      <c r="A55" s="67"/>
      <c r="B55" s="67"/>
      <c r="C55" s="67"/>
      <c r="D55" s="135" t="s">
        <v>471</v>
      </c>
      <c r="E55" s="143"/>
      <c r="F55" s="143"/>
      <c r="G55" s="52">
        <f t="shared" si="0"/>
        <v>0</v>
      </c>
      <c r="H55" s="52"/>
      <c r="I55" s="52"/>
      <c r="J55" s="143"/>
      <c r="K55" s="176">
        <f t="shared" si="1"/>
        <v>0</v>
      </c>
      <c r="L55" s="21"/>
      <c r="M55" s="21"/>
      <c r="N55" s="21"/>
      <c r="O55" s="21"/>
      <c r="P55" s="21"/>
      <c r="Q55" s="21"/>
      <c r="R55" s="21"/>
      <c r="S55" s="21"/>
      <c r="U55" s="21"/>
      <c r="V55" s="16"/>
      <c r="W55" s="16"/>
      <c r="X55" s="16"/>
      <c r="Y55" s="16"/>
      <c r="Z55" s="16"/>
      <c r="AA55" s="16"/>
      <c r="AB55" s="16"/>
      <c r="AC55" s="16"/>
      <c r="AD55" s="16"/>
    </row>
    <row r="56" spans="1:60" s="15" customFormat="1" ht="60" hidden="1">
      <c r="A56" s="67"/>
      <c r="B56" s="67"/>
      <c r="C56" s="67"/>
      <c r="D56" s="96" t="s">
        <v>33</v>
      </c>
      <c r="E56" s="143"/>
      <c r="F56" s="143"/>
      <c r="G56" s="52">
        <f t="shared" si="0"/>
        <v>0</v>
      </c>
      <c r="H56" s="52"/>
      <c r="I56" s="52"/>
      <c r="J56" s="143"/>
      <c r="K56" s="176">
        <f t="shared" si="1"/>
        <v>0</v>
      </c>
      <c r="L56" s="21"/>
      <c r="M56" s="21"/>
      <c r="N56" s="21"/>
      <c r="O56" s="21"/>
      <c r="P56" s="21"/>
      <c r="Q56" s="21"/>
      <c r="R56" s="21"/>
      <c r="S56" s="21"/>
      <c r="U56" s="21"/>
      <c r="V56" s="16"/>
      <c r="W56" s="16"/>
      <c r="X56" s="16"/>
      <c r="Y56" s="16"/>
      <c r="Z56" s="16"/>
      <c r="AA56" s="16"/>
      <c r="AB56" s="16"/>
      <c r="AC56" s="16"/>
      <c r="AD56" s="16"/>
    </row>
    <row r="57" spans="1:60" s="17" customFormat="1" ht="55.15" hidden="1" customHeight="1">
      <c r="A57" s="67"/>
      <c r="B57" s="67"/>
      <c r="C57" s="67"/>
      <c r="D57" s="97" t="s">
        <v>372</v>
      </c>
      <c r="E57" s="148"/>
      <c r="F57" s="148"/>
      <c r="G57" s="74">
        <f t="shared" si="0"/>
        <v>0</v>
      </c>
      <c r="H57" s="74"/>
      <c r="I57" s="74"/>
      <c r="J57" s="143"/>
      <c r="K57" s="176">
        <f t="shared" si="1"/>
        <v>0</v>
      </c>
      <c r="L57" s="20"/>
      <c r="M57" s="20"/>
      <c r="N57" s="20"/>
      <c r="O57" s="20"/>
      <c r="P57" s="20"/>
      <c r="Q57" s="20"/>
      <c r="R57" s="20"/>
      <c r="S57" s="20"/>
    </row>
    <row r="58" spans="1:60" s="17" customFormat="1" ht="63" hidden="1" customHeight="1">
      <c r="A58" s="67"/>
      <c r="B58" s="67"/>
      <c r="C58" s="67"/>
      <c r="D58" s="97" t="s">
        <v>303</v>
      </c>
      <c r="E58" s="148"/>
      <c r="F58" s="148"/>
      <c r="G58" s="74">
        <f t="shared" si="0"/>
        <v>0</v>
      </c>
      <c r="H58" s="74"/>
      <c r="I58" s="74"/>
      <c r="J58" s="143"/>
      <c r="K58" s="176">
        <f t="shared" si="1"/>
        <v>0</v>
      </c>
      <c r="L58" s="20"/>
      <c r="M58" s="20"/>
      <c r="N58" s="20"/>
      <c r="O58" s="20"/>
      <c r="P58" s="20"/>
      <c r="Q58" s="20"/>
      <c r="R58" s="20"/>
      <c r="S58" s="20"/>
    </row>
    <row r="59" spans="1:60" s="17" customFormat="1" ht="59.45" hidden="1" customHeight="1">
      <c r="A59" s="67"/>
      <c r="B59" s="67"/>
      <c r="C59" s="67"/>
      <c r="D59" s="97" t="s">
        <v>147</v>
      </c>
      <c r="E59" s="148"/>
      <c r="F59" s="148"/>
      <c r="G59" s="74">
        <f t="shared" si="0"/>
        <v>0</v>
      </c>
      <c r="H59" s="74"/>
      <c r="I59" s="74"/>
      <c r="J59" s="143"/>
      <c r="K59" s="176">
        <f t="shared" si="1"/>
        <v>0</v>
      </c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</row>
    <row r="60" spans="1:60" s="17" customFormat="1" ht="56.45" hidden="1" customHeight="1">
      <c r="A60" s="67"/>
      <c r="B60" s="67"/>
      <c r="C60" s="67"/>
      <c r="D60" s="97" t="s">
        <v>501</v>
      </c>
      <c r="E60" s="148"/>
      <c r="F60" s="148"/>
      <c r="G60" s="74">
        <f t="shared" si="0"/>
        <v>0</v>
      </c>
      <c r="H60" s="74"/>
      <c r="I60" s="74"/>
      <c r="J60" s="143"/>
      <c r="K60" s="176">
        <f t="shared" si="1"/>
        <v>0</v>
      </c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</row>
    <row r="61" spans="1:60" ht="49.9" hidden="1" customHeight="1">
      <c r="A61" s="67"/>
      <c r="B61" s="67"/>
      <c r="C61" s="67"/>
      <c r="D61" s="137" t="s">
        <v>301</v>
      </c>
      <c r="E61" s="148"/>
      <c r="F61" s="148"/>
      <c r="G61" s="74">
        <f t="shared" si="0"/>
        <v>0</v>
      </c>
      <c r="H61" s="74"/>
      <c r="I61" s="74"/>
      <c r="J61" s="143"/>
      <c r="K61" s="176">
        <f t="shared" si="1"/>
        <v>0</v>
      </c>
      <c r="L61" s="47"/>
      <c r="M61" s="47"/>
      <c r="N61" s="47"/>
      <c r="O61" s="47"/>
      <c r="P61" s="47"/>
      <c r="Q61" s="47"/>
      <c r="R61" s="47"/>
      <c r="S61" s="47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1"/>
    </row>
    <row r="62" spans="1:60" ht="90" hidden="1">
      <c r="A62" s="67" t="s">
        <v>298</v>
      </c>
      <c r="B62" s="67">
        <v>70201</v>
      </c>
      <c r="C62" s="67" t="s">
        <v>113</v>
      </c>
      <c r="D62" s="100" t="s">
        <v>118</v>
      </c>
      <c r="E62" s="149"/>
      <c r="F62" s="149"/>
      <c r="G62" s="74">
        <f t="shared" si="0"/>
        <v>0</v>
      </c>
      <c r="H62" s="74"/>
      <c r="I62" s="74"/>
      <c r="J62" s="143"/>
      <c r="K62" s="176">
        <f t="shared" si="1"/>
        <v>0</v>
      </c>
      <c r="L62" s="46"/>
      <c r="M62" s="46"/>
      <c r="N62" s="46"/>
      <c r="O62" s="46"/>
      <c r="P62" s="46"/>
      <c r="Q62" s="46"/>
      <c r="R62" s="46"/>
      <c r="S62" s="46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1"/>
    </row>
    <row r="63" spans="1:60" s="18" customFormat="1" ht="30" hidden="1">
      <c r="A63" s="67"/>
      <c r="B63" s="67"/>
      <c r="C63" s="66"/>
      <c r="D63" s="103" t="s">
        <v>369</v>
      </c>
      <c r="E63" s="149"/>
      <c r="F63" s="149"/>
      <c r="G63" s="94">
        <f t="shared" si="0"/>
        <v>0</v>
      </c>
      <c r="H63" s="94"/>
      <c r="I63" s="94"/>
      <c r="J63" s="143"/>
      <c r="K63" s="176">
        <f t="shared" si="1"/>
        <v>0</v>
      </c>
      <c r="L63" s="23"/>
      <c r="M63" s="23"/>
      <c r="N63" s="23"/>
      <c r="O63" s="23"/>
      <c r="P63" s="23"/>
      <c r="Q63" s="23"/>
      <c r="R63" s="23"/>
      <c r="S63" s="23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15"/>
      <c r="AL63" s="15"/>
    </row>
    <row r="64" spans="1:60" s="18" customFormat="1" ht="66.599999999999994" hidden="1" customHeight="1">
      <c r="A64" s="70" t="s">
        <v>339</v>
      </c>
      <c r="B64" s="70" t="s">
        <v>472</v>
      </c>
      <c r="C64" s="70" t="s">
        <v>492</v>
      </c>
      <c r="D64" s="101" t="s">
        <v>473</v>
      </c>
      <c r="E64" s="149"/>
      <c r="F64" s="149"/>
      <c r="G64" s="82">
        <f t="shared" si="0"/>
        <v>0</v>
      </c>
      <c r="H64" s="82"/>
      <c r="I64" s="82"/>
      <c r="J64" s="143"/>
      <c r="K64" s="176">
        <f t="shared" si="1"/>
        <v>0</v>
      </c>
      <c r="L64" s="23"/>
      <c r="M64" s="23"/>
      <c r="N64" s="23"/>
      <c r="O64" s="23"/>
      <c r="P64" s="23"/>
      <c r="Q64" s="23"/>
      <c r="R64" s="23"/>
      <c r="S64" s="23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15"/>
      <c r="AL64" s="15"/>
    </row>
    <row r="65" spans="1:38" s="18" customFormat="1" ht="60" hidden="1">
      <c r="A65" s="70" t="s">
        <v>340</v>
      </c>
      <c r="B65" s="70" t="s">
        <v>474</v>
      </c>
      <c r="C65" s="70" t="s">
        <v>493</v>
      </c>
      <c r="D65" s="96" t="s">
        <v>248</v>
      </c>
      <c r="E65" s="149"/>
      <c r="F65" s="149"/>
      <c r="G65" s="52">
        <f t="shared" si="0"/>
        <v>0</v>
      </c>
      <c r="H65" s="52"/>
      <c r="I65" s="52"/>
      <c r="J65" s="143"/>
      <c r="K65" s="176">
        <f t="shared" si="1"/>
        <v>0</v>
      </c>
      <c r="L65" s="23"/>
      <c r="M65" s="23"/>
      <c r="N65" s="23"/>
      <c r="O65" s="23"/>
      <c r="P65" s="23"/>
      <c r="Q65" s="23"/>
      <c r="R65" s="23"/>
      <c r="S65" s="23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15"/>
      <c r="AL65" s="15"/>
    </row>
    <row r="66" spans="1:38" s="18" customFormat="1" ht="60" hidden="1">
      <c r="A66" s="89" t="s">
        <v>288</v>
      </c>
      <c r="B66" s="90">
        <v>1060</v>
      </c>
      <c r="C66" s="89" t="s">
        <v>86</v>
      </c>
      <c r="D66" s="104" t="s">
        <v>511</v>
      </c>
      <c r="E66" s="149"/>
      <c r="F66" s="149"/>
      <c r="G66" s="53">
        <f t="shared" si="0"/>
        <v>0</v>
      </c>
      <c r="H66" s="53"/>
      <c r="I66" s="53"/>
      <c r="J66" s="143"/>
      <c r="K66" s="176">
        <f t="shared" si="1"/>
        <v>0</v>
      </c>
      <c r="L66" s="23"/>
      <c r="M66" s="23"/>
      <c r="N66" s="23"/>
      <c r="O66" s="23"/>
      <c r="P66" s="23"/>
      <c r="Q66" s="23"/>
      <c r="R66" s="23"/>
      <c r="S66" s="23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15"/>
      <c r="AL66" s="15"/>
    </row>
    <row r="67" spans="1:38" s="18" customFormat="1" ht="97.15" hidden="1" customHeight="1">
      <c r="A67" s="70" t="s">
        <v>289</v>
      </c>
      <c r="B67" s="70" t="s">
        <v>249</v>
      </c>
      <c r="C67" s="70" t="s">
        <v>494</v>
      </c>
      <c r="D67" s="96" t="s">
        <v>360</v>
      </c>
      <c r="E67" s="150" t="s">
        <v>64</v>
      </c>
      <c r="F67" s="150"/>
      <c r="G67" s="52">
        <f t="shared" si="0"/>
        <v>0</v>
      </c>
      <c r="H67" s="52"/>
      <c r="I67" s="52"/>
      <c r="J67" s="143"/>
      <c r="K67" s="176">
        <f t="shared" si="1"/>
        <v>0</v>
      </c>
      <c r="L67" s="23"/>
      <c r="M67" s="23"/>
      <c r="N67" s="23"/>
      <c r="O67" s="23"/>
      <c r="P67" s="23"/>
      <c r="Q67" s="23"/>
      <c r="R67" s="23"/>
      <c r="S67" s="23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15"/>
      <c r="AL67" s="15"/>
    </row>
    <row r="68" spans="1:38" s="18" customFormat="1" ht="41.45" hidden="1" customHeight="1">
      <c r="A68" s="67"/>
      <c r="B68" s="67"/>
      <c r="C68" s="69"/>
      <c r="D68" s="131" t="s">
        <v>197</v>
      </c>
      <c r="E68" s="151"/>
      <c r="F68" s="151"/>
      <c r="G68" s="58">
        <f t="shared" si="0"/>
        <v>0</v>
      </c>
      <c r="H68" s="58"/>
      <c r="I68" s="58"/>
      <c r="J68" s="143"/>
      <c r="K68" s="176">
        <f t="shared" si="1"/>
        <v>0</v>
      </c>
      <c r="L68" s="23"/>
      <c r="M68" s="23"/>
      <c r="N68" s="23"/>
      <c r="O68" s="23"/>
      <c r="P68" s="23"/>
      <c r="Q68" s="23"/>
      <c r="R68" s="23"/>
      <c r="S68" s="23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15"/>
      <c r="AL68" s="15"/>
    </row>
    <row r="69" spans="1:38" s="18" customFormat="1" ht="124.15" hidden="1" customHeight="1">
      <c r="A69" s="70" t="s">
        <v>290</v>
      </c>
      <c r="B69" s="70" t="s">
        <v>361</v>
      </c>
      <c r="C69" s="70" t="s">
        <v>495</v>
      </c>
      <c r="D69" s="96" t="s">
        <v>260</v>
      </c>
      <c r="E69" s="151"/>
      <c r="F69" s="151"/>
      <c r="G69" s="52">
        <f t="shared" si="0"/>
        <v>0</v>
      </c>
      <c r="H69" s="52"/>
      <c r="I69" s="52"/>
      <c r="J69" s="143"/>
      <c r="K69" s="176">
        <f t="shared" si="1"/>
        <v>0</v>
      </c>
      <c r="L69" s="23"/>
      <c r="M69" s="23"/>
      <c r="N69" s="23"/>
      <c r="O69" s="23"/>
      <c r="P69" s="23"/>
      <c r="Q69" s="23"/>
      <c r="R69" s="23"/>
      <c r="S69" s="23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15"/>
      <c r="AL69" s="15"/>
    </row>
    <row r="70" spans="1:38" s="18" customFormat="1" ht="41.45" hidden="1" customHeight="1">
      <c r="A70" s="70" t="s">
        <v>291</v>
      </c>
      <c r="B70" s="70" t="s">
        <v>261</v>
      </c>
      <c r="C70" s="70" t="s">
        <v>496</v>
      </c>
      <c r="D70" s="90" t="s">
        <v>144</v>
      </c>
      <c r="E70" s="151"/>
      <c r="F70" s="151"/>
      <c r="G70" s="52">
        <f t="shared" si="0"/>
        <v>0</v>
      </c>
      <c r="H70" s="52"/>
      <c r="I70" s="52"/>
      <c r="J70" s="143"/>
      <c r="K70" s="176">
        <f t="shared" si="1"/>
        <v>0</v>
      </c>
      <c r="L70" s="23"/>
      <c r="M70" s="23"/>
      <c r="N70" s="23"/>
      <c r="O70" s="23"/>
      <c r="P70" s="23"/>
      <c r="Q70" s="23"/>
      <c r="R70" s="23"/>
      <c r="S70" s="23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15"/>
      <c r="AL70" s="15"/>
    </row>
    <row r="71" spans="1:38" s="18" customFormat="1" ht="27.6" hidden="1" customHeight="1">
      <c r="A71" s="67"/>
      <c r="B71" s="67"/>
      <c r="C71" s="66"/>
      <c r="D71" s="96" t="s">
        <v>458</v>
      </c>
      <c r="E71" s="151"/>
      <c r="F71" s="151"/>
      <c r="G71" s="52">
        <f t="shared" si="0"/>
        <v>0</v>
      </c>
      <c r="H71" s="52"/>
      <c r="I71" s="52"/>
      <c r="J71" s="143"/>
      <c r="K71" s="176">
        <f t="shared" si="1"/>
        <v>0</v>
      </c>
      <c r="L71" s="23"/>
      <c r="M71" s="23"/>
      <c r="N71" s="23"/>
      <c r="O71" s="23"/>
      <c r="P71" s="23"/>
      <c r="Q71" s="23"/>
      <c r="R71" s="23"/>
      <c r="S71" s="23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15"/>
      <c r="AL71" s="15"/>
    </row>
    <row r="72" spans="1:38" s="18" customFormat="1" ht="46.9" hidden="1" customHeight="1">
      <c r="A72" s="70" t="s">
        <v>292</v>
      </c>
      <c r="B72" s="70" t="s">
        <v>87</v>
      </c>
      <c r="C72" s="70" t="s">
        <v>497</v>
      </c>
      <c r="D72" s="128" t="s">
        <v>88</v>
      </c>
      <c r="E72" s="151"/>
      <c r="F72" s="151"/>
      <c r="G72" s="52">
        <f t="shared" si="0"/>
        <v>0</v>
      </c>
      <c r="H72" s="52"/>
      <c r="I72" s="52"/>
      <c r="J72" s="143"/>
      <c r="K72" s="176">
        <f t="shared" si="1"/>
        <v>0</v>
      </c>
      <c r="L72" s="23"/>
      <c r="M72" s="23"/>
      <c r="N72" s="23"/>
      <c r="O72" s="23"/>
      <c r="P72" s="23"/>
      <c r="Q72" s="23"/>
      <c r="R72" s="23"/>
      <c r="S72" s="23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15"/>
      <c r="AL72" s="15"/>
    </row>
    <row r="73" spans="1:38" s="18" customFormat="1" ht="51.6" hidden="1" customHeight="1">
      <c r="A73" s="61"/>
      <c r="B73" s="61" t="s">
        <v>269</v>
      </c>
      <c r="C73" s="61"/>
      <c r="D73" s="98" t="s">
        <v>357</v>
      </c>
      <c r="E73" s="151"/>
      <c r="F73" s="151"/>
      <c r="G73" s="53">
        <f t="shared" si="0"/>
        <v>0</v>
      </c>
      <c r="H73" s="53"/>
      <c r="I73" s="53"/>
      <c r="J73" s="143"/>
      <c r="K73" s="176">
        <f t="shared" si="1"/>
        <v>0</v>
      </c>
      <c r="L73" s="23"/>
      <c r="M73" s="23"/>
      <c r="N73" s="23"/>
      <c r="O73" s="23"/>
      <c r="P73" s="23"/>
      <c r="Q73" s="23"/>
      <c r="R73" s="23"/>
      <c r="S73" s="23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15"/>
      <c r="AL73" s="15"/>
    </row>
    <row r="74" spans="1:38" s="18" customFormat="1" ht="57" hidden="1" customHeight="1">
      <c r="A74" s="70" t="s">
        <v>293</v>
      </c>
      <c r="B74" s="70" t="s">
        <v>145</v>
      </c>
      <c r="C74" s="70" t="s">
        <v>498</v>
      </c>
      <c r="D74" s="96" t="s">
        <v>89</v>
      </c>
      <c r="E74" s="151"/>
      <c r="F74" s="151"/>
      <c r="G74" s="52">
        <f t="shared" si="0"/>
        <v>0</v>
      </c>
      <c r="H74" s="52"/>
      <c r="I74" s="52"/>
      <c r="J74" s="143"/>
      <c r="K74" s="176">
        <f t="shared" si="1"/>
        <v>0</v>
      </c>
      <c r="L74" s="23"/>
      <c r="M74" s="23"/>
      <c r="N74" s="23"/>
      <c r="O74" s="23"/>
      <c r="P74" s="23"/>
      <c r="Q74" s="23"/>
      <c r="R74" s="23"/>
      <c r="S74" s="23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15"/>
      <c r="AL74" s="15"/>
    </row>
    <row r="75" spans="1:38" ht="41.45" hidden="1" customHeight="1">
      <c r="A75" s="60" t="s">
        <v>294</v>
      </c>
      <c r="B75" s="60" t="s">
        <v>91</v>
      </c>
      <c r="C75" s="60" t="s">
        <v>90</v>
      </c>
      <c r="D75" s="100" t="s">
        <v>92</v>
      </c>
      <c r="E75" s="151"/>
      <c r="F75" s="151"/>
      <c r="G75" s="53">
        <f t="shared" si="0"/>
        <v>0</v>
      </c>
      <c r="H75" s="53"/>
      <c r="I75" s="53"/>
      <c r="J75" s="143"/>
      <c r="K75" s="176">
        <f t="shared" si="1"/>
        <v>0</v>
      </c>
      <c r="L75" s="46"/>
      <c r="M75" s="46"/>
      <c r="N75" s="46"/>
      <c r="O75" s="46"/>
      <c r="P75" s="46"/>
      <c r="Q75" s="46"/>
      <c r="R75" s="46"/>
      <c r="S75" s="46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1"/>
    </row>
    <row r="76" spans="1:38" s="18" customFormat="1" ht="40.15" hidden="1" customHeight="1">
      <c r="A76" s="87" t="s">
        <v>295</v>
      </c>
      <c r="B76" s="88" t="s">
        <v>146</v>
      </c>
      <c r="C76" s="87" t="s">
        <v>322</v>
      </c>
      <c r="D76" s="96" t="s">
        <v>93</v>
      </c>
      <c r="E76" s="151"/>
      <c r="F76" s="151"/>
      <c r="G76" s="52">
        <f t="shared" si="0"/>
        <v>0</v>
      </c>
      <c r="H76" s="52"/>
      <c r="I76" s="52"/>
      <c r="J76" s="143"/>
      <c r="K76" s="176">
        <f t="shared" si="1"/>
        <v>0</v>
      </c>
      <c r="L76" s="23"/>
      <c r="M76" s="23"/>
      <c r="N76" s="23"/>
      <c r="O76" s="23"/>
      <c r="P76" s="23"/>
      <c r="Q76" s="23"/>
      <c r="R76" s="23"/>
      <c r="S76" s="23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15"/>
      <c r="AL76" s="15"/>
    </row>
    <row r="77" spans="1:38" ht="27.6" hidden="1" customHeight="1">
      <c r="A77" s="87" t="s">
        <v>296</v>
      </c>
      <c r="B77" s="88" t="s">
        <v>6</v>
      </c>
      <c r="C77" s="87" t="s">
        <v>499</v>
      </c>
      <c r="D77" s="90" t="s">
        <v>94</v>
      </c>
      <c r="E77" s="151"/>
      <c r="F77" s="151"/>
      <c r="G77" s="52">
        <f t="shared" si="0"/>
        <v>0</v>
      </c>
      <c r="H77" s="52"/>
      <c r="I77" s="52"/>
      <c r="J77" s="143"/>
      <c r="K77" s="176">
        <f t="shared" si="1"/>
        <v>0</v>
      </c>
      <c r="L77" s="46"/>
      <c r="M77" s="46"/>
      <c r="N77" s="46"/>
      <c r="O77" s="46"/>
      <c r="P77" s="46"/>
      <c r="Q77" s="46"/>
      <c r="R77" s="46"/>
      <c r="S77" s="46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1"/>
    </row>
    <row r="78" spans="1:38" s="18" customFormat="1" ht="15.6" hidden="1" customHeight="1">
      <c r="A78" s="89" t="s">
        <v>304</v>
      </c>
      <c r="B78" s="65" t="s">
        <v>287</v>
      </c>
      <c r="C78" s="89" t="s">
        <v>16</v>
      </c>
      <c r="D78" s="90" t="s">
        <v>106</v>
      </c>
      <c r="E78" s="152"/>
      <c r="F78" s="152"/>
      <c r="G78" s="52">
        <f t="shared" ref="G78:G139" si="2">+H78+I78</f>
        <v>0</v>
      </c>
      <c r="H78" s="52"/>
      <c r="I78" s="52"/>
      <c r="J78" s="143"/>
      <c r="K78" s="176">
        <f t="shared" ref="K78:K139" si="3">+G78</f>
        <v>0</v>
      </c>
      <c r="L78" s="25"/>
      <c r="M78" s="27"/>
      <c r="N78" s="27"/>
      <c r="O78" s="27"/>
      <c r="P78" s="27"/>
      <c r="Q78" s="27"/>
      <c r="R78" s="27"/>
      <c r="S78" s="27"/>
      <c r="T78" s="27"/>
      <c r="U78" s="25"/>
      <c r="V78" s="26"/>
      <c r="W78" s="25"/>
      <c r="X78" s="26"/>
      <c r="Y78" s="25"/>
      <c r="Z78" s="26"/>
      <c r="AA78" s="25"/>
      <c r="AB78" s="26"/>
      <c r="AC78" s="25"/>
      <c r="AD78" s="15"/>
      <c r="AE78" s="15"/>
      <c r="AF78" s="15"/>
      <c r="AG78" s="15"/>
      <c r="AH78" s="15"/>
      <c r="AI78" s="15"/>
      <c r="AJ78" s="15"/>
      <c r="AK78" s="15"/>
      <c r="AL78" s="15"/>
    </row>
    <row r="79" spans="1:38" s="18" customFormat="1" ht="61.15" hidden="1" customHeight="1">
      <c r="A79" s="89" t="s">
        <v>305</v>
      </c>
      <c r="B79" s="65" t="s">
        <v>95</v>
      </c>
      <c r="C79" s="89" t="s">
        <v>17</v>
      </c>
      <c r="D79" s="90" t="s">
        <v>374</v>
      </c>
      <c r="E79" s="257"/>
      <c r="F79" s="153"/>
      <c r="G79" s="52">
        <f t="shared" si="2"/>
        <v>0</v>
      </c>
      <c r="H79" s="52"/>
      <c r="I79" s="52"/>
      <c r="J79" s="143"/>
      <c r="K79" s="176">
        <f t="shared" si="3"/>
        <v>0</v>
      </c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4"/>
      <c r="W79" s="27"/>
      <c r="X79" s="24"/>
      <c r="Y79" s="27"/>
      <c r="Z79" s="24"/>
      <c r="AA79" s="27"/>
      <c r="AB79" s="24"/>
      <c r="AC79" s="27"/>
      <c r="AD79" s="15"/>
      <c r="AE79" s="15"/>
      <c r="AF79" s="15"/>
      <c r="AG79" s="15"/>
      <c r="AH79" s="15"/>
      <c r="AI79" s="15"/>
      <c r="AJ79" s="15"/>
      <c r="AK79" s="15"/>
      <c r="AL79" s="15"/>
    </row>
    <row r="80" spans="1:38" s="18" customFormat="1" ht="48.6" hidden="1" customHeight="1">
      <c r="A80" s="89" t="s">
        <v>306</v>
      </c>
      <c r="B80" s="65" t="s">
        <v>46</v>
      </c>
      <c r="C80" s="89" t="s">
        <v>324</v>
      </c>
      <c r="D80" s="90" t="s">
        <v>47</v>
      </c>
      <c r="E80" s="258"/>
      <c r="F80" s="154"/>
      <c r="G80" s="52">
        <f t="shared" si="2"/>
        <v>0</v>
      </c>
      <c r="H80" s="52"/>
      <c r="I80" s="52"/>
      <c r="J80" s="143"/>
      <c r="K80" s="176">
        <f t="shared" si="3"/>
        <v>0</v>
      </c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</row>
    <row r="81" spans="1:60" s="18" customFormat="1" ht="48" hidden="1" customHeight="1">
      <c r="A81" s="66" t="s">
        <v>308</v>
      </c>
      <c r="B81" s="66" t="s">
        <v>48</v>
      </c>
      <c r="C81" s="66" t="s">
        <v>18</v>
      </c>
      <c r="D81" s="96" t="s">
        <v>187</v>
      </c>
      <c r="E81" s="258"/>
      <c r="F81" s="154"/>
      <c r="G81" s="52">
        <f t="shared" si="2"/>
        <v>0</v>
      </c>
      <c r="H81" s="52"/>
      <c r="I81" s="52"/>
      <c r="J81" s="143"/>
      <c r="K81" s="176">
        <f t="shared" si="3"/>
        <v>0</v>
      </c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</row>
    <row r="82" spans="1:60" s="18" customFormat="1" ht="82.9" hidden="1" customHeight="1">
      <c r="A82" s="66" t="s">
        <v>307</v>
      </c>
      <c r="B82" s="66" t="s">
        <v>259</v>
      </c>
      <c r="C82" s="66" t="s">
        <v>323</v>
      </c>
      <c r="D82" s="96" t="s">
        <v>427</v>
      </c>
      <c r="E82" s="258"/>
      <c r="F82" s="154"/>
      <c r="G82" s="52">
        <f t="shared" si="2"/>
        <v>0</v>
      </c>
      <c r="H82" s="52"/>
      <c r="I82" s="52"/>
      <c r="J82" s="143"/>
      <c r="K82" s="176">
        <f t="shared" si="3"/>
        <v>0</v>
      </c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</row>
    <row r="83" spans="1:60" s="15" customFormat="1" ht="58.15" hidden="1" customHeight="1">
      <c r="A83" s="70" t="s">
        <v>309</v>
      </c>
      <c r="B83" s="70" t="s">
        <v>210</v>
      </c>
      <c r="C83" s="70" t="s">
        <v>500</v>
      </c>
      <c r="D83" s="96" t="s">
        <v>96</v>
      </c>
      <c r="E83" s="258"/>
      <c r="F83" s="154"/>
      <c r="G83" s="52">
        <f t="shared" si="2"/>
        <v>0</v>
      </c>
      <c r="H83" s="52"/>
      <c r="I83" s="52"/>
      <c r="J83" s="143"/>
      <c r="K83" s="176">
        <f t="shared" si="3"/>
        <v>0</v>
      </c>
    </row>
    <row r="84" spans="1:60" s="15" customFormat="1" ht="45" hidden="1">
      <c r="A84" s="66" t="s">
        <v>310</v>
      </c>
      <c r="B84" s="66" t="s">
        <v>21</v>
      </c>
      <c r="C84" s="66" t="s">
        <v>156</v>
      </c>
      <c r="D84" s="96" t="s">
        <v>321</v>
      </c>
      <c r="E84" s="84"/>
      <c r="F84" s="84"/>
      <c r="G84" s="52">
        <f t="shared" si="2"/>
        <v>0</v>
      </c>
      <c r="H84" s="52"/>
      <c r="I84" s="52"/>
      <c r="J84" s="143"/>
      <c r="K84" s="176">
        <f t="shared" si="3"/>
        <v>0</v>
      </c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</row>
    <row r="85" spans="1:60" s="15" customFormat="1" ht="45" hidden="1">
      <c r="A85" s="60" t="s">
        <v>311</v>
      </c>
      <c r="B85" s="60" t="s">
        <v>365</v>
      </c>
      <c r="C85" s="60" t="s">
        <v>157</v>
      </c>
      <c r="D85" s="100" t="s">
        <v>366</v>
      </c>
      <c r="E85" s="84"/>
      <c r="F85" s="84"/>
      <c r="G85" s="74">
        <f t="shared" si="2"/>
        <v>0</v>
      </c>
      <c r="H85" s="74"/>
      <c r="I85" s="74"/>
      <c r="J85" s="143"/>
      <c r="K85" s="176">
        <f t="shared" si="3"/>
        <v>0</v>
      </c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</row>
    <row r="86" spans="1:60" s="15" customFormat="1" ht="15.75" hidden="1">
      <c r="A86" s="60" t="s">
        <v>312</v>
      </c>
      <c r="B86" s="60" t="s">
        <v>97</v>
      </c>
      <c r="C86" s="60" t="s">
        <v>149</v>
      </c>
      <c r="D86" s="106" t="s">
        <v>98</v>
      </c>
      <c r="E86" s="84"/>
      <c r="F86" s="84"/>
      <c r="G86" s="53">
        <f t="shared" si="2"/>
        <v>0</v>
      </c>
      <c r="H86" s="53"/>
      <c r="I86" s="53"/>
      <c r="J86" s="143"/>
      <c r="K86" s="176">
        <f t="shared" si="3"/>
        <v>0</v>
      </c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</row>
    <row r="87" spans="1:60" s="15" customFormat="1" ht="15.75" hidden="1">
      <c r="A87" s="89" t="s">
        <v>313</v>
      </c>
      <c r="B87" s="81">
        <v>7321</v>
      </c>
      <c r="C87" s="89" t="s">
        <v>99</v>
      </c>
      <c r="D87" s="107" t="s">
        <v>100</v>
      </c>
      <c r="E87" s="84"/>
      <c r="F87" s="84"/>
      <c r="G87" s="53">
        <f t="shared" si="2"/>
        <v>0</v>
      </c>
      <c r="H87" s="53"/>
      <c r="I87" s="53"/>
      <c r="J87" s="143"/>
      <c r="K87" s="176">
        <f t="shared" si="3"/>
        <v>0</v>
      </c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</row>
    <row r="88" spans="1:60" s="15" customFormat="1" ht="112.5" hidden="1" customHeight="1">
      <c r="A88" s="65" t="s">
        <v>78</v>
      </c>
      <c r="B88" s="65" t="s">
        <v>334</v>
      </c>
      <c r="C88" s="66" t="s">
        <v>79</v>
      </c>
      <c r="D88" s="133" t="s">
        <v>345</v>
      </c>
      <c r="E88" s="84" t="s">
        <v>129</v>
      </c>
      <c r="F88" s="84"/>
      <c r="G88" s="53">
        <f t="shared" si="2"/>
        <v>0</v>
      </c>
      <c r="H88" s="53"/>
      <c r="I88" s="53"/>
      <c r="J88" s="143"/>
      <c r="K88" s="176">
        <f t="shared" si="3"/>
        <v>0</v>
      </c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</row>
    <row r="89" spans="1:60" s="15" customFormat="1" ht="15.75" hidden="1">
      <c r="A89" s="65" t="s">
        <v>316</v>
      </c>
      <c r="B89" s="65" t="s">
        <v>105</v>
      </c>
      <c r="C89" s="65" t="s">
        <v>490</v>
      </c>
      <c r="D89" s="91" t="s">
        <v>425</v>
      </c>
      <c r="E89" s="84"/>
      <c r="F89" s="84"/>
      <c r="G89" s="53">
        <f t="shared" si="2"/>
        <v>0</v>
      </c>
      <c r="H89" s="53"/>
      <c r="I89" s="53"/>
      <c r="J89" s="143"/>
      <c r="K89" s="176">
        <f t="shared" si="3"/>
        <v>0</v>
      </c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</row>
    <row r="90" spans="1:60" s="15" customFormat="1" ht="58.9" hidden="1" customHeight="1">
      <c r="A90" s="60" t="s">
        <v>314</v>
      </c>
      <c r="B90" s="60" t="s">
        <v>102</v>
      </c>
      <c r="C90" s="60" t="s">
        <v>101</v>
      </c>
      <c r="D90" s="106" t="s">
        <v>239</v>
      </c>
      <c r="E90" s="84"/>
      <c r="F90" s="84"/>
      <c r="G90" s="53">
        <f t="shared" si="2"/>
        <v>0</v>
      </c>
      <c r="H90" s="53"/>
      <c r="I90" s="53"/>
      <c r="J90" s="143"/>
      <c r="K90" s="176">
        <f t="shared" si="3"/>
        <v>0</v>
      </c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</row>
    <row r="91" spans="1:60" s="15" customFormat="1" ht="54.6" hidden="1" customHeight="1">
      <c r="A91" s="60" t="s">
        <v>315</v>
      </c>
      <c r="B91" s="60" t="s">
        <v>449</v>
      </c>
      <c r="C91" s="60" t="s">
        <v>103</v>
      </c>
      <c r="D91" s="108" t="s">
        <v>104</v>
      </c>
      <c r="E91" s="84"/>
      <c r="F91" s="84"/>
      <c r="G91" s="53">
        <f t="shared" si="2"/>
        <v>0</v>
      </c>
      <c r="H91" s="53"/>
      <c r="I91" s="53"/>
      <c r="J91" s="143"/>
      <c r="K91" s="176">
        <f t="shared" si="3"/>
        <v>0</v>
      </c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</row>
    <row r="92" spans="1:60" s="15" customFormat="1" ht="54.6" hidden="1" customHeight="1">
      <c r="A92" s="66" t="s">
        <v>317</v>
      </c>
      <c r="B92" s="66" t="s">
        <v>84</v>
      </c>
      <c r="C92" s="66" t="s">
        <v>148</v>
      </c>
      <c r="D92" s="90" t="s">
        <v>85</v>
      </c>
      <c r="E92" s="84"/>
      <c r="F92" s="84"/>
      <c r="G92" s="53">
        <f t="shared" si="2"/>
        <v>0</v>
      </c>
      <c r="H92" s="53"/>
      <c r="I92" s="53"/>
      <c r="J92" s="143"/>
      <c r="K92" s="176">
        <f t="shared" si="3"/>
        <v>0</v>
      </c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</row>
    <row r="93" spans="1:60" s="15" customFormat="1" ht="45" hidden="1">
      <c r="A93" s="70" t="s">
        <v>318</v>
      </c>
      <c r="B93" s="70" t="s">
        <v>145</v>
      </c>
      <c r="C93" s="70" t="s">
        <v>498</v>
      </c>
      <c r="D93" s="96" t="s">
        <v>89</v>
      </c>
      <c r="E93" s="84"/>
      <c r="F93" s="84"/>
      <c r="G93" s="52">
        <f t="shared" si="2"/>
        <v>0</v>
      </c>
      <c r="H93" s="52"/>
      <c r="I93" s="52"/>
      <c r="J93" s="143"/>
      <c r="K93" s="176">
        <f t="shared" si="3"/>
        <v>0</v>
      </c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</row>
    <row r="94" spans="1:60" s="15" customFormat="1" ht="54" hidden="1" customHeight="1">
      <c r="A94" s="70" t="s">
        <v>319</v>
      </c>
      <c r="B94" s="70" t="s">
        <v>146</v>
      </c>
      <c r="C94" s="70" t="s">
        <v>322</v>
      </c>
      <c r="D94" s="101" t="s">
        <v>45</v>
      </c>
      <c r="E94" s="84" t="s">
        <v>60</v>
      </c>
      <c r="F94" s="84"/>
      <c r="G94" s="82">
        <f t="shared" si="2"/>
        <v>0</v>
      </c>
      <c r="H94" s="82"/>
      <c r="I94" s="82"/>
      <c r="J94" s="143"/>
      <c r="K94" s="176">
        <f t="shared" si="3"/>
        <v>0</v>
      </c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</row>
    <row r="95" spans="1:60" s="15" customFormat="1" ht="52.9" hidden="1" customHeight="1">
      <c r="A95" s="70" t="s">
        <v>320</v>
      </c>
      <c r="B95" s="70" t="s">
        <v>478</v>
      </c>
      <c r="C95" s="70" t="s">
        <v>477</v>
      </c>
      <c r="D95" s="96" t="s">
        <v>479</v>
      </c>
      <c r="E95" s="84"/>
      <c r="F95" s="84"/>
      <c r="G95" s="52">
        <f t="shared" si="2"/>
        <v>0</v>
      </c>
      <c r="H95" s="52"/>
      <c r="I95" s="52"/>
      <c r="J95" s="143"/>
      <c r="K95" s="176">
        <f t="shared" si="3"/>
        <v>0</v>
      </c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</row>
    <row r="96" spans="1:60" s="15" customFormat="1" ht="38.25" hidden="1">
      <c r="A96" s="67"/>
      <c r="B96" s="67"/>
      <c r="C96" s="71"/>
      <c r="D96" s="105" t="s">
        <v>246</v>
      </c>
      <c r="E96" s="84"/>
      <c r="F96" s="84"/>
      <c r="G96" s="74">
        <f t="shared" si="2"/>
        <v>0</v>
      </c>
      <c r="H96" s="74"/>
      <c r="I96" s="74"/>
      <c r="J96" s="143"/>
      <c r="K96" s="176">
        <f t="shared" si="3"/>
        <v>0</v>
      </c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</row>
    <row r="97" spans="1:60" s="15" customFormat="1" ht="25.5" hidden="1">
      <c r="A97" s="67"/>
      <c r="B97" s="67"/>
      <c r="C97" s="71"/>
      <c r="D97" s="105" t="s">
        <v>30</v>
      </c>
      <c r="E97" s="84"/>
      <c r="F97" s="84"/>
      <c r="G97" s="74">
        <f t="shared" si="2"/>
        <v>0</v>
      </c>
      <c r="H97" s="74"/>
      <c r="I97" s="74"/>
      <c r="J97" s="143"/>
      <c r="K97" s="176">
        <f t="shared" si="3"/>
        <v>0</v>
      </c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</row>
    <row r="98" spans="1:60" s="15" customFormat="1" ht="38.25" hidden="1">
      <c r="A98" s="67"/>
      <c r="B98" s="67"/>
      <c r="C98" s="71"/>
      <c r="D98" s="105" t="s">
        <v>198</v>
      </c>
      <c r="E98" s="84"/>
      <c r="F98" s="84"/>
      <c r="G98" s="74">
        <f t="shared" si="2"/>
        <v>0</v>
      </c>
      <c r="H98" s="74"/>
      <c r="I98" s="74"/>
      <c r="J98" s="143"/>
      <c r="K98" s="176">
        <f t="shared" si="3"/>
        <v>0</v>
      </c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</row>
    <row r="99" spans="1:60" s="15" customFormat="1" ht="38.25" hidden="1">
      <c r="A99" s="67"/>
      <c r="B99" s="67"/>
      <c r="C99" s="71"/>
      <c r="D99" s="105" t="s">
        <v>244</v>
      </c>
      <c r="E99" s="84"/>
      <c r="F99" s="84"/>
      <c r="G99" s="74">
        <f t="shared" si="2"/>
        <v>0</v>
      </c>
      <c r="H99" s="74"/>
      <c r="I99" s="74"/>
      <c r="J99" s="143"/>
      <c r="K99" s="176">
        <f t="shared" si="3"/>
        <v>0</v>
      </c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</row>
    <row r="100" spans="1:60" s="15" customFormat="1" ht="15.75" hidden="1">
      <c r="A100" s="67"/>
      <c r="B100" s="67"/>
      <c r="C100" s="69"/>
      <c r="D100" s="98"/>
      <c r="E100" s="84"/>
      <c r="F100" s="84"/>
      <c r="G100" s="58">
        <f t="shared" si="2"/>
        <v>0</v>
      </c>
      <c r="H100" s="58"/>
      <c r="I100" s="58"/>
      <c r="J100" s="143"/>
      <c r="K100" s="176">
        <f t="shared" si="3"/>
        <v>0</v>
      </c>
    </row>
    <row r="101" spans="1:60" s="15" customFormat="1" ht="91.15" hidden="1" customHeight="1">
      <c r="A101" s="70" t="s">
        <v>460</v>
      </c>
      <c r="B101" s="70" t="s">
        <v>507</v>
      </c>
      <c r="C101" s="70" t="s">
        <v>475</v>
      </c>
      <c r="D101" s="96" t="s">
        <v>481</v>
      </c>
      <c r="E101" s="84"/>
      <c r="F101" s="84"/>
      <c r="G101" s="52">
        <f t="shared" si="2"/>
        <v>0</v>
      </c>
      <c r="H101" s="52"/>
      <c r="I101" s="52"/>
      <c r="J101" s="143"/>
      <c r="K101" s="176">
        <f t="shared" si="3"/>
        <v>0</v>
      </c>
    </row>
    <row r="102" spans="1:60" s="15" customFormat="1" ht="15.75" hidden="1">
      <c r="A102" s="77"/>
      <c r="B102" s="77"/>
      <c r="C102" s="77"/>
      <c r="D102" s="96" t="s">
        <v>373</v>
      </c>
      <c r="E102" s="84"/>
      <c r="F102" s="84"/>
      <c r="G102" s="78">
        <f t="shared" si="2"/>
        <v>0</v>
      </c>
      <c r="H102" s="78"/>
      <c r="I102" s="78"/>
      <c r="J102" s="143"/>
      <c r="K102" s="176">
        <f t="shared" si="3"/>
        <v>0</v>
      </c>
    </row>
    <row r="103" spans="1:60" s="15" customFormat="1" ht="45" hidden="1">
      <c r="A103" s="77"/>
      <c r="B103" s="77"/>
      <c r="C103" s="77"/>
      <c r="D103" s="96" t="s">
        <v>255</v>
      </c>
      <c r="E103" s="84"/>
      <c r="F103" s="84"/>
      <c r="G103" s="50">
        <f t="shared" si="2"/>
        <v>0</v>
      </c>
      <c r="H103" s="50"/>
      <c r="I103" s="50"/>
      <c r="J103" s="143"/>
      <c r="K103" s="176">
        <f t="shared" si="3"/>
        <v>0</v>
      </c>
    </row>
    <row r="104" spans="1:60" s="15" customFormat="1" ht="38.25" hidden="1">
      <c r="A104" s="67"/>
      <c r="B104" s="67"/>
      <c r="C104" s="71"/>
      <c r="D104" s="105" t="s">
        <v>77</v>
      </c>
      <c r="E104" s="84"/>
      <c r="F104" s="84"/>
      <c r="G104" s="74">
        <f t="shared" si="2"/>
        <v>0</v>
      </c>
      <c r="H104" s="74"/>
      <c r="I104" s="74"/>
      <c r="J104" s="143"/>
      <c r="K104" s="176">
        <f t="shared" si="3"/>
        <v>0</v>
      </c>
    </row>
    <row r="105" spans="1:60" s="15" customFormat="1" ht="24" hidden="1">
      <c r="A105" s="67"/>
      <c r="B105" s="67"/>
      <c r="C105" s="67"/>
      <c r="D105" s="97" t="s">
        <v>379</v>
      </c>
      <c r="E105" s="84"/>
      <c r="F105" s="84"/>
      <c r="G105" s="74">
        <f t="shared" si="2"/>
        <v>0</v>
      </c>
      <c r="H105" s="74"/>
      <c r="I105" s="74"/>
      <c r="J105" s="143"/>
      <c r="K105" s="176">
        <f t="shared" si="3"/>
        <v>0</v>
      </c>
    </row>
    <row r="106" spans="1:60" s="18" customFormat="1" ht="25.5" hidden="1">
      <c r="A106" s="67"/>
      <c r="B106" s="67"/>
      <c r="C106" s="71"/>
      <c r="D106" s="105" t="s">
        <v>185</v>
      </c>
      <c r="E106" s="84"/>
      <c r="F106" s="84"/>
      <c r="G106" s="74">
        <f t="shared" si="2"/>
        <v>0</v>
      </c>
      <c r="H106" s="74"/>
      <c r="I106" s="74"/>
      <c r="J106" s="143"/>
      <c r="K106" s="176">
        <f t="shared" si="3"/>
        <v>0</v>
      </c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</row>
    <row r="107" spans="1:60" s="18" customFormat="1" ht="24" hidden="1">
      <c r="A107" s="67"/>
      <c r="B107" s="67"/>
      <c r="C107" s="67"/>
      <c r="D107" s="97" t="s">
        <v>459</v>
      </c>
      <c r="E107" s="84"/>
      <c r="F107" s="84"/>
      <c r="G107" s="74">
        <f t="shared" si="2"/>
        <v>0</v>
      </c>
      <c r="H107" s="74"/>
      <c r="I107" s="74"/>
      <c r="J107" s="143"/>
      <c r="K107" s="176">
        <f t="shared" si="3"/>
        <v>0</v>
      </c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</row>
    <row r="108" spans="1:60" s="18" customFormat="1" ht="38.25" hidden="1">
      <c r="A108" s="67"/>
      <c r="B108" s="67"/>
      <c r="C108" s="71"/>
      <c r="D108" s="105" t="s">
        <v>355</v>
      </c>
      <c r="E108" s="84"/>
      <c r="F108" s="84"/>
      <c r="G108" s="74">
        <f t="shared" si="2"/>
        <v>0</v>
      </c>
      <c r="H108" s="74"/>
      <c r="I108" s="74"/>
      <c r="J108" s="143"/>
      <c r="K108" s="176">
        <f t="shared" si="3"/>
        <v>0</v>
      </c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</row>
    <row r="109" spans="1:60" s="18" customFormat="1" ht="15.75" hidden="1">
      <c r="A109" s="67"/>
      <c r="B109" s="67"/>
      <c r="C109" s="67"/>
      <c r="D109" s="97"/>
      <c r="E109" s="84"/>
      <c r="F109" s="84"/>
      <c r="G109" s="74">
        <f t="shared" si="2"/>
        <v>0</v>
      </c>
      <c r="H109" s="74"/>
      <c r="I109" s="74"/>
      <c r="J109" s="143"/>
      <c r="K109" s="176">
        <f t="shared" si="3"/>
        <v>0</v>
      </c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</row>
    <row r="110" spans="1:60" s="18" customFormat="1" ht="30" hidden="1">
      <c r="A110" s="70" t="s">
        <v>461</v>
      </c>
      <c r="B110" s="70" t="s">
        <v>480</v>
      </c>
      <c r="C110" s="70" t="s">
        <v>158</v>
      </c>
      <c r="D110" s="76" t="s">
        <v>483</v>
      </c>
      <c r="E110" s="84"/>
      <c r="F110" s="84"/>
      <c r="G110" s="52">
        <f t="shared" si="2"/>
        <v>0</v>
      </c>
      <c r="H110" s="52"/>
      <c r="I110" s="52"/>
      <c r="J110" s="143"/>
      <c r="K110" s="176">
        <f t="shared" si="3"/>
        <v>0</v>
      </c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</row>
    <row r="111" spans="1:60" s="18" customFormat="1" ht="31.5" hidden="1">
      <c r="A111" s="70" t="s">
        <v>462</v>
      </c>
      <c r="B111" s="70" t="s">
        <v>509</v>
      </c>
      <c r="C111" s="70" t="s">
        <v>508</v>
      </c>
      <c r="D111" s="96" t="s">
        <v>163</v>
      </c>
      <c r="E111" s="84"/>
      <c r="F111" s="84"/>
      <c r="G111" s="52">
        <f t="shared" si="2"/>
        <v>0</v>
      </c>
      <c r="H111" s="52"/>
      <c r="I111" s="52"/>
      <c r="J111" s="143"/>
      <c r="K111" s="176">
        <f t="shared" si="3"/>
        <v>0</v>
      </c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</row>
    <row r="112" spans="1:60" s="18" customFormat="1" ht="45" hidden="1">
      <c r="A112" s="70" t="s">
        <v>463</v>
      </c>
      <c r="B112" s="70" t="s">
        <v>482</v>
      </c>
      <c r="C112" s="70" t="s">
        <v>7</v>
      </c>
      <c r="D112" s="80" t="s">
        <v>189</v>
      </c>
      <c r="E112" s="84"/>
      <c r="F112" s="84"/>
      <c r="G112" s="52">
        <f t="shared" si="2"/>
        <v>0</v>
      </c>
      <c r="H112" s="52"/>
      <c r="I112" s="52"/>
      <c r="J112" s="143"/>
      <c r="K112" s="176">
        <f t="shared" si="3"/>
        <v>0</v>
      </c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</row>
    <row r="113" spans="1:38" s="18" customFormat="1" ht="15.75" hidden="1">
      <c r="A113" s="70" t="s">
        <v>464</v>
      </c>
      <c r="B113" s="70" t="s">
        <v>484</v>
      </c>
      <c r="C113" s="70" t="s">
        <v>8</v>
      </c>
      <c r="D113" s="96" t="s">
        <v>190</v>
      </c>
      <c r="E113" s="84"/>
      <c r="F113" s="84"/>
      <c r="G113" s="52">
        <f t="shared" si="2"/>
        <v>0</v>
      </c>
      <c r="H113" s="52"/>
      <c r="I113" s="52"/>
      <c r="J113" s="143"/>
      <c r="K113" s="176">
        <f t="shared" si="3"/>
        <v>0</v>
      </c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</row>
    <row r="114" spans="1:38" s="18" customFormat="1" ht="30" hidden="1">
      <c r="A114" s="70" t="s">
        <v>465</v>
      </c>
      <c r="B114" s="70" t="s">
        <v>485</v>
      </c>
      <c r="C114" s="70" t="s">
        <v>9</v>
      </c>
      <c r="D114" s="76" t="s">
        <v>164</v>
      </c>
      <c r="E114" s="84"/>
      <c r="F114" s="84"/>
      <c r="G114" s="52">
        <f t="shared" si="2"/>
        <v>0</v>
      </c>
      <c r="H114" s="52"/>
      <c r="I114" s="52"/>
      <c r="J114" s="143"/>
      <c r="K114" s="176">
        <f t="shared" si="3"/>
        <v>0</v>
      </c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</row>
    <row r="115" spans="1:38" s="18" customFormat="1" ht="51" hidden="1">
      <c r="A115" s="67"/>
      <c r="B115" s="67"/>
      <c r="C115" s="71"/>
      <c r="D115" s="105" t="s">
        <v>24</v>
      </c>
      <c r="E115" s="84"/>
      <c r="F115" s="84"/>
      <c r="G115" s="74">
        <f t="shared" si="2"/>
        <v>0</v>
      </c>
      <c r="H115" s="74"/>
      <c r="I115" s="74"/>
      <c r="J115" s="143"/>
      <c r="K115" s="176">
        <f t="shared" si="3"/>
        <v>0</v>
      </c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</row>
    <row r="116" spans="1:38" s="18" customFormat="1" ht="30" hidden="1">
      <c r="A116" s="70" t="s">
        <v>466</v>
      </c>
      <c r="B116" s="70" t="s">
        <v>112</v>
      </c>
      <c r="C116" s="70" t="s">
        <v>250</v>
      </c>
      <c r="D116" s="96" t="s">
        <v>204</v>
      </c>
      <c r="E116" s="84"/>
      <c r="F116" s="84"/>
      <c r="G116" s="52">
        <f t="shared" si="2"/>
        <v>0</v>
      </c>
      <c r="H116" s="52"/>
      <c r="I116" s="52"/>
      <c r="J116" s="143"/>
      <c r="K116" s="176">
        <f t="shared" si="3"/>
        <v>0</v>
      </c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</row>
    <row r="117" spans="1:38" s="18" customFormat="1" ht="15.75" hidden="1">
      <c r="A117" s="67"/>
      <c r="B117" s="67"/>
      <c r="C117" s="71"/>
      <c r="D117" s="105" t="s">
        <v>186</v>
      </c>
      <c r="E117" s="84"/>
      <c r="F117" s="84"/>
      <c r="G117" s="74">
        <f t="shared" si="2"/>
        <v>0</v>
      </c>
      <c r="H117" s="74"/>
      <c r="I117" s="74"/>
      <c r="J117" s="143"/>
      <c r="K117" s="176">
        <f t="shared" si="3"/>
        <v>0</v>
      </c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</row>
    <row r="118" spans="1:38" s="18" customFormat="1" ht="51" hidden="1">
      <c r="A118" s="67"/>
      <c r="B118" s="67"/>
      <c r="C118" s="71"/>
      <c r="D118" s="105" t="s">
        <v>220</v>
      </c>
      <c r="E118" s="84"/>
      <c r="F118" s="84"/>
      <c r="G118" s="74">
        <f t="shared" si="2"/>
        <v>0</v>
      </c>
      <c r="H118" s="74"/>
      <c r="I118" s="74"/>
      <c r="J118" s="143"/>
      <c r="K118" s="176">
        <f t="shared" si="3"/>
        <v>0</v>
      </c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</row>
    <row r="119" spans="1:38" s="18" customFormat="1" ht="51" hidden="1">
      <c r="A119" s="67"/>
      <c r="B119" s="67"/>
      <c r="C119" s="71"/>
      <c r="D119" s="105" t="s">
        <v>24</v>
      </c>
      <c r="E119" s="84"/>
      <c r="F119" s="84"/>
      <c r="G119" s="74">
        <f t="shared" si="2"/>
        <v>0</v>
      </c>
      <c r="H119" s="74"/>
      <c r="I119" s="74"/>
      <c r="J119" s="143"/>
      <c r="K119" s="176">
        <f t="shared" si="3"/>
        <v>0</v>
      </c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</row>
    <row r="120" spans="1:38" s="18" customFormat="1" ht="30" hidden="1">
      <c r="A120" s="66"/>
      <c r="B120" s="66" t="s">
        <v>529</v>
      </c>
      <c r="C120" s="66"/>
      <c r="D120" s="96" t="s">
        <v>245</v>
      </c>
      <c r="E120" s="84"/>
      <c r="F120" s="84"/>
      <c r="G120" s="52">
        <f t="shared" si="2"/>
        <v>0</v>
      </c>
      <c r="H120" s="52"/>
      <c r="I120" s="52"/>
      <c r="J120" s="143"/>
      <c r="K120" s="176">
        <f t="shared" si="3"/>
        <v>0</v>
      </c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</row>
    <row r="121" spans="1:38" s="18" customFormat="1" ht="30" hidden="1">
      <c r="A121" s="70" t="s">
        <v>467</v>
      </c>
      <c r="B121" s="70" t="s">
        <v>165</v>
      </c>
      <c r="C121" s="70" t="s">
        <v>10</v>
      </c>
      <c r="D121" s="96" t="s">
        <v>139</v>
      </c>
      <c r="E121" s="84"/>
      <c r="F121" s="84"/>
      <c r="G121" s="52">
        <f t="shared" si="2"/>
        <v>0</v>
      </c>
      <c r="H121" s="52"/>
      <c r="I121" s="52"/>
      <c r="J121" s="143"/>
      <c r="K121" s="176">
        <f t="shared" si="3"/>
        <v>0</v>
      </c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</row>
    <row r="122" spans="1:38" s="18" customFormat="1" ht="51" hidden="1">
      <c r="A122" s="67"/>
      <c r="B122" s="67"/>
      <c r="C122" s="71"/>
      <c r="D122" s="105" t="s">
        <v>24</v>
      </c>
      <c r="E122" s="84"/>
      <c r="F122" s="84"/>
      <c r="G122" s="74">
        <f t="shared" si="2"/>
        <v>0</v>
      </c>
      <c r="H122" s="74"/>
      <c r="I122" s="74"/>
      <c r="J122" s="143"/>
      <c r="K122" s="176">
        <f t="shared" si="3"/>
        <v>0</v>
      </c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</row>
    <row r="123" spans="1:38" s="18" customFormat="1" ht="30" hidden="1">
      <c r="A123" s="70" t="s">
        <v>270</v>
      </c>
      <c r="B123" s="70" t="s">
        <v>203</v>
      </c>
      <c r="C123" s="70" t="s">
        <v>11</v>
      </c>
      <c r="D123" s="96" t="s">
        <v>140</v>
      </c>
      <c r="E123" s="84"/>
      <c r="F123" s="84"/>
      <c r="G123" s="52">
        <f t="shared" si="2"/>
        <v>0</v>
      </c>
      <c r="H123" s="52"/>
      <c r="I123" s="52"/>
      <c r="J123" s="143"/>
      <c r="K123" s="176">
        <f t="shared" si="3"/>
        <v>0</v>
      </c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</row>
    <row r="124" spans="1:38" s="18" customFormat="1" ht="30" hidden="1">
      <c r="A124" s="70" t="s">
        <v>271</v>
      </c>
      <c r="B124" s="70" t="s">
        <v>166</v>
      </c>
      <c r="C124" s="70" t="s">
        <v>12</v>
      </c>
      <c r="D124" s="90" t="s">
        <v>167</v>
      </c>
      <c r="E124" s="84"/>
      <c r="F124" s="84"/>
      <c r="G124" s="52">
        <f t="shared" si="2"/>
        <v>0</v>
      </c>
      <c r="H124" s="52"/>
      <c r="I124" s="52"/>
      <c r="J124" s="143"/>
      <c r="K124" s="176">
        <f t="shared" si="3"/>
        <v>0</v>
      </c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</row>
    <row r="125" spans="1:38" s="18" customFormat="1" ht="31.5" hidden="1" customHeight="1">
      <c r="A125" s="70" t="s">
        <v>126</v>
      </c>
      <c r="B125" s="70" t="s">
        <v>127</v>
      </c>
      <c r="C125" s="70" t="s">
        <v>476</v>
      </c>
      <c r="D125" s="90" t="s">
        <v>65</v>
      </c>
      <c r="E125" s="155" t="s">
        <v>66</v>
      </c>
      <c r="F125" s="155"/>
      <c r="G125" s="82">
        <f t="shared" si="2"/>
        <v>0</v>
      </c>
      <c r="H125" s="82"/>
      <c r="I125" s="82"/>
      <c r="J125" s="143"/>
      <c r="K125" s="176">
        <f t="shared" si="3"/>
        <v>0</v>
      </c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</row>
    <row r="126" spans="1:38" s="14" customFormat="1" ht="33.6" hidden="1" customHeight="1">
      <c r="A126" s="70"/>
      <c r="B126" s="70"/>
      <c r="C126" s="70"/>
      <c r="D126" s="57"/>
      <c r="E126" s="158" t="s">
        <v>68</v>
      </c>
      <c r="F126" s="158"/>
      <c r="G126" s="159">
        <f t="shared" si="2"/>
        <v>0</v>
      </c>
      <c r="H126" s="159"/>
      <c r="I126" s="159"/>
      <c r="J126" s="160"/>
      <c r="K126" s="176">
        <f t="shared" si="3"/>
        <v>0</v>
      </c>
      <c r="L126" s="15"/>
      <c r="M126" s="15"/>
      <c r="N126" s="15"/>
      <c r="O126" s="15"/>
      <c r="P126" s="15"/>
      <c r="Q126" s="15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</row>
    <row r="127" spans="1:38" s="14" customFormat="1" ht="45" hidden="1" customHeight="1">
      <c r="A127" s="70" t="s">
        <v>126</v>
      </c>
      <c r="B127" s="70" t="s">
        <v>127</v>
      </c>
      <c r="C127" s="70" t="s">
        <v>476</v>
      </c>
      <c r="D127" s="90" t="s">
        <v>65</v>
      </c>
      <c r="E127" s="234" t="s">
        <v>69</v>
      </c>
      <c r="F127" s="161"/>
      <c r="G127" s="162">
        <f t="shared" si="2"/>
        <v>0</v>
      </c>
      <c r="H127" s="162"/>
      <c r="I127" s="162"/>
      <c r="J127" s="160"/>
      <c r="K127" s="176">
        <f t="shared" si="3"/>
        <v>0</v>
      </c>
      <c r="L127" s="15"/>
      <c r="M127" s="15"/>
      <c r="N127" s="15"/>
      <c r="O127" s="15"/>
      <c r="P127" s="15"/>
      <c r="Q127" s="15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</row>
    <row r="128" spans="1:38" s="14" customFormat="1" ht="70.150000000000006" hidden="1" customHeight="1">
      <c r="A128" s="70" t="s">
        <v>126</v>
      </c>
      <c r="B128" s="70" t="s">
        <v>127</v>
      </c>
      <c r="C128" s="70" t="s">
        <v>476</v>
      </c>
      <c r="D128" s="90" t="s">
        <v>65</v>
      </c>
      <c r="E128" s="263"/>
      <c r="F128" s="163"/>
      <c r="G128" s="162">
        <f t="shared" si="2"/>
        <v>0</v>
      </c>
      <c r="H128" s="162"/>
      <c r="I128" s="162"/>
      <c r="J128" s="160"/>
      <c r="K128" s="176">
        <f t="shared" si="3"/>
        <v>0</v>
      </c>
      <c r="L128" s="15"/>
      <c r="M128" s="15"/>
      <c r="N128" s="15"/>
      <c r="O128" s="15"/>
      <c r="P128" s="15"/>
      <c r="Q128" s="15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</row>
    <row r="129" spans="1:38" s="14" customFormat="1" ht="69" hidden="1" customHeight="1">
      <c r="A129" s="156" t="s">
        <v>278</v>
      </c>
      <c r="B129" s="70" t="s">
        <v>84</v>
      </c>
      <c r="C129" s="156" t="s">
        <v>67</v>
      </c>
      <c r="D129" s="138" t="s">
        <v>85</v>
      </c>
      <c r="E129" s="264"/>
      <c r="F129" s="164"/>
      <c r="G129" s="165">
        <f t="shared" si="2"/>
        <v>0</v>
      </c>
      <c r="H129" s="165"/>
      <c r="I129" s="165"/>
      <c r="J129" s="160"/>
      <c r="K129" s="176">
        <f t="shared" si="3"/>
        <v>0</v>
      </c>
      <c r="L129" s="15"/>
      <c r="M129" s="15"/>
      <c r="N129" s="15"/>
      <c r="O129" s="15"/>
      <c r="P129" s="15"/>
      <c r="Q129" s="15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</row>
    <row r="130" spans="1:38" s="14" customFormat="1" ht="69" hidden="1" customHeight="1">
      <c r="A130" s="70" t="s">
        <v>126</v>
      </c>
      <c r="B130" s="70" t="s">
        <v>127</v>
      </c>
      <c r="C130" s="70" t="s">
        <v>476</v>
      </c>
      <c r="D130" s="90" t="s">
        <v>65</v>
      </c>
      <c r="E130" s="158" t="s">
        <v>70</v>
      </c>
      <c r="F130" s="158"/>
      <c r="G130" s="165">
        <f t="shared" si="2"/>
        <v>0</v>
      </c>
      <c r="H130" s="165"/>
      <c r="I130" s="165"/>
      <c r="J130" s="160"/>
      <c r="K130" s="176">
        <f t="shared" si="3"/>
        <v>0</v>
      </c>
      <c r="L130" s="15"/>
      <c r="M130" s="15"/>
      <c r="N130" s="15"/>
      <c r="O130" s="15"/>
      <c r="P130" s="15"/>
      <c r="Q130" s="15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</row>
    <row r="131" spans="1:38" s="14" customFormat="1" ht="51" hidden="1" customHeight="1">
      <c r="A131" s="70"/>
      <c r="B131" s="70"/>
      <c r="C131" s="70"/>
      <c r="D131" s="57"/>
      <c r="E131" s="158" t="s">
        <v>71</v>
      </c>
      <c r="F131" s="158"/>
      <c r="G131" s="165">
        <f t="shared" si="2"/>
        <v>0</v>
      </c>
      <c r="H131" s="165"/>
      <c r="I131" s="165"/>
      <c r="J131" s="160"/>
      <c r="K131" s="176">
        <f t="shared" si="3"/>
        <v>0</v>
      </c>
      <c r="L131" s="15"/>
      <c r="M131" s="15"/>
      <c r="N131" s="15"/>
      <c r="O131" s="15"/>
      <c r="P131" s="15"/>
      <c r="Q131" s="15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</row>
    <row r="132" spans="1:38" s="14" customFormat="1" ht="15.75" hidden="1">
      <c r="A132" s="70"/>
      <c r="B132" s="70"/>
      <c r="C132" s="70"/>
      <c r="D132" s="57"/>
      <c r="E132" s="158"/>
      <c r="F132" s="158"/>
      <c r="G132" s="165">
        <f t="shared" si="2"/>
        <v>0</v>
      </c>
      <c r="H132" s="165"/>
      <c r="I132" s="165"/>
      <c r="J132" s="160"/>
      <c r="K132" s="176">
        <f t="shared" si="3"/>
        <v>0</v>
      </c>
      <c r="L132" s="15"/>
      <c r="M132" s="15"/>
      <c r="N132" s="15"/>
      <c r="O132" s="15"/>
      <c r="P132" s="15"/>
      <c r="Q132" s="15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</row>
    <row r="133" spans="1:38" s="14" customFormat="1" ht="15.75" hidden="1">
      <c r="A133" s="70" t="s">
        <v>272</v>
      </c>
      <c r="B133" s="70" t="s">
        <v>210</v>
      </c>
      <c r="C133" s="70" t="s">
        <v>500</v>
      </c>
      <c r="D133" s="96" t="s">
        <v>96</v>
      </c>
      <c r="E133" s="84"/>
      <c r="F133" s="84"/>
      <c r="G133" s="52">
        <f t="shared" si="2"/>
        <v>0</v>
      </c>
      <c r="H133" s="52"/>
      <c r="I133" s="52"/>
      <c r="J133" s="143"/>
      <c r="K133" s="176">
        <f t="shared" si="3"/>
        <v>0</v>
      </c>
      <c r="L133" s="15"/>
      <c r="M133" s="15"/>
      <c r="N133" s="15"/>
      <c r="O133" s="15"/>
      <c r="P133" s="15"/>
      <c r="Q133" s="15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</row>
    <row r="134" spans="1:38" s="14" customFormat="1" ht="15.75" hidden="1">
      <c r="A134" s="60" t="s">
        <v>273</v>
      </c>
      <c r="B134" s="60" t="s">
        <v>97</v>
      </c>
      <c r="C134" s="60" t="s">
        <v>149</v>
      </c>
      <c r="D134" s="100" t="s">
        <v>98</v>
      </c>
      <c r="E134" s="84"/>
      <c r="F134" s="84"/>
      <c r="G134" s="74">
        <f t="shared" si="2"/>
        <v>0</v>
      </c>
      <c r="H134" s="74"/>
      <c r="I134" s="74"/>
      <c r="J134" s="143"/>
      <c r="K134" s="176">
        <f t="shared" si="3"/>
        <v>0</v>
      </c>
      <c r="L134" s="15"/>
      <c r="M134" s="15"/>
      <c r="N134" s="15"/>
      <c r="O134" s="15"/>
      <c r="P134" s="15"/>
      <c r="Q134" s="15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</row>
    <row r="135" spans="1:38" s="14" customFormat="1" ht="30" hidden="1">
      <c r="A135" s="60" t="s">
        <v>274</v>
      </c>
      <c r="B135" s="60" t="s">
        <v>168</v>
      </c>
      <c r="C135" s="60" t="s">
        <v>72</v>
      </c>
      <c r="D135" s="100" t="s">
        <v>169</v>
      </c>
      <c r="E135" s="84"/>
      <c r="F135" s="84"/>
      <c r="G135" s="53">
        <f t="shared" si="2"/>
        <v>0</v>
      </c>
      <c r="H135" s="53"/>
      <c r="I135" s="53"/>
      <c r="J135" s="143"/>
      <c r="K135" s="176">
        <f t="shared" si="3"/>
        <v>0</v>
      </c>
      <c r="L135" s="15"/>
      <c r="M135" s="15"/>
      <c r="N135" s="15"/>
      <c r="O135" s="15"/>
      <c r="P135" s="15"/>
      <c r="Q135" s="15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</row>
    <row r="136" spans="1:38" s="14" customFormat="1" ht="110.25" hidden="1" customHeight="1">
      <c r="A136" s="65" t="s">
        <v>80</v>
      </c>
      <c r="B136" s="65" t="s">
        <v>334</v>
      </c>
      <c r="C136" s="66" t="s">
        <v>79</v>
      </c>
      <c r="D136" s="133" t="s">
        <v>345</v>
      </c>
      <c r="E136" s="84" t="s">
        <v>129</v>
      </c>
      <c r="F136" s="84"/>
      <c r="G136" s="52">
        <f t="shared" si="2"/>
        <v>0</v>
      </c>
      <c r="H136" s="52"/>
      <c r="I136" s="52"/>
      <c r="J136" s="143"/>
      <c r="K136" s="176">
        <f t="shared" si="3"/>
        <v>0</v>
      </c>
      <c r="L136" s="15"/>
      <c r="M136" s="15"/>
      <c r="N136" s="15"/>
      <c r="O136" s="15"/>
      <c r="P136" s="15"/>
      <c r="Q136" s="15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</row>
    <row r="137" spans="1:38" s="14" customFormat="1" ht="30" hidden="1">
      <c r="A137" s="66" t="s">
        <v>275</v>
      </c>
      <c r="B137" s="66" t="s">
        <v>38</v>
      </c>
      <c r="C137" s="66" t="s">
        <v>37</v>
      </c>
      <c r="D137" s="76" t="s">
        <v>23</v>
      </c>
      <c r="E137" s="84"/>
      <c r="F137" s="84"/>
      <c r="G137" s="52">
        <f t="shared" si="2"/>
        <v>0</v>
      </c>
      <c r="H137" s="52"/>
      <c r="I137" s="52"/>
      <c r="J137" s="143"/>
      <c r="K137" s="176">
        <f t="shared" si="3"/>
        <v>0</v>
      </c>
      <c r="L137" s="15"/>
      <c r="M137" s="15"/>
      <c r="N137" s="15"/>
      <c r="O137" s="15"/>
      <c r="P137" s="15"/>
      <c r="Q137" s="15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</row>
    <row r="138" spans="1:38" s="14" customFormat="1" ht="60" hidden="1">
      <c r="A138" s="62" t="s">
        <v>277</v>
      </c>
      <c r="B138" s="62" t="s">
        <v>171</v>
      </c>
      <c r="C138" s="62" t="s">
        <v>302</v>
      </c>
      <c r="D138" s="126" t="s">
        <v>225</v>
      </c>
      <c r="E138" s="84"/>
      <c r="F138" s="84"/>
      <c r="G138" s="53">
        <f t="shared" si="2"/>
        <v>0</v>
      </c>
      <c r="H138" s="53"/>
      <c r="I138" s="53"/>
      <c r="J138" s="143"/>
      <c r="K138" s="176">
        <f t="shared" si="3"/>
        <v>0</v>
      </c>
      <c r="L138" s="15"/>
      <c r="M138" s="15"/>
      <c r="N138" s="15"/>
      <c r="O138" s="15"/>
      <c r="P138" s="15"/>
      <c r="Q138" s="15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</row>
    <row r="139" spans="1:38" s="14" customFormat="1" ht="60" hidden="1">
      <c r="A139" s="62" t="s">
        <v>276</v>
      </c>
      <c r="B139" s="62" t="s">
        <v>170</v>
      </c>
      <c r="C139" s="62" t="s">
        <v>13</v>
      </c>
      <c r="D139" s="100" t="s">
        <v>73</v>
      </c>
      <c r="E139" s="84"/>
      <c r="F139" s="84"/>
      <c r="G139" s="53">
        <f t="shared" si="2"/>
        <v>0</v>
      </c>
      <c r="H139" s="53"/>
      <c r="I139" s="53"/>
      <c r="J139" s="143"/>
      <c r="K139" s="176">
        <f t="shared" si="3"/>
        <v>0</v>
      </c>
      <c r="L139" s="15"/>
      <c r="M139" s="15"/>
      <c r="N139" s="15"/>
      <c r="O139" s="15"/>
      <c r="P139" s="15"/>
      <c r="Q139" s="15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</row>
    <row r="140" spans="1:38" s="14" customFormat="1" ht="15.75" hidden="1">
      <c r="A140" s="66" t="s">
        <v>278</v>
      </c>
      <c r="B140" s="62" t="s">
        <v>84</v>
      </c>
      <c r="C140" s="66" t="s">
        <v>148</v>
      </c>
      <c r="D140" s="90" t="s">
        <v>85</v>
      </c>
      <c r="E140" s="84"/>
      <c r="F140" s="84"/>
      <c r="G140" s="52">
        <f t="shared" ref="G140:G193" si="4">+H140+I140</f>
        <v>0</v>
      </c>
      <c r="H140" s="52">
        <f>200000-200000</f>
        <v>0</v>
      </c>
      <c r="I140" s="52">
        <f>200000-200000</f>
        <v>0</v>
      </c>
      <c r="J140" s="143">
        <f>200000-200000</f>
        <v>0</v>
      </c>
      <c r="K140" s="176">
        <f t="shared" ref="K140:K193" si="5">+G140</f>
        <v>0</v>
      </c>
      <c r="L140" s="15"/>
      <c r="M140" s="15"/>
      <c r="N140" s="15"/>
      <c r="O140" s="15"/>
      <c r="P140" s="15"/>
      <c r="Q140" s="15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</row>
    <row r="141" spans="1:38" s="14" customFormat="1" ht="45" hidden="1">
      <c r="A141" s="72"/>
      <c r="B141" s="72"/>
      <c r="C141" s="72"/>
      <c r="D141" s="103" t="s">
        <v>382</v>
      </c>
      <c r="E141" s="84"/>
      <c r="F141" s="84"/>
      <c r="G141" s="59">
        <f t="shared" si="4"/>
        <v>0</v>
      </c>
      <c r="H141" s="59"/>
      <c r="I141" s="59"/>
      <c r="J141" s="143"/>
      <c r="K141" s="176">
        <f t="shared" si="5"/>
        <v>0</v>
      </c>
      <c r="L141" s="15"/>
      <c r="M141" s="15"/>
      <c r="N141" s="15"/>
      <c r="O141" s="15"/>
      <c r="P141" s="15"/>
      <c r="Q141" s="15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</row>
    <row r="142" spans="1:38" s="14" customFormat="1" ht="45" hidden="1">
      <c r="A142" s="88" t="s">
        <v>279</v>
      </c>
      <c r="B142" s="88" t="s">
        <v>371</v>
      </c>
      <c r="C142" s="88" t="s">
        <v>14</v>
      </c>
      <c r="D142" s="91" t="s">
        <v>285</v>
      </c>
      <c r="E142" s="84"/>
      <c r="F142" s="84"/>
      <c r="G142" s="52">
        <f t="shared" si="4"/>
        <v>0</v>
      </c>
      <c r="H142" s="52"/>
      <c r="I142" s="52"/>
      <c r="J142" s="143"/>
      <c r="K142" s="176">
        <f t="shared" si="5"/>
        <v>0</v>
      </c>
      <c r="L142" s="15"/>
      <c r="M142" s="15"/>
      <c r="N142" s="15"/>
      <c r="O142" s="15"/>
      <c r="P142" s="15"/>
      <c r="Q142" s="15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</row>
    <row r="143" spans="1:38" s="14" customFormat="1" ht="51.6" hidden="1" customHeight="1">
      <c r="A143" s="88" t="s">
        <v>222</v>
      </c>
      <c r="B143" s="88" t="s">
        <v>0</v>
      </c>
      <c r="C143" s="88" t="s">
        <v>503</v>
      </c>
      <c r="D143" s="57" t="s">
        <v>505</v>
      </c>
      <c r="E143" s="236" t="s">
        <v>74</v>
      </c>
      <c r="F143" s="155"/>
      <c r="G143" s="95">
        <f t="shared" si="4"/>
        <v>0</v>
      </c>
      <c r="H143" s="95"/>
      <c r="I143" s="95"/>
      <c r="J143" s="143"/>
      <c r="K143" s="176">
        <f t="shared" si="5"/>
        <v>0</v>
      </c>
      <c r="L143" s="15"/>
      <c r="M143" s="15"/>
      <c r="N143" s="15"/>
      <c r="O143" s="15"/>
      <c r="P143" s="15"/>
      <c r="Q143" s="15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</row>
    <row r="144" spans="1:38" s="14" customFormat="1" ht="48" hidden="1" customHeight="1">
      <c r="A144" s="88" t="s">
        <v>224</v>
      </c>
      <c r="B144" s="88" t="s">
        <v>84</v>
      </c>
      <c r="C144" s="88" t="s">
        <v>148</v>
      </c>
      <c r="D144" s="57" t="s">
        <v>85</v>
      </c>
      <c r="E144" s="237"/>
      <c r="F144" s="157"/>
      <c r="G144" s="95">
        <f t="shared" si="4"/>
        <v>0</v>
      </c>
      <c r="H144" s="95"/>
      <c r="I144" s="95"/>
      <c r="J144" s="143"/>
      <c r="K144" s="176">
        <f t="shared" si="5"/>
        <v>0</v>
      </c>
      <c r="L144" s="15"/>
      <c r="M144" s="15"/>
      <c r="N144" s="15"/>
      <c r="O144" s="15"/>
      <c r="P144" s="15"/>
      <c r="Q144" s="15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</row>
    <row r="145" spans="1:38" s="14" customFormat="1" ht="25.5" hidden="1">
      <c r="A145" s="72"/>
      <c r="B145" s="68" t="s">
        <v>3</v>
      </c>
      <c r="C145" s="68"/>
      <c r="D145" s="111" t="s">
        <v>333</v>
      </c>
      <c r="E145" s="84"/>
      <c r="F145" s="84"/>
      <c r="G145" s="74">
        <f t="shared" si="4"/>
        <v>0</v>
      </c>
      <c r="H145" s="74"/>
      <c r="I145" s="74"/>
      <c r="J145" s="143"/>
      <c r="K145" s="176">
        <f t="shared" si="5"/>
        <v>0</v>
      </c>
      <c r="L145" s="15"/>
      <c r="M145" s="15"/>
      <c r="N145" s="15"/>
      <c r="O145" s="15"/>
      <c r="P145" s="15"/>
      <c r="Q145" s="15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</row>
    <row r="146" spans="1:38" s="14" customFormat="1" ht="45" hidden="1">
      <c r="A146" s="72"/>
      <c r="B146" s="65"/>
      <c r="C146" s="65"/>
      <c r="D146" s="103" t="s">
        <v>382</v>
      </c>
      <c r="E146" s="84"/>
      <c r="F146" s="84"/>
      <c r="G146" s="59">
        <f t="shared" si="4"/>
        <v>0</v>
      </c>
      <c r="H146" s="59"/>
      <c r="I146" s="59"/>
      <c r="J146" s="143"/>
      <c r="K146" s="176">
        <f t="shared" si="5"/>
        <v>0</v>
      </c>
      <c r="L146" s="15"/>
      <c r="M146" s="15"/>
      <c r="N146" s="15"/>
      <c r="O146" s="15"/>
      <c r="P146" s="15"/>
      <c r="Q146" s="15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</row>
    <row r="147" spans="1:38" s="14" customFormat="1" ht="15.75" hidden="1">
      <c r="A147" s="88" t="s">
        <v>280</v>
      </c>
      <c r="B147" s="88" t="s">
        <v>286</v>
      </c>
      <c r="C147" s="88" t="s">
        <v>15</v>
      </c>
      <c r="D147" s="90" t="s">
        <v>215</v>
      </c>
      <c r="E147" s="84"/>
      <c r="F147" s="84"/>
      <c r="G147" s="52">
        <f t="shared" si="4"/>
        <v>0</v>
      </c>
      <c r="H147" s="52"/>
      <c r="I147" s="52"/>
      <c r="J147" s="143"/>
      <c r="K147" s="176">
        <f t="shared" si="5"/>
        <v>0</v>
      </c>
      <c r="L147" s="15"/>
      <c r="M147" s="15"/>
      <c r="N147" s="15"/>
      <c r="O147" s="15"/>
      <c r="P147" s="15"/>
      <c r="Q147" s="15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</row>
    <row r="148" spans="1:38" s="14" customFormat="1" ht="45.6" hidden="1" customHeight="1">
      <c r="A148" s="88" t="s">
        <v>346</v>
      </c>
      <c r="B148" s="88" t="s">
        <v>347</v>
      </c>
      <c r="C148" s="88" t="s">
        <v>251</v>
      </c>
      <c r="D148" s="101" t="s">
        <v>124</v>
      </c>
      <c r="E148" s="84" t="s">
        <v>75</v>
      </c>
      <c r="F148" s="84"/>
      <c r="G148" s="82">
        <f t="shared" si="4"/>
        <v>0</v>
      </c>
      <c r="H148" s="82">
        <f>SUM(H151:H158)</f>
        <v>0</v>
      </c>
      <c r="I148" s="82">
        <f>SUM(I151:I158)</f>
        <v>0</v>
      </c>
      <c r="J148" s="143">
        <f>SUM(J151:J158)</f>
        <v>0</v>
      </c>
      <c r="K148" s="176">
        <f t="shared" si="5"/>
        <v>0</v>
      </c>
      <c r="L148" s="15"/>
      <c r="M148" s="15"/>
      <c r="N148" s="15"/>
      <c r="O148" s="15"/>
      <c r="P148" s="15"/>
      <c r="Q148" s="15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</row>
    <row r="149" spans="1:38" s="14" customFormat="1" ht="24" hidden="1" customHeight="1">
      <c r="A149" s="88"/>
      <c r="B149" s="88"/>
      <c r="C149" s="88"/>
      <c r="D149" s="57"/>
      <c r="E149" s="166" t="s">
        <v>76</v>
      </c>
      <c r="F149" s="166"/>
      <c r="G149" s="82">
        <f t="shared" si="4"/>
        <v>0</v>
      </c>
      <c r="H149" s="82"/>
      <c r="I149" s="82"/>
      <c r="J149" s="143"/>
      <c r="K149" s="176">
        <f t="shared" si="5"/>
        <v>0</v>
      </c>
      <c r="L149" s="15"/>
      <c r="M149" s="15"/>
      <c r="N149" s="15"/>
      <c r="O149" s="15"/>
      <c r="P149" s="15"/>
      <c r="Q149" s="15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</row>
    <row r="150" spans="1:38" s="14" customFormat="1" ht="24" hidden="1" customHeight="1">
      <c r="A150" s="88"/>
      <c r="B150" s="88"/>
      <c r="C150" s="88"/>
      <c r="D150" s="57"/>
      <c r="E150" s="166" t="s">
        <v>76</v>
      </c>
      <c r="F150" s="219"/>
      <c r="G150" s="82">
        <f t="shared" si="4"/>
        <v>0</v>
      </c>
      <c r="H150" s="82"/>
      <c r="I150" s="82"/>
      <c r="J150" s="160"/>
      <c r="K150" s="176">
        <f t="shared" si="5"/>
        <v>0</v>
      </c>
      <c r="L150" s="15"/>
      <c r="M150" s="15"/>
      <c r="N150" s="15"/>
      <c r="O150" s="15"/>
      <c r="P150" s="15"/>
      <c r="Q150" s="15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</row>
    <row r="151" spans="1:38" s="14" customFormat="1" ht="68.45" hidden="1" customHeight="1">
      <c r="A151" s="70" t="s">
        <v>386</v>
      </c>
      <c r="B151" s="70" t="s">
        <v>387</v>
      </c>
      <c r="C151" s="70" t="s">
        <v>252</v>
      </c>
      <c r="D151" s="57" t="s">
        <v>385</v>
      </c>
      <c r="E151" s="234" t="s">
        <v>388</v>
      </c>
      <c r="F151" s="161"/>
      <c r="G151" s="168">
        <f t="shared" si="4"/>
        <v>0</v>
      </c>
      <c r="H151" s="168"/>
      <c r="I151" s="168"/>
      <c r="J151" s="160"/>
      <c r="K151" s="176">
        <f t="shared" si="5"/>
        <v>0</v>
      </c>
      <c r="L151" s="15"/>
      <c r="M151" s="15"/>
      <c r="N151" s="15"/>
      <c r="O151" s="15"/>
      <c r="P151" s="15"/>
      <c r="Q151" s="15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</row>
    <row r="152" spans="1:38" s="14" customFormat="1" ht="33.6" hidden="1" customHeight="1">
      <c r="A152" s="88" t="s">
        <v>389</v>
      </c>
      <c r="B152" s="88" t="s">
        <v>259</v>
      </c>
      <c r="C152" s="88" t="s">
        <v>251</v>
      </c>
      <c r="D152" s="57" t="s">
        <v>427</v>
      </c>
      <c r="E152" s="235"/>
      <c r="F152" s="169"/>
      <c r="G152" s="168">
        <f t="shared" si="4"/>
        <v>0</v>
      </c>
      <c r="H152" s="168"/>
      <c r="I152" s="168"/>
      <c r="J152" s="160"/>
      <c r="K152" s="176">
        <f t="shared" si="5"/>
        <v>0</v>
      </c>
      <c r="L152" s="15"/>
      <c r="M152" s="15"/>
      <c r="N152" s="15"/>
      <c r="O152" s="15"/>
      <c r="P152" s="15"/>
      <c r="Q152" s="15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</row>
    <row r="153" spans="1:38" s="14" customFormat="1" ht="50.45" hidden="1" customHeight="1">
      <c r="A153" s="88" t="s">
        <v>222</v>
      </c>
      <c r="B153" s="88" t="s">
        <v>0</v>
      </c>
      <c r="C153" s="88" t="s">
        <v>503</v>
      </c>
      <c r="D153" s="57" t="s">
        <v>505</v>
      </c>
      <c r="E153" s="158" t="s">
        <v>390</v>
      </c>
      <c r="F153" s="158"/>
      <c r="G153" s="168">
        <f t="shared" si="4"/>
        <v>0</v>
      </c>
      <c r="H153" s="168"/>
      <c r="I153" s="168"/>
      <c r="J153" s="160"/>
      <c r="K153" s="176">
        <f t="shared" si="5"/>
        <v>0</v>
      </c>
      <c r="L153" s="15"/>
      <c r="M153" s="15"/>
      <c r="N153" s="15"/>
      <c r="O153" s="15"/>
      <c r="P153" s="15"/>
      <c r="Q153" s="15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</row>
    <row r="154" spans="1:38" s="14" customFormat="1" ht="50.45" hidden="1" customHeight="1">
      <c r="A154" s="88" t="s">
        <v>224</v>
      </c>
      <c r="B154" s="88" t="s">
        <v>84</v>
      </c>
      <c r="C154" s="88" t="s">
        <v>148</v>
      </c>
      <c r="D154" s="57" t="s">
        <v>85</v>
      </c>
      <c r="E154" s="170" t="s">
        <v>391</v>
      </c>
      <c r="F154" s="170"/>
      <c r="G154" s="168">
        <f t="shared" si="4"/>
        <v>0</v>
      </c>
      <c r="H154" s="168"/>
      <c r="I154" s="168"/>
      <c r="J154" s="160"/>
      <c r="K154" s="176">
        <f t="shared" si="5"/>
        <v>0</v>
      </c>
      <c r="L154" s="15"/>
      <c r="M154" s="15"/>
      <c r="N154" s="15"/>
      <c r="O154" s="15"/>
      <c r="P154" s="15"/>
      <c r="Q154" s="15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</row>
    <row r="155" spans="1:38" s="14" customFormat="1" ht="33.6" hidden="1" customHeight="1">
      <c r="A155" s="88" t="s">
        <v>389</v>
      </c>
      <c r="B155" s="88" t="s">
        <v>259</v>
      </c>
      <c r="C155" s="88" t="s">
        <v>251</v>
      </c>
      <c r="D155" s="57" t="s">
        <v>427</v>
      </c>
      <c r="E155" s="234" t="s">
        <v>392</v>
      </c>
      <c r="F155" s="161"/>
      <c r="G155" s="168">
        <f t="shared" si="4"/>
        <v>0</v>
      </c>
      <c r="H155" s="168"/>
      <c r="I155" s="168"/>
      <c r="J155" s="160"/>
      <c r="K155" s="176">
        <f t="shared" si="5"/>
        <v>0</v>
      </c>
      <c r="L155" s="15"/>
      <c r="M155" s="15"/>
      <c r="N155" s="15"/>
      <c r="O155" s="15"/>
      <c r="P155" s="15"/>
      <c r="Q155" s="15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</row>
    <row r="156" spans="1:38" s="14" customFormat="1" ht="34.9" hidden="1" customHeight="1">
      <c r="A156" s="88" t="s">
        <v>224</v>
      </c>
      <c r="B156" s="88" t="s">
        <v>84</v>
      </c>
      <c r="C156" s="88" t="s">
        <v>148</v>
      </c>
      <c r="D156" s="57" t="s">
        <v>85</v>
      </c>
      <c r="E156" s="235"/>
      <c r="F156" s="169"/>
      <c r="G156" s="168">
        <f t="shared" si="4"/>
        <v>0</v>
      </c>
      <c r="H156" s="168"/>
      <c r="I156" s="168"/>
      <c r="J156" s="160"/>
      <c r="K156" s="176">
        <f t="shared" si="5"/>
        <v>0</v>
      </c>
      <c r="L156" s="15"/>
      <c r="M156" s="15"/>
      <c r="N156" s="15"/>
      <c r="O156" s="15"/>
      <c r="P156" s="15"/>
      <c r="Q156" s="15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</row>
    <row r="157" spans="1:38" s="14" customFormat="1" ht="45.6" hidden="1" customHeight="1">
      <c r="A157" s="88" t="s">
        <v>389</v>
      </c>
      <c r="B157" s="88" t="s">
        <v>259</v>
      </c>
      <c r="C157" s="88" t="s">
        <v>251</v>
      </c>
      <c r="D157" s="57" t="s">
        <v>427</v>
      </c>
      <c r="E157" s="161" t="s">
        <v>393</v>
      </c>
      <c r="F157" s="161"/>
      <c r="G157" s="168">
        <f t="shared" si="4"/>
        <v>0</v>
      </c>
      <c r="H157" s="168"/>
      <c r="I157" s="168"/>
      <c r="J157" s="160"/>
      <c r="K157" s="176">
        <f t="shared" si="5"/>
        <v>0</v>
      </c>
      <c r="L157" s="15"/>
      <c r="M157" s="15"/>
      <c r="N157" s="15"/>
      <c r="O157" s="15"/>
      <c r="P157" s="15"/>
      <c r="Q157" s="15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</row>
    <row r="158" spans="1:38" s="14" customFormat="1" ht="37.15" hidden="1" customHeight="1">
      <c r="A158" s="88" t="s">
        <v>389</v>
      </c>
      <c r="B158" s="88" t="s">
        <v>259</v>
      </c>
      <c r="C158" s="88" t="s">
        <v>251</v>
      </c>
      <c r="D158" s="57" t="s">
        <v>427</v>
      </c>
      <c r="E158" s="158" t="s">
        <v>394</v>
      </c>
      <c r="F158" s="158"/>
      <c r="G158" s="168">
        <f t="shared" si="4"/>
        <v>0</v>
      </c>
      <c r="H158" s="168"/>
      <c r="I158" s="168"/>
      <c r="J158" s="160"/>
      <c r="K158" s="176">
        <f t="shared" si="5"/>
        <v>0</v>
      </c>
      <c r="L158" s="15"/>
      <c r="M158" s="15"/>
      <c r="N158" s="15"/>
      <c r="O158" s="15"/>
      <c r="P158" s="15"/>
      <c r="Q158" s="15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</row>
    <row r="159" spans="1:38" s="14" customFormat="1" ht="54.6" hidden="1" customHeight="1">
      <c r="A159" s="88"/>
      <c r="B159" s="88"/>
      <c r="C159" s="88"/>
      <c r="D159" s="171"/>
      <c r="E159" s="148" t="s">
        <v>429</v>
      </c>
      <c r="F159" s="148"/>
      <c r="G159" s="172">
        <f t="shared" si="4"/>
        <v>0</v>
      </c>
      <c r="H159" s="172">
        <v>0</v>
      </c>
      <c r="I159" s="172">
        <v>0</v>
      </c>
      <c r="J159" s="143">
        <v>0</v>
      </c>
      <c r="K159" s="176">
        <f t="shared" si="5"/>
        <v>0</v>
      </c>
      <c r="L159" s="15"/>
      <c r="M159" s="15"/>
      <c r="N159" s="15"/>
      <c r="O159" s="15"/>
      <c r="P159" s="15"/>
      <c r="Q159" s="15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</row>
    <row r="160" spans="1:38" s="14" customFormat="1" ht="25.15" hidden="1" customHeight="1">
      <c r="A160" s="72"/>
      <c r="B160" s="72"/>
      <c r="C160" s="72"/>
      <c r="D160" s="173"/>
      <c r="E160" s="166" t="s">
        <v>76</v>
      </c>
      <c r="F160" s="166"/>
      <c r="G160" s="162">
        <f t="shared" si="4"/>
        <v>0</v>
      </c>
      <c r="H160" s="162"/>
      <c r="I160" s="162"/>
      <c r="J160" s="160"/>
      <c r="K160" s="176">
        <f t="shared" si="5"/>
        <v>0</v>
      </c>
      <c r="L160" s="15"/>
      <c r="M160" s="15"/>
      <c r="N160" s="15"/>
      <c r="O160" s="15"/>
      <c r="P160" s="15"/>
      <c r="Q160" s="15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</row>
    <row r="161" spans="1:38" s="14" customFormat="1" ht="69.599999999999994" hidden="1" customHeight="1">
      <c r="A161" s="88" t="s">
        <v>389</v>
      </c>
      <c r="B161" s="88" t="s">
        <v>259</v>
      </c>
      <c r="C161" s="88" t="s">
        <v>251</v>
      </c>
      <c r="D161" s="57" t="s">
        <v>427</v>
      </c>
      <c r="E161" s="158" t="s">
        <v>430</v>
      </c>
      <c r="F161" s="158"/>
      <c r="G161" s="162">
        <f t="shared" si="4"/>
        <v>0</v>
      </c>
      <c r="H161" s="162"/>
      <c r="I161" s="162"/>
      <c r="J161" s="160"/>
      <c r="K161" s="176">
        <f t="shared" si="5"/>
        <v>0</v>
      </c>
      <c r="L161" s="15"/>
      <c r="M161" s="15"/>
      <c r="N161" s="15"/>
      <c r="O161" s="15"/>
      <c r="P161" s="15"/>
      <c r="Q161" s="15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</row>
    <row r="162" spans="1:38" s="14" customFormat="1" ht="85.9" hidden="1" customHeight="1">
      <c r="A162" s="88" t="s">
        <v>389</v>
      </c>
      <c r="B162" s="88" t="s">
        <v>259</v>
      </c>
      <c r="C162" s="88" t="s">
        <v>251</v>
      </c>
      <c r="D162" s="57" t="s">
        <v>427</v>
      </c>
      <c r="E162" s="158" t="s">
        <v>130</v>
      </c>
      <c r="F162" s="158"/>
      <c r="G162" s="174">
        <f t="shared" si="4"/>
        <v>0</v>
      </c>
      <c r="H162" s="174"/>
      <c r="I162" s="174"/>
      <c r="J162" s="160"/>
      <c r="K162" s="176">
        <f t="shared" si="5"/>
        <v>0</v>
      </c>
      <c r="L162" s="15"/>
      <c r="M162" s="15"/>
      <c r="N162" s="15"/>
      <c r="O162" s="15"/>
      <c r="P162" s="15"/>
      <c r="Q162" s="15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</row>
    <row r="163" spans="1:38" s="14" customFormat="1" ht="54" hidden="1" customHeight="1">
      <c r="A163" s="88" t="s">
        <v>389</v>
      </c>
      <c r="B163" s="88" t="s">
        <v>259</v>
      </c>
      <c r="C163" s="88" t="s">
        <v>251</v>
      </c>
      <c r="D163" s="57" t="s">
        <v>427</v>
      </c>
      <c r="E163" s="158" t="s">
        <v>431</v>
      </c>
      <c r="F163" s="158"/>
      <c r="G163" s="168">
        <f t="shared" si="4"/>
        <v>0</v>
      </c>
      <c r="H163" s="168"/>
      <c r="I163" s="168"/>
      <c r="J163" s="160"/>
      <c r="K163" s="176">
        <f t="shared" si="5"/>
        <v>0</v>
      </c>
      <c r="L163" s="15"/>
      <c r="M163" s="15"/>
      <c r="N163" s="15"/>
      <c r="O163" s="15"/>
      <c r="P163" s="15"/>
      <c r="Q163" s="15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</row>
    <row r="164" spans="1:38" s="14" customFormat="1" ht="51.6" hidden="1" customHeight="1">
      <c r="A164" s="88" t="s">
        <v>389</v>
      </c>
      <c r="B164" s="88" t="s">
        <v>259</v>
      </c>
      <c r="C164" s="88" t="s">
        <v>251</v>
      </c>
      <c r="D164" s="57" t="s">
        <v>427</v>
      </c>
      <c r="E164" s="158" t="s">
        <v>432</v>
      </c>
      <c r="F164" s="158"/>
      <c r="G164" s="168">
        <f t="shared" si="4"/>
        <v>0</v>
      </c>
      <c r="H164" s="168"/>
      <c r="I164" s="168"/>
      <c r="J164" s="160"/>
      <c r="K164" s="176">
        <f t="shared" si="5"/>
        <v>0</v>
      </c>
      <c r="L164" s="15"/>
      <c r="M164" s="15"/>
      <c r="N164" s="15"/>
      <c r="O164" s="15"/>
      <c r="P164" s="15"/>
      <c r="Q164" s="15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</row>
    <row r="165" spans="1:38" s="14" customFormat="1" ht="39" hidden="1" customHeight="1">
      <c r="A165" s="88" t="s">
        <v>389</v>
      </c>
      <c r="B165" s="88" t="s">
        <v>259</v>
      </c>
      <c r="C165" s="88" t="s">
        <v>251</v>
      </c>
      <c r="D165" s="57" t="s">
        <v>427</v>
      </c>
      <c r="E165" s="158" t="s">
        <v>433</v>
      </c>
      <c r="F165" s="158"/>
      <c r="G165" s="168">
        <f t="shared" si="4"/>
        <v>0</v>
      </c>
      <c r="H165" s="168"/>
      <c r="I165" s="168"/>
      <c r="J165" s="160"/>
      <c r="K165" s="176">
        <f t="shared" si="5"/>
        <v>0</v>
      </c>
      <c r="L165" s="15"/>
      <c r="M165" s="15"/>
      <c r="N165" s="15"/>
      <c r="O165" s="15"/>
      <c r="P165" s="15"/>
      <c r="Q165" s="15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</row>
    <row r="166" spans="1:38" s="14" customFormat="1" ht="39" hidden="1" customHeight="1">
      <c r="A166" s="88" t="s">
        <v>389</v>
      </c>
      <c r="B166" s="88" t="s">
        <v>259</v>
      </c>
      <c r="C166" s="88" t="s">
        <v>251</v>
      </c>
      <c r="D166" s="57" t="s">
        <v>427</v>
      </c>
      <c r="E166" s="158" t="s">
        <v>434</v>
      </c>
      <c r="F166" s="158"/>
      <c r="G166" s="168">
        <f t="shared" si="4"/>
        <v>0</v>
      </c>
      <c r="H166" s="168"/>
      <c r="I166" s="168"/>
      <c r="J166" s="160"/>
      <c r="K166" s="176">
        <f t="shared" si="5"/>
        <v>0</v>
      </c>
      <c r="L166" s="15"/>
      <c r="M166" s="15"/>
      <c r="N166" s="15"/>
      <c r="O166" s="15"/>
      <c r="P166" s="15"/>
      <c r="Q166" s="15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</row>
    <row r="167" spans="1:38" s="14" customFormat="1" ht="57" hidden="1" customHeight="1">
      <c r="A167" s="88" t="s">
        <v>389</v>
      </c>
      <c r="B167" s="88" t="s">
        <v>259</v>
      </c>
      <c r="C167" s="88" t="s">
        <v>251</v>
      </c>
      <c r="D167" s="57" t="s">
        <v>427</v>
      </c>
      <c r="E167" s="166" t="s">
        <v>435</v>
      </c>
      <c r="F167" s="166"/>
      <c r="G167" s="168">
        <f t="shared" si="4"/>
        <v>0</v>
      </c>
      <c r="H167" s="168"/>
      <c r="I167" s="168"/>
      <c r="J167" s="160"/>
      <c r="K167" s="176">
        <f t="shared" si="5"/>
        <v>0</v>
      </c>
      <c r="L167" s="15"/>
      <c r="M167" s="15"/>
      <c r="N167" s="15"/>
      <c r="O167" s="15"/>
      <c r="P167" s="15"/>
      <c r="Q167" s="15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</row>
    <row r="168" spans="1:38" s="14" customFormat="1" ht="64.150000000000006" hidden="1" customHeight="1">
      <c r="A168" s="88" t="s">
        <v>224</v>
      </c>
      <c r="B168" s="88" t="s">
        <v>84</v>
      </c>
      <c r="C168" s="88" t="s">
        <v>148</v>
      </c>
      <c r="D168" s="57" t="s">
        <v>85</v>
      </c>
      <c r="E168" s="166"/>
      <c r="F168" s="166"/>
      <c r="G168" s="168">
        <f t="shared" si="4"/>
        <v>0</v>
      </c>
      <c r="H168" s="168"/>
      <c r="I168" s="168"/>
      <c r="J168" s="160"/>
      <c r="K168" s="176">
        <f t="shared" si="5"/>
        <v>0</v>
      </c>
      <c r="L168" s="15"/>
      <c r="M168" s="15"/>
      <c r="N168" s="15"/>
      <c r="O168" s="15"/>
      <c r="P168" s="15"/>
      <c r="Q168" s="15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</row>
    <row r="169" spans="1:38" s="14" customFormat="1" ht="114" hidden="1" customHeight="1">
      <c r="A169" s="88" t="s">
        <v>224</v>
      </c>
      <c r="B169" s="88" t="s">
        <v>84</v>
      </c>
      <c r="C169" s="88" t="s">
        <v>148</v>
      </c>
      <c r="D169" s="57" t="s">
        <v>85</v>
      </c>
      <c r="E169" s="148" t="s">
        <v>488</v>
      </c>
      <c r="F169" s="148" t="s">
        <v>487</v>
      </c>
      <c r="G169" s="168">
        <f t="shared" si="4"/>
        <v>0</v>
      </c>
      <c r="H169" s="168">
        <f>9560000-9560000</f>
        <v>0</v>
      </c>
      <c r="I169" s="168"/>
      <c r="J169" s="160"/>
      <c r="K169" s="176">
        <f t="shared" si="5"/>
        <v>0</v>
      </c>
      <c r="L169" s="15"/>
      <c r="M169" s="15"/>
      <c r="N169" s="15"/>
      <c r="O169" s="15"/>
      <c r="P169" s="15"/>
      <c r="Q169" s="15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</row>
    <row r="170" spans="1:38" s="14" customFormat="1" ht="15.75" hidden="1">
      <c r="A170" s="65"/>
      <c r="B170" s="65"/>
      <c r="C170" s="65"/>
      <c r="D170" s="90"/>
      <c r="E170" s="84"/>
      <c r="F170" s="84"/>
      <c r="G170" s="52">
        <f t="shared" si="4"/>
        <v>0</v>
      </c>
      <c r="H170" s="52"/>
      <c r="I170" s="52"/>
      <c r="J170" s="143"/>
      <c r="K170" s="176">
        <f t="shared" si="5"/>
        <v>0</v>
      </c>
      <c r="L170" s="15"/>
      <c r="M170" s="15"/>
      <c r="N170" s="15"/>
      <c r="O170" s="15"/>
      <c r="P170" s="15"/>
      <c r="Q170" s="15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</row>
    <row r="171" spans="1:38" s="14" customFormat="1" ht="15.75" hidden="1">
      <c r="A171" s="70"/>
      <c r="B171" s="70"/>
      <c r="C171" s="70"/>
      <c r="D171" s="96"/>
      <c r="E171" s="84"/>
      <c r="F171" s="84"/>
      <c r="G171" s="52">
        <f t="shared" si="4"/>
        <v>0</v>
      </c>
      <c r="H171" s="52"/>
      <c r="I171" s="52"/>
      <c r="J171" s="143"/>
      <c r="K171" s="176">
        <f t="shared" si="5"/>
        <v>0</v>
      </c>
      <c r="L171" s="15"/>
      <c r="M171" s="15"/>
      <c r="N171" s="15"/>
      <c r="O171" s="15"/>
      <c r="P171" s="15"/>
      <c r="Q171" s="15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</row>
    <row r="172" spans="1:38" s="14" customFormat="1" ht="15.75" hidden="1">
      <c r="A172" s="88"/>
      <c r="B172" s="88"/>
      <c r="C172" s="88"/>
      <c r="D172" s="113"/>
      <c r="E172" s="84"/>
      <c r="F172" s="84"/>
      <c r="G172" s="52">
        <f t="shared" si="4"/>
        <v>0</v>
      </c>
      <c r="H172" s="52"/>
      <c r="I172" s="52"/>
      <c r="J172" s="143"/>
      <c r="K172" s="176">
        <f t="shared" si="5"/>
        <v>0</v>
      </c>
      <c r="L172" s="15"/>
      <c r="M172" s="15"/>
      <c r="N172" s="15"/>
      <c r="O172" s="15"/>
      <c r="P172" s="15"/>
      <c r="Q172" s="15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</row>
    <row r="173" spans="1:38" s="14" customFormat="1" ht="15.75" hidden="1">
      <c r="A173" s="88"/>
      <c r="B173" s="88"/>
      <c r="C173" s="88"/>
      <c r="D173" s="113"/>
      <c r="E173" s="84"/>
      <c r="F173" s="84"/>
      <c r="G173" s="52">
        <f t="shared" si="4"/>
        <v>0</v>
      </c>
      <c r="H173" s="52"/>
      <c r="I173" s="52"/>
      <c r="J173" s="143"/>
      <c r="K173" s="176">
        <f t="shared" si="5"/>
        <v>0</v>
      </c>
      <c r="L173" s="15"/>
      <c r="M173" s="15"/>
      <c r="N173" s="15"/>
      <c r="O173" s="15"/>
      <c r="P173" s="15"/>
      <c r="Q173" s="15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</row>
    <row r="174" spans="1:38" s="14" customFormat="1" ht="15.75" hidden="1">
      <c r="A174" s="70"/>
      <c r="B174" s="70"/>
      <c r="C174" s="70"/>
      <c r="D174" s="90"/>
      <c r="E174" s="84"/>
      <c r="F174" s="84"/>
      <c r="G174" s="52">
        <f t="shared" si="4"/>
        <v>0</v>
      </c>
      <c r="H174" s="52"/>
      <c r="I174" s="52"/>
      <c r="J174" s="143"/>
      <c r="K174" s="176">
        <f t="shared" si="5"/>
        <v>0</v>
      </c>
      <c r="L174" s="15"/>
      <c r="M174" s="15"/>
      <c r="N174" s="15"/>
      <c r="O174" s="15"/>
      <c r="P174" s="15"/>
      <c r="Q174" s="15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</row>
    <row r="175" spans="1:38" s="14" customFormat="1" ht="15.75" hidden="1">
      <c r="A175" s="66"/>
      <c r="B175" s="66"/>
      <c r="C175" s="66"/>
      <c r="D175" s="90"/>
      <c r="E175" s="84"/>
      <c r="F175" s="84"/>
      <c r="G175" s="52">
        <f t="shared" si="4"/>
        <v>0</v>
      </c>
      <c r="H175" s="52"/>
      <c r="I175" s="52"/>
      <c r="J175" s="143"/>
      <c r="K175" s="176">
        <f t="shared" si="5"/>
        <v>0</v>
      </c>
      <c r="L175" s="15"/>
      <c r="M175" s="15"/>
      <c r="N175" s="15"/>
      <c r="O175" s="15"/>
      <c r="P175" s="15"/>
      <c r="Q175" s="15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</row>
    <row r="176" spans="1:38" s="14" customFormat="1" ht="15.75" hidden="1">
      <c r="A176" s="72"/>
      <c r="B176" s="72"/>
      <c r="C176" s="66"/>
      <c r="D176" s="110"/>
      <c r="E176" s="84"/>
      <c r="F176" s="84"/>
      <c r="G176" s="52">
        <f t="shared" si="4"/>
        <v>0</v>
      </c>
      <c r="H176" s="52"/>
      <c r="I176" s="52"/>
      <c r="J176" s="143"/>
      <c r="K176" s="176">
        <f t="shared" si="5"/>
        <v>0</v>
      </c>
      <c r="L176" s="15"/>
      <c r="M176" s="15"/>
      <c r="N176" s="15"/>
      <c r="O176" s="15"/>
      <c r="P176" s="15"/>
      <c r="Q176" s="15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</row>
    <row r="177" spans="1:38" s="14" customFormat="1" ht="45" hidden="1">
      <c r="A177" s="70" t="s">
        <v>436</v>
      </c>
      <c r="B177" s="70" t="s">
        <v>437</v>
      </c>
      <c r="C177" s="70" t="s">
        <v>19</v>
      </c>
      <c r="D177" s="96" t="s">
        <v>188</v>
      </c>
      <c r="E177" s="84"/>
      <c r="F177" s="84"/>
      <c r="G177" s="52">
        <f t="shared" si="4"/>
        <v>0</v>
      </c>
      <c r="H177" s="52"/>
      <c r="I177" s="52"/>
      <c r="J177" s="143"/>
      <c r="K177" s="176">
        <f t="shared" si="5"/>
        <v>0</v>
      </c>
      <c r="L177" s="15"/>
      <c r="M177" s="15"/>
      <c r="N177" s="15"/>
      <c r="O177" s="15"/>
      <c r="P177" s="15"/>
      <c r="Q177" s="15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</row>
    <row r="178" spans="1:38" s="14" customFormat="1" ht="15.75" hidden="1">
      <c r="A178" s="70" t="s">
        <v>389</v>
      </c>
      <c r="B178" s="70" t="s">
        <v>259</v>
      </c>
      <c r="C178" s="70" t="s">
        <v>438</v>
      </c>
      <c r="D178" s="96" t="s">
        <v>427</v>
      </c>
      <c r="E178" s="84"/>
      <c r="F178" s="84"/>
      <c r="G178" s="52">
        <f t="shared" si="4"/>
        <v>0</v>
      </c>
      <c r="H178" s="52"/>
      <c r="I178" s="52"/>
      <c r="J178" s="143"/>
      <c r="K178" s="176">
        <f t="shared" si="5"/>
        <v>0</v>
      </c>
      <c r="L178" s="15"/>
      <c r="M178" s="15"/>
      <c r="N178" s="15"/>
      <c r="O178" s="15"/>
      <c r="P178" s="15"/>
      <c r="Q178" s="15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</row>
    <row r="179" spans="1:38" s="14" customFormat="1" ht="36.6" hidden="1" customHeight="1">
      <c r="A179" s="63" t="s">
        <v>221</v>
      </c>
      <c r="B179" s="63" t="s">
        <v>97</v>
      </c>
      <c r="C179" s="63" t="s">
        <v>149</v>
      </c>
      <c r="D179" s="106" t="s">
        <v>98</v>
      </c>
      <c r="E179" s="84"/>
      <c r="F179" s="84"/>
      <c r="G179" s="53">
        <f t="shared" si="4"/>
        <v>0</v>
      </c>
      <c r="H179" s="53"/>
      <c r="I179" s="53"/>
      <c r="J179" s="143"/>
      <c r="K179" s="176">
        <f t="shared" si="5"/>
        <v>0</v>
      </c>
      <c r="L179" s="15"/>
      <c r="M179" s="15"/>
      <c r="N179" s="15"/>
      <c r="O179" s="15"/>
      <c r="P179" s="15"/>
      <c r="Q179" s="15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</row>
    <row r="180" spans="1:38" s="14" customFormat="1" ht="45" hidden="1">
      <c r="A180" s="66" t="s">
        <v>223</v>
      </c>
      <c r="B180" s="66" t="s">
        <v>375</v>
      </c>
      <c r="C180" s="66" t="s">
        <v>208</v>
      </c>
      <c r="D180" s="90" t="s">
        <v>376</v>
      </c>
      <c r="E180" s="84"/>
      <c r="F180" s="84"/>
      <c r="G180" s="52">
        <f t="shared" si="4"/>
        <v>0</v>
      </c>
      <c r="H180" s="52"/>
      <c r="I180" s="52"/>
      <c r="J180" s="143"/>
      <c r="K180" s="176">
        <f t="shared" si="5"/>
        <v>0</v>
      </c>
      <c r="L180" s="15"/>
      <c r="M180" s="15"/>
      <c r="N180" s="15"/>
      <c r="O180" s="15"/>
      <c r="P180" s="15"/>
      <c r="Q180" s="15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</row>
    <row r="181" spans="1:38" s="14" customFormat="1" ht="15.75" hidden="1">
      <c r="A181" s="88" t="s">
        <v>224</v>
      </c>
      <c r="B181" s="88" t="s">
        <v>84</v>
      </c>
      <c r="C181" s="88" t="s">
        <v>148</v>
      </c>
      <c r="D181" s="90" t="s">
        <v>85</v>
      </c>
      <c r="E181" s="84"/>
      <c r="F181" s="84"/>
      <c r="G181" s="52">
        <f t="shared" si="4"/>
        <v>0</v>
      </c>
      <c r="H181" s="52"/>
      <c r="I181" s="52"/>
      <c r="J181" s="143"/>
      <c r="K181" s="176">
        <f t="shared" si="5"/>
        <v>0</v>
      </c>
      <c r="L181" s="15"/>
      <c r="M181" s="15"/>
      <c r="N181" s="15"/>
      <c r="O181" s="15"/>
      <c r="P181" s="15"/>
      <c r="Q181" s="15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</row>
    <row r="182" spans="1:38" s="14" customFormat="1" ht="45" hidden="1">
      <c r="A182" s="70" t="s">
        <v>199</v>
      </c>
      <c r="B182" s="70" t="s">
        <v>287</v>
      </c>
      <c r="C182" s="70" t="s">
        <v>16</v>
      </c>
      <c r="D182" s="90" t="s">
        <v>106</v>
      </c>
      <c r="E182" s="84"/>
      <c r="F182" s="84"/>
      <c r="G182" s="52">
        <f t="shared" si="4"/>
        <v>0</v>
      </c>
      <c r="H182" s="52"/>
      <c r="I182" s="52"/>
      <c r="J182" s="143"/>
      <c r="K182" s="176">
        <f t="shared" si="5"/>
        <v>0</v>
      </c>
      <c r="L182" s="15"/>
      <c r="M182" s="15"/>
      <c r="N182" s="15"/>
      <c r="O182" s="15"/>
      <c r="P182" s="15"/>
      <c r="Q182" s="15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</row>
    <row r="183" spans="1:38" s="14" customFormat="1" ht="30" hidden="1">
      <c r="A183" s="70" t="s">
        <v>200</v>
      </c>
      <c r="B183" s="70" t="s">
        <v>107</v>
      </c>
      <c r="C183" s="70" t="s">
        <v>442</v>
      </c>
      <c r="D183" s="96" t="s">
        <v>108</v>
      </c>
      <c r="E183" s="84"/>
      <c r="F183" s="84"/>
      <c r="G183" s="52">
        <f t="shared" si="4"/>
        <v>0</v>
      </c>
      <c r="H183" s="52"/>
      <c r="I183" s="52"/>
      <c r="J183" s="143"/>
      <c r="K183" s="176">
        <f t="shared" si="5"/>
        <v>0</v>
      </c>
      <c r="L183" s="15"/>
      <c r="M183" s="15"/>
      <c r="N183" s="15"/>
      <c r="O183" s="15"/>
      <c r="P183" s="15"/>
      <c r="Q183" s="15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</row>
    <row r="184" spans="1:38" s="14" customFormat="1" ht="15.75" hidden="1">
      <c r="A184" s="62" t="s">
        <v>201</v>
      </c>
      <c r="B184" s="66" t="s">
        <v>97</v>
      </c>
      <c r="C184" s="66" t="s">
        <v>149</v>
      </c>
      <c r="D184" s="100" t="s">
        <v>98</v>
      </c>
      <c r="E184" s="84"/>
      <c r="F184" s="84"/>
      <c r="G184" s="74">
        <f t="shared" si="4"/>
        <v>0</v>
      </c>
      <c r="H184" s="74"/>
      <c r="I184" s="74"/>
      <c r="J184" s="143"/>
      <c r="K184" s="176">
        <f t="shared" si="5"/>
        <v>0</v>
      </c>
      <c r="L184" s="15"/>
      <c r="M184" s="15"/>
      <c r="N184" s="15"/>
      <c r="O184" s="15"/>
      <c r="P184" s="15"/>
      <c r="Q184" s="15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</row>
    <row r="185" spans="1:38" s="14" customFormat="1" ht="210" hidden="1">
      <c r="A185" s="70" t="s">
        <v>202</v>
      </c>
      <c r="B185" s="70" t="s">
        <v>377</v>
      </c>
      <c r="C185" s="70" t="s">
        <v>443</v>
      </c>
      <c r="D185" s="90" t="s">
        <v>284</v>
      </c>
      <c r="E185" s="84"/>
      <c r="F185" s="84"/>
      <c r="G185" s="50">
        <f t="shared" si="4"/>
        <v>0</v>
      </c>
      <c r="H185" s="50"/>
      <c r="I185" s="50"/>
      <c r="J185" s="143"/>
      <c r="K185" s="176">
        <f t="shared" si="5"/>
        <v>0</v>
      </c>
      <c r="L185" s="15"/>
      <c r="M185" s="15"/>
      <c r="N185" s="15"/>
      <c r="O185" s="15"/>
      <c r="P185" s="15"/>
      <c r="Q185" s="15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</row>
    <row r="186" spans="1:38" s="14" customFormat="1" ht="15.75" hidden="1">
      <c r="A186" s="67"/>
      <c r="B186" s="67"/>
      <c r="C186" s="67"/>
      <c r="D186" s="97"/>
      <c r="E186" s="84"/>
      <c r="F186" s="84"/>
      <c r="G186" s="74">
        <f t="shared" si="4"/>
        <v>0</v>
      </c>
      <c r="H186" s="74"/>
      <c r="I186" s="74"/>
      <c r="J186" s="143"/>
      <c r="K186" s="176">
        <f t="shared" si="5"/>
        <v>0</v>
      </c>
      <c r="L186" s="15"/>
      <c r="M186" s="15"/>
      <c r="N186" s="15"/>
      <c r="O186" s="15"/>
      <c r="P186" s="15"/>
      <c r="Q186" s="15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</row>
    <row r="187" spans="1:38" s="14" customFormat="1" ht="45" hidden="1">
      <c r="A187" s="66">
        <v>1011090</v>
      </c>
      <c r="B187" s="66" t="s">
        <v>261</v>
      </c>
      <c r="C187" s="66" t="s">
        <v>496</v>
      </c>
      <c r="D187" s="96" t="s">
        <v>144</v>
      </c>
      <c r="E187" s="84"/>
      <c r="F187" s="84"/>
      <c r="G187" s="52">
        <f t="shared" si="4"/>
        <v>0</v>
      </c>
      <c r="H187" s="52"/>
      <c r="I187" s="52"/>
      <c r="J187" s="143"/>
      <c r="K187" s="176">
        <f t="shared" si="5"/>
        <v>0</v>
      </c>
      <c r="L187" s="15"/>
      <c r="M187" s="15"/>
      <c r="N187" s="15"/>
      <c r="O187" s="15"/>
      <c r="P187" s="15"/>
      <c r="Q187" s="15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</row>
    <row r="188" spans="1:38" s="14" customFormat="1" ht="45" hidden="1">
      <c r="A188" s="70">
        <v>1011120</v>
      </c>
      <c r="B188" s="70" t="s">
        <v>145</v>
      </c>
      <c r="C188" s="70" t="s">
        <v>498</v>
      </c>
      <c r="D188" s="96" t="s">
        <v>54</v>
      </c>
      <c r="E188" s="84"/>
      <c r="F188" s="84"/>
      <c r="G188" s="52">
        <f t="shared" si="4"/>
        <v>0</v>
      </c>
      <c r="H188" s="52"/>
      <c r="I188" s="52"/>
      <c r="J188" s="143"/>
      <c r="K188" s="176">
        <f t="shared" si="5"/>
        <v>0</v>
      </c>
      <c r="L188" s="15"/>
      <c r="M188" s="15"/>
      <c r="N188" s="15"/>
      <c r="O188" s="15"/>
      <c r="P188" s="15"/>
      <c r="Q188" s="15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</row>
    <row r="189" spans="1:38" s="14" customFormat="1" ht="52.15" hidden="1" customHeight="1">
      <c r="A189" s="70">
        <v>1014010</v>
      </c>
      <c r="B189" s="70" t="s">
        <v>55</v>
      </c>
      <c r="C189" s="70" t="s">
        <v>444</v>
      </c>
      <c r="D189" s="96" t="s">
        <v>56</v>
      </c>
      <c r="E189" s="236"/>
      <c r="F189" s="155"/>
      <c r="G189" s="50">
        <f t="shared" si="4"/>
        <v>0</v>
      </c>
      <c r="H189" s="50"/>
      <c r="I189" s="50"/>
      <c r="J189" s="143"/>
      <c r="K189" s="176">
        <f t="shared" si="5"/>
        <v>0</v>
      </c>
      <c r="L189" s="15"/>
      <c r="M189" s="15"/>
      <c r="N189" s="15"/>
      <c r="O189" s="15"/>
      <c r="P189" s="15"/>
      <c r="Q189" s="15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</row>
    <row r="190" spans="1:38" s="14" customFormat="1" ht="52.15" hidden="1" customHeight="1">
      <c r="A190" s="67"/>
      <c r="B190" s="64"/>
      <c r="C190" s="64"/>
      <c r="D190" s="109" t="s">
        <v>328</v>
      </c>
      <c r="E190" s="237"/>
      <c r="F190" s="157"/>
      <c r="G190" s="50">
        <f t="shared" si="4"/>
        <v>0</v>
      </c>
      <c r="H190" s="50"/>
      <c r="I190" s="50"/>
      <c r="J190" s="143"/>
      <c r="K190" s="176">
        <f t="shared" si="5"/>
        <v>0</v>
      </c>
      <c r="L190" s="15"/>
      <c r="M190" s="15"/>
      <c r="N190" s="15"/>
      <c r="O190" s="15"/>
      <c r="P190" s="15"/>
      <c r="Q190" s="15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</row>
    <row r="191" spans="1:38" s="14" customFormat="1" ht="52.15" hidden="1" customHeight="1">
      <c r="A191" s="70">
        <v>1014020</v>
      </c>
      <c r="B191" s="70" t="s">
        <v>209</v>
      </c>
      <c r="C191" s="70" t="s">
        <v>173</v>
      </c>
      <c r="D191" s="96" t="s">
        <v>395</v>
      </c>
      <c r="E191" s="236"/>
      <c r="F191" s="155"/>
      <c r="G191" s="50">
        <f t="shared" si="4"/>
        <v>0</v>
      </c>
      <c r="H191" s="50"/>
      <c r="I191" s="50"/>
      <c r="J191" s="143"/>
      <c r="K191" s="176">
        <f t="shared" si="5"/>
        <v>0</v>
      </c>
      <c r="L191" s="15"/>
      <c r="M191" s="15"/>
      <c r="N191" s="15"/>
      <c r="O191" s="15"/>
      <c r="P191" s="15"/>
      <c r="Q191" s="15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</row>
    <row r="192" spans="1:38" s="14" customFormat="1" ht="52.15" hidden="1" customHeight="1">
      <c r="A192" s="67"/>
      <c r="B192" s="64"/>
      <c r="C192" s="64"/>
      <c r="D192" s="96" t="s">
        <v>28</v>
      </c>
      <c r="E192" s="237"/>
      <c r="F192" s="157"/>
      <c r="G192" s="50">
        <f t="shared" si="4"/>
        <v>0</v>
      </c>
      <c r="H192" s="50"/>
      <c r="I192" s="50"/>
      <c r="J192" s="143"/>
      <c r="K192" s="176">
        <f t="shared" si="5"/>
        <v>0</v>
      </c>
      <c r="L192" s="15"/>
      <c r="M192" s="15"/>
      <c r="N192" s="15"/>
      <c r="O192" s="15"/>
      <c r="P192" s="15"/>
      <c r="Q192" s="15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</row>
    <row r="193" spans="1:38" s="14" customFormat="1" ht="45.6" hidden="1" customHeight="1">
      <c r="A193" s="67"/>
      <c r="B193" s="64"/>
      <c r="C193" s="64"/>
      <c r="D193" s="109" t="s">
        <v>181</v>
      </c>
      <c r="E193" s="84"/>
      <c r="F193" s="84"/>
      <c r="G193" s="50">
        <f t="shared" si="4"/>
        <v>0</v>
      </c>
      <c r="H193" s="50"/>
      <c r="I193" s="50"/>
      <c r="J193" s="143"/>
      <c r="K193" s="176">
        <f t="shared" si="5"/>
        <v>0</v>
      </c>
      <c r="L193" s="15"/>
      <c r="M193" s="15"/>
      <c r="N193" s="15"/>
      <c r="O193" s="15"/>
      <c r="P193" s="15"/>
      <c r="Q193" s="15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</row>
    <row r="194" spans="1:38" s="14" customFormat="1" ht="43.9" hidden="1" customHeight="1">
      <c r="A194" s="67"/>
      <c r="B194" s="64"/>
      <c r="C194" s="64"/>
      <c r="D194" s="98" t="s">
        <v>52</v>
      </c>
      <c r="E194" s="84"/>
      <c r="F194" s="84"/>
      <c r="G194" s="52">
        <f t="shared" ref="G194:G237" si="6">+H194+I194</f>
        <v>0</v>
      </c>
      <c r="H194" s="52"/>
      <c r="I194" s="52"/>
      <c r="J194" s="143"/>
      <c r="K194" s="176">
        <f t="shared" ref="K194:K237" si="7">+G194</f>
        <v>0</v>
      </c>
      <c r="L194" s="15"/>
      <c r="M194" s="15"/>
      <c r="N194" s="15"/>
      <c r="O194" s="15"/>
      <c r="P194" s="15"/>
      <c r="Q194" s="15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</row>
    <row r="195" spans="1:38" s="14" customFormat="1" ht="45" hidden="1" customHeight="1">
      <c r="A195" s="67"/>
      <c r="B195" s="64"/>
      <c r="C195" s="64"/>
      <c r="D195" s="98" t="s">
        <v>182</v>
      </c>
      <c r="E195" s="166"/>
      <c r="F195" s="166"/>
      <c r="G195" s="52">
        <f t="shared" si="6"/>
        <v>0</v>
      </c>
      <c r="H195" s="52"/>
      <c r="I195" s="52"/>
      <c r="J195" s="143"/>
      <c r="K195" s="176">
        <f t="shared" si="7"/>
        <v>0</v>
      </c>
      <c r="L195" s="15"/>
      <c r="M195" s="15"/>
      <c r="N195" s="15"/>
      <c r="O195" s="15"/>
      <c r="P195" s="15"/>
      <c r="Q195" s="15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</row>
    <row r="196" spans="1:38" s="14" customFormat="1" ht="45" hidden="1" customHeight="1">
      <c r="A196" s="67"/>
      <c r="B196" s="64"/>
      <c r="C196" s="64"/>
      <c r="D196" s="109" t="s">
        <v>445</v>
      </c>
      <c r="E196" s="166"/>
      <c r="F196" s="166"/>
      <c r="G196" s="52">
        <f t="shared" si="6"/>
        <v>0</v>
      </c>
      <c r="H196" s="52"/>
      <c r="I196" s="52"/>
      <c r="J196" s="143"/>
      <c r="K196" s="176">
        <f t="shared" si="7"/>
        <v>0</v>
      </c>
      <c r="L196" s="15"/>
      <c r="M196" s="15"/>
      <c r="N196" s="15"/>
      <c r="O196" s="15"/>
      <c r="P196" s="15"/>
      <c r="Q196" s="15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</row>
    <row r="197" spans="1:38" s="14" customFormat="1" ht="45" hidden="1" customHeight="1">
      <c r="A197" s="70">
        <v>1014030</v>
      </c>
      <c r="B197" s="70" t="s">
        <v>210</v>
      </c>
      <c r="C197" s="70" t="s">
        <v>500</v>
      </c>
      <c r="D197" s="96" t="s">
        <v>96</v>
      </c>
      <c r="E197" s="166"/>
      <c r="F197" s="166"/>
      <c r="G197" s="52">
        <f t="shared" si="6"/>
        <v>0</v>
      </c>
      <c r="H197" s="52"/>
      <c r="I197" s="52"/>
      <c r="J197" s="143"/>
      <c r="K197" s="176">
        <f t="shared" si="7"/>
        <v>0</v>
      </c>
      <c r="L197" s="15"/>
      <c r="M197" s="15"/>
      <c r="N197" s="15"/>
      <c r="O197" s="15"/>
      <c r="P197" s="15"/>
      <c r="Q197" s="15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</row>
    <row r="198" spans="1:38" s="14" customFormat="1" ht="45" hidden="1" customHeight="1">
      <c r="A198" s="67"/>
      <c r="B198" s="73"/>
      <c r="C198" s="73"/>
      <c r="D198" s="105" t="s">
        <v>514</v>
      </c>
      <c r="E198" s="166"/>
      <c r="F198" s="166"/>
      <c r="G198" s="74">
        <f t="shared" si="6"/>
        <v>0</v>
      </c>
      <c r="H198" s="74"/>
      <c r="I198" s="74"/>
      <c r="J198" s="143"/>
      <c r="K198" s="176">
        <f t="shared" si="7"/>
        <v>0</v>
      </c>
      <c r="L198" s="15"/>
      <c r="M198" s="15"/>
      <c r="N198" s="15"/>
      <c r="O198" s="15"/>
      <c r="P198" s="15"/>
      <c r="Q198" s="15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</row>
    <row r="199" spans="1:38" s="14" customFormat="1" ht="45" hidden="1" customHeight="1">
      <c r="A199" s="70">
        <v>1014040</v>
      </c>
      <c r="B199" s="70" t="s">
        <v>211</v>
      </c>
      <c r="C199" s="70" t="s">
        <v>174</v>
      </c>
      <c r="D199" s="96" t="s">
        <v>396</v>
      </c>
      <c r="E199" s="166"/>
      <c r="F199" s="166"/>
      <c r="G199" s="52">
        <f t="shared" si="6"/>
        <v>0</v>
      </c>
      <c r="H199" s="52"/>
      <c r="I199" s="52"/>
      <c r="J199" s="143"/>
      <c r="K199" s="176">
        <f t="shared" si="7"/>
        <v>0</v>
      </c>
      <c r="L199" s="15"/>
      <c r="M199" s="15"/>
      <c r="N199" s="15"/>
      <c r="O199" s="15"/>
      <c r="P199" s="15"/>
      <c r="Q199" s="15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</row>
    <row r="200" spans="1:38" s="14" customFormat="1" ht="78" hidden="1" customHeight="1">
      <c r="A200" s="67"/>
      <c r="B200" s="64"/>
      <c r="C200" s="64"/>
      <c r="D200" s="98" t="s">
        <v>205</v>
      </c>
      <c r="E200" s="166"/>
      <c r="F200" s="166"/>
      <c r="G200" s="58">
        <f t="shared" si="6"/>
        <v>0</v>
      </c>
      <c r="H200" s="58"/>
      <c r="I200" s="58"/>
      <c r="J200" s="143"/>
      <c r="K200" s="176">
        <f t="shared" si="7"/>
        <v>0</v>
      </c>
      <c r="L200" s="15"/>
      <c r="M200" s="15"/>
      <c r="N200" s="15"/>
      <c r="O200" s="15"/>
      <c r="P200" s="15"/>
      <c r="Q200" s="15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</row>
    <row r="201" spans="1:38" s="14" customFormat="1" ht="42" hidden="1" customHeight="1">
      <c r="A201" s="67"/>
      <c r="B201" s="64"/>
      <c r="C201" s="64"/>
      <c r="D201" s="131" t="s">
        <v>183</v>
      </c>
      <c r="E201" s="166"/>
      <c r="F201" s="166"/>
      <c r="G201" s="58">
        <f t="shared" si="6"/>
        <v>0</v>
      </c>
      <c r="H201" s="58"/>
      <c r="I201" s="58"/>
      <c r="J201" s="143"/>
      <c r="K201" s="176">
        <f t="shared" si="7"/>
        <v>0</v>
      </c>
      <c r="L201" s="15"/>
      <c r="M201" s="15"/>
      <c r="N201" s="15"/>
      <c r="O201" s="15"/>
      <c r="P201" s="15"/>
      <c r="Q201" s="15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</row>
    <row r="202" spans="1:38" s="14" customFormat="1" ht="63.6" hidden="1" customHeight="1">
      <c r="A202" s="67"/>
      <c r="B202" s="64"/>
      <c r="C202" s="64"/>
      <c r="D202" s="98" t="s">
        <v>5</v>
      </c>
      <c r="E202" s="166"/>
      <c r="F202" s="166"/>
      <c r="G202" s="58">
        <f t="shared" si="6"/>
        <v>0</v>
      </c>
      <c r="H202" s="58"/>
      <c r="I202" s="58"/>
      <c r="J202" s="143"/>
      <c r="K202" s="176">
        <f t="shared" si="7"/>
        <v>0</v>
      </c>
      <c r="L202" s="15"/>
      <c r="M202" s="15"/>
      <c r="N202" s="15"/>
      <c r="O202" s="15"/>
      <c r="P202" s="15"/>
      <c r="Q202" s="15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</row>
    <row r="203" spans="1:38" s="14" customFormat="1" ht="58.9" hidden="1" customHeight="1">
      <c r="A203" s="70">
        <v>1014050</v>
      </c>
      <c r="B203" s="70" t="s">
        <v>397</v>
      </c>
      <c r="C203" s="70" t="s">
        <v>491</v>
      </c>
      <c r="D203" s="96" t="s">
        <v>398</v>
      </c>
      <c r="E203" s="166"/>
      <c r="F203" s="166"/>
      <c r="G203" s="52">
        <f t="shared" si="6"/>
        <v>0</v>
      </c>
      <c r="H203" s="52"/>
      <c r="I203" s="52"/>
      <c r="J203" s="143"/>
      <c r="K203" s="176">
        <f t="shared" si="7"/>
        <v>0</v>
      </c>
      <c r="L203" s="15"/>
      <c r="M203" s="15"/>
      <c r="N203" s="15"/>
      <c r="O203" s="15"/>
      <c r="P203" s="15"/>
      <c r="Q203" s="15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</row>
    <row r="204" spans="1:38" s="14" customFormat="1" ht="58.9" hidden="1" customHeight="1">
      <c r="A204" s="67"/>
      <c r="B204" s="64"/>
      <c r="C204" s="64"/>
      <c r="D204" s="131" t="s">
        <v>183</v>
      </c>
      <c r="E204" s="148"/>
      <c r="F204" s="148"/>
      <c r="G204" s="58">
        <f t="shared" si="6"/>
        <v>0</v>
      </c>
      <c r="H204" s="58"/>
      <c r="I204" s="58"/>
      <c r="J204" s="143"/>
      <c r="K204" s="176">
        <f t="shared" si="7"/>
        <v>0</v>
      </c>
      <c r="L204" s="15"/>
      <c r="M204" s="15"/>
      <c r="N204" s="15"/>
      <c r="O204" s="15"/>
      <c r="P204" s="15"/>
      <c r="Q204" s="15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</row>
    <row r="205" spans="1:38" s="14" customFormat="1" ht="58.9" hidden="1" customHeight="1">
      <c r="A205" s="60">
        <v>1014060</v>
      </c>
      <c r="B205" s="60" t="s">
        <v>212</v>
      </c>
      <c r="C205" s="60" t="s">
        <v>399</v>
      </c>
      <c r="D205" s="100" t="s">
        <v>337</v>
      </c>
      <c r="E205" s="166"/>
      <c r="F205" s="166"/>
      <c r="G205" s="74">
        <f t="shared" si="6"/>
        <v>0</v>
      </c>
      <c r="H205" s="74"/>
      <c r="I205" s="74"/>
      <c r="J205" s="143"/>
      <c r="K205" s="176">
        <f t="shared" si="7"/>
        <v>0</v>
      </c>
      <c r="L205" s="15"/>
      <c r="M205" s="15"/>
      <c r="N205" s="15"/>
      <c r="O205" s="15"/>
      <c r="P205" s="15"/>
      <c r="Q205" s="15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</row>
    <row r="206" spans="1:38" s="14" customFormat="1" ht="58.9" hidden="1" customHeight="1">
      <c r="A206" s="66">
        <v>1014070</v>
      </c>
      <c r="B206" s="66" t="s">
        <v>213</v>
      </c>
      <c r="C206" s="66" t="s">
        <v>325</v>
      </c>
      <c r="D206" s="96" t="s">
        <v>450</v>
      </c>
      <c r="E206" s="166"/>
      <c r="F206" s="166"/>
      <c r="G206" s="52">
        <f t="shared" si="6"/>
        <v>0</v>
      </c>
      <c r="H206" s="52"/>
      <c r="I206" s="52"/>
      <c r="J206" s="143"/>
      <c r="K206" s="176">
        <f t="shared" si="7"/>
        <v>0</v>
      </c>
      <c r="L206" s="15"/>
      <c r="M206" s="15"/>
      <c r="N206" s="15"/>
      <c r="O206" s="15"/>
      <c r="P206" s="15"/>
      <c r="Q206" s="15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</row>
    <row r="207" spans="1:38" s="14" customFormat="1" ht="52.15" hidden="1" customHeight="1">
      <c r="A207" s="213"/>
      <c r="B207" s="216"/>
      <c r="C207" s="213"/>
      <c r="D207" s="217"/>
      <c r="E207" s="175"/>
      <c r="F207" s="175"/>
      <c r="G207" s="52">
        <f t="shared" si="6"/>
        <v>0</v>
      </c>
      <c r="H207" s="52"/>
      <c r="I207" s="52"/>
      <c r="J207" s="143"/>
      <c r="K207" s="176">
        <f t="shared" si="7"/>
        <v>0</v>
      </c>
      <c r="L207" s="15"/>
      <c r="M207" s="15"/>
      <c r="N207" s="15"/>
      <c r="O207" s="15"/>
      <c r="P207" s="15"/>
      <c r="Q207" s="15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</row>
    <row r="208" spans="1:38" s="14" customFormat="1" ht="63.6" hidden="1" customHeight="1">
      <c r="A208" s="213"/>
      <c r="B208" s="216"/>
      <c r="C208" s="213"/>
      <c r="D208" s="217"/>
      <c r="E208" s="166"/>
      <c r="F208" s="166"/>
      <c r="G208" s="56">
        <f t="shared" si="6"/>
        <v>0</v>
      </c>
      <c r="H208" s="56"/>
      <c r="I208" s="56"/>
      <c r="J208" s="143"/>
      <c r="K208" s="176">
        <f t="shared" si="7"/>
        <v>0</v>
      </c>
      <c r="L208" s="15"/>
      <c r="M208" s="15"/>
      <c r="N208" s="15"/>
      <c r="O208" s="15"/>
      <c r="P208" s="15"/>
      <c r="Q208" s="15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</row>
    <row r="209" spans="1:38" s="14" customFormat="1" ht="15.75" hidden="1" customHeight="1">
      <c r="A209" s="213"/>
      <c r="B209" s="216"/>
      <c r="C209" s="213"/>
      <c r="D209" s="217"/>
      <c r="E209" s="84"/>
      <c r="F209" s="84"/>
      <c r="G209" s="51">
        <f t="shared" si="6"/>
        <v>0</v>
      </c>
      <c r="H209" s="51"/>
      <c r="I209" s="51"/>
      <c r="J209" s="143"/>
      <c r="K209" s="176">
        <f t="shared" si="7"/>
        <v>0</v>
      </c>
      <c r="L209" s="15"/>
      <c r="M209" s="15"/>
      <c r="N209" s="15"/>
      <c r="O209" s="15"/>
      <c r="P209" s="15"/>
      <c r="Q209" s="15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</row>
    <row r="210" spans="1:38" s="14" customFormat="1" ht="30" hidden="1" customHeight="1">
      <c r="A210" s="213"/>
      <c r="B210" s="216"/>
      <c r="C210" s="213"/>
      <c r="D210" s="217"/>
      <c r="E210" s="84"/>
      <c r="F210" s="84"/>
      <c r="G210" s="52">
        <f t="shared" si="6"/>
        <v>0</v>
      </c>
      <c r="H210" s="52"/>
      <c r="I210" s="52"/>
      <c r="J210" s="143"/>
      <c r="K210" s="176">
        <f t="shared" si="7"/>
        <v>0</v>
      </c>
      <c r="L210" s="15"/>
      <c r="M210" s="15"/>
      <c r="N210" s="15"/>
      <c r="O210" s="15"/>
      <c r="P210" s="15"/>
      <c r="Q210" s="15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</row>
    <row r="211" spans="1:38" s="14" customFormat="1" ht="15.75" hidden="1" customHeight="1">
      <c r="A211" s="213"/>
      <c r="B211" s="216"/>
      <c r="C211" s="213"/>
      <c r="D211" s="217"/>
      <c r="E211" s="84"/>
      <c r="F211" s="84"/>
      <c r="G211" s="52">
        <f t="shared" si="6"/>
        <v>0</v>
      </c>
      <c r="H211" s="52"/>
      <c r="I211" s="52"/>
      <c r="J211" s="143"/>
      <c r="K211" s="176">
        <f t="shared" si="7"/>
        <v>0</v>
      </c>
      <c r="L211" s="15"/>
      <c r="M211" s="15"/>
      <c r="N211" s="15"/>
      <c r="O211" s="15"/>
      <c r="P211" s="15"/>
      <c r="Q211" s="15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</row>
    <row r="212" spans="1:38" s="14" customFormat="1" ht="60" hidden="1" customHeight="1">
      <c r="A212" s="213"/>
      <c r="B212" s="216"/>
      <c r="C212" s="213"/>
      <c r="D212" s="217"/>
      <c r="E212" s="215"/>
      <c r="F212" s="214"/>
      <c r="G212" s="50">
        <f t="shared" si="6"/>
        <v>0</v>
      </c>
      <c r="H212" s="50"/>
      <c r="I212" s="50"/>
      <c r="J212" s="143"/>
      <c r="K212" s="176">
        <f t="shared" si="7"/>
        <v>0</v>
      </c>
      <c r="L212" s="15"/>
      <c r="M212" s="15"/>
      <c r="N212" s="15"/>
      <c r="O212" s="15"/>
      <c r="P212" s="15"/>
      <c r="Q212" s="15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</row>
    <row r="213" spans="1:38" s="14" customFormat="1" ht="24" hidden="1" customHeight="1">
      <c r="A213" s="213"/>
      <c r="B213" s="216"/>
      <c r="C213" s="213"/>
      <c r="D213" s="217"/>
      <c r="E213" s="215"/>
      <c r="F213" s="214"/>
      <c r="G213" s="74">
        <f t="shared" si="6"/>
        <v>0</v>
      </c>
      <c r="H213" s="74"/>
      <c r="I213" s="74"/>
      <c r="J213" s="143"/>
      <c r="K213" s="176">
        <f t="shared" si="7"/>
        <v>0</v>
      </c>
      <c r="L213" s="15"/>
      <c r="M213" s="15"/>
      <c r="N213" s="15"/>
      <c r="O213" s="15"/>
      <c r="P213" s="15"/>
      <c r="Q213" s="15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</row>
    <row r="214" spans="1:38" s="14" customFormat="1" ht="15.75" hidden="1" customHeight="1">
      <c r="A214" s="213"/>
      <c r="B214" s="216"/>
      <c r="C214" s="213"/>
      <c r="D214" s="217"/>
      <c r="E214" s="215"/>
      <c r="F214" s="214"/>
      <c r="G214" s="58">
        <f t="shared" si="6"/>
        <v>0</v>
      </c>
      <c r="H214" s="58"/>
      <c r="I214" s="58"/>
      <c r="J214" s="143"/>
      <c r="K214" s="176">
        <f t="shared" si="7"/>
        <v>0</v>
      </c>
      <c r="L214" s="15"/>
      <c r="M214" s="15"/>
      <c r="N214" s="15"/>
      <c r="O214" s="15"/>
      <c r="P214" s="15"/>
      <c r="Q214" s="15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</row>
    <row r="215" spans="1:38" s="14" customFormat="1" ht="24" hidden="1" customHeight="1">
      <c r="A215" s="213"/>
      <c r="B215" s="216"/>
      <c r="C215" s="213"/>
      <c r="D215" s="217"/>
      <c r="E215" s="215"/>
      <c r="F215" s="214"/>
      <c r="G215" s="74">
        <f t="shared" si="6"/>
        <v>0</v>
      </c>
      <c r="H215" s="74"/>
      <c r="I215" s="74"/>
      <c r="J215" s="143"/>
      <c r="K215" s="176">
        <f t="shared" si="7"/>
        <v>0</v>
      </c>
      <c r="L215" s="15"/>
      <c r="M215" s="15"/>
      <c r="N215" s="15"/>
      <c r="O215" s="15"/>
      <c r="P215" s="15"/>
      <c r="Q215" s="15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</row>
    <row r="216" spans="1:38" s="14" customFormat="1" ht="54" hidden="1" customHeight="1">
      <c r="A216" s="213"/>
      <c r="B216" s="216"/>
      <c r="C216" s="213"/>
      <c r="D216" s="217"/>
      <c r="E216" s="215"/>
      <c r="F216" s="214"/>
      <c r="G216" s="58">
        <f t="shared" si="6"/>
        <v>0</v>
      </c>
      <c r="H216" s="58"/>
      <c r="I216" s="58"/>
      <c r="J216" s="143"/>
      <c r="K216" s="176">
        <f t="shared" si="7"/>
        <v>0</v>
      </c>
      <c r="L216" s="15"/>
      <c r="M216" s="15"/>
      <c r="N216" s="15"/>
      <c r="O216" s="15"/>
      <c r="P216" s="15"/>
      <c r="Q216" s="15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</row>
    <row r="217" spans="1:38" s="14" customFormat="1" ht="40.5" hidden="1" customHeight="1">
      <c r="A217" s="213"/>
      <c r="B217" s="216"/>
      <c r="C217" s="213"/>
      <c r="D217" s="217"/>
      <c r="E217" s="215"/>
      <c r="F217" s="214"/>
      <c r="G217" s="58">
        <f t="shared" si="6"/>
        <v>0</v>
      </c>
      <c r="H217" s="58"/>
      <c r="I217" s="58"/>
      <c r="J217" s="143"/>
      <c r="K217" s="176">
        <f t="shared" si="7"/>
        <v>0</v>
      </c>
      <c r="L217" s="15"/>
      <c r="M217" s="15"/>
      <c r="N217" s="15"/>
      <c r="O217" s="15"/>
      <c r="P217" s="15"/>
      <c r="Q217" s="15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</row>
    <row r="218" spans="1:38" s="14" customFormat="1" ht="45" hidden="1" customHeight="1">
      <c r="A218" s="213"/>
      <c r="B218" s="216"/>
      <c r="C218" s="213"/>
      <c r="D218" s="217"/>
      <c r="E218" s="215"/>
      <c r="F218" s="214"/>
      <c r="G218" s="52">
        <f t="shared" si="6"/>
        <v>0</v>
      </c>
      <c r="H218" s="52"/>
      <c r="I218" s="52"/>
      <c r="J218" s="143"/>
      <c r="K218" s="176">
        <f t="shared" si="7"/>
        <v>0</v>
      </c>
      <c r="L218" s="15"/>
      <c r="M218" s="15"/>
      <c r="N218" s="15"/>
      <c r="O218" s="15"/>
      <c r="P218" s="15"/>
      <c r="Q218" s="15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</row>
    <row r="219" spans="1:38" s="14" customFormat="1" ht="45" hidden="1" customHeight="1">
      <c r="A219" s="213"/>
      <c r="B219" s="216"/>
      <c r="C219" s="213"/>
      <c r="D219" s="217"/>
      <c r="E219" s="215"/>
      <c r="F219" s="214"/>
      <c r="G219" s="52">
        <f t="shared" si="6"/>
        <v>0</v>
      </c>
      <c r="H219" s="52"/>
      <c r="I219" s="52"/>
      <c r="J219" s="143"/>
      <c r="K219" s="176">
        <f t="shared" si="7"/>
        <v>0</v>
      </c>
      <c r="L219" s="15"/>
      <c r="M219" s="15"/>
      <c r="N219" s="15"/>
      <c r="O219" s="15"/>
      <c r="P219" s="15"/>
      <c r="Q219" s="15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</row>
    <row r="220" spans="1:38" ht="45" hidden="1" customHeight="1">
      <c r="A220" s="213"/>
      <c r="B220" s="216"/>
      <c r="C220" s="213"/>
      <c r="D220" s="217"/>
      <c r="E220" s="215"/>
      <c r="F220" s="214"/>
      <c r="G220" s="52">
        <f t="shared" si="6"/>
        <v>0</v>
      </c>
      <c r="H220" s="52"/>
      <c r="I220" s="52"/>
      <c r="J220" s="143"/>
      <c r="K220" s="176">
        <f t="shared" si="7"/>
        <v>0</v>
      </c>
    </row>
    <row r="221" spans="1:38" ht="45" hidden="1" customHeight="1">
      <c r="A221" s="213"/>
      <c r="B221" s="216"/>
      <c r="C221" s="213"/>
      <c r="D221" s="217"/>
      <c r="E221" s="215"/>
      <c r="F221" s="214"/>
      <c r="G221" s="52">
        <f t="shared" si="6"/>
        <v>0</v>
      </c>
      <c r="H221" s="52"/>
      <c r="I221" s="52"/>
      <c r="J221" s="143"/>
      <c r="K221" s="176">
        <f t="shared" si="7"/>
        <v>0</v>
      </c>
    </row>
    <row r="222" spans="1:38" ht="45" hidden="1" customHeight="1">
      <c r="A222" s="213"/>
      <c r="B222" s="216"/>
      <c r="C222" s="213"/>
      <c r="D222" s="217"/>
      <c r="E222" s="215"/>
      <c r="F222" s="214"/>
      <c r="G222" s="52">
        <f t="shared" si="6"/>
        <v>0</v>
      </c>
      <c r="H222" s="52"/>
      <c r="I222" s="52"/>
      <c r="J222" s="143"/>
      <c r="K222" s="176">
        <f t="shared" si="7"/>
        <v>0</v>
      </c>
    </row>
    <row r="223" spans="1:38" ht="30" hidden="1" customHeight="1">
      <c r="A223" s="213"/>
      <c r="B223" s="216"/>
      <c r="C223" s="213"/>
      <c r="D223" s="217"/>
      <c r="E223" s="215"/>
      <c r="F223" s="214"/>
      <c r="G223" s="52">
        <f t="shared" si="6"/>
        <v>0</v>
      </c>
      <c r="H223" s="52"/>
      <c r="I223" s="52"/>
      <c r="J223" s="143"/>
      <c r="K223" s="176">
        <f t="shared" si="7"/>
        <v>0</v>
      </c>
    </row>
    <row r="224" spans="1:38" ht="63" hidden="1" customHeight="1">
      <c r="A224" s="213"/>
      <c r="B224" s="216"/>
      <c r="C224" s="213"/>
      <c r="D224" s="217"/>
      <c r="E224" s="215"/>
      <c r="F224" s="214"/>
      <c r="G224" s="52">
        <f t="shared" si="6"/>
        <v>0</v>
      </c>
      <c r="H224" s="52"/>
      <c r="I224" s="52"/>
      <c r="J224" s="143"/>
      <c r="K224" s="176">
        <f t="shared" si="7"/>
        <v>0</v>
      </c>
    </row>
    <row r="225" spans="1:11" ht="60" hidden="1" customHeight="1">
      <c r="A225" s="213"/>
      <c r="B225" s="216"/>
      <c r="C225" s="213"/>
      <c r="D225" s="217"/>
      <c r="E225" s="215"/>
      <c r="F225" s="214"/>
      <c r="G225" s="52">
        <f t="shared" si="6"/>
        <v>0</v>
      </c>
      <c r="H225" s="52"/>
      <c r="I225" s="52"/>
      <c r="J225" s="143"/>
      <c r="K225" s="176">
        <f t="shared" si="7"/>
        <v>0</v>
      </c>
    </row>
    <row r="226" spans="1:11" ht="60" hidden="1" customHeight="1">
      <c r="A226" s="213"/>
      <c r="B226" s="216"/>
      <c r="C226" s="213"/>
      <c r="D226" s="217"/>
      <c r="E226" s="215"/>
      <c r="F226" s="214"/>
      <c r="G226" s="52">
        <f t="shared" si="6"/>
        <v>0</v>
      </c>
      <c r="H226" s="52"/>
      <c r="I226" s="52"/>
      <c r="J226" s="143"/>
      <c r="K226" s="176">
        <f t="shared" si="7"/>
        <v>0</v>
      </c>
    </row>
    <row r="227" spans="1:11" ht="15.75" hidden="1" customHeight="1">
      <c r="A227" s="213"/>
      <c r="B227" s="216"/>
      <c r="C227" s="213"/>
      <c r="D227" s="217"/>
      <c r="E227" s="84"/>
      <c r="F227" s="84"/>
      <c r="G227" s="54">
        <f t="shared" si="6"/>
        <v>0</v>
      </c>
      <c r="H227" s="54"/>
      <c r="I227" s="54"/>
      <c r="J227" s="143"/>
      <c r="K227" s="176">
        <f t="shared" si="7"/>
        <v>0</v>
      </c>
    </row>
    <row r="228" spans="1:11" ht="15.75" hidden="1" customHeight="1">
      <c r="A228" s="213"/>
      <c r="B228" s="216"/>
      <c r="C228" s="213"/>
      <c r="D228" s="217"/>
      <c r="E228" s="84"/>
      <c r="F228" s="84"/>
      <c r="G228" s="54">
        <f t="shared" si="6"/>
        <v>0</v>
      </c>
      <c r="H228" s="54"/>
      <c r="I228" s="54"/>
      <c r="J228" s="143"/>
      <c r="K228" s="176">
        <f t="shared" si="7"/>
        <v>0</v>
      </c>
    </row>
    <row r="229" spans="1:11" ht="56.25" hidden="1">
      <c r="A229" s="184" t="s">
        <v>540</v>
      </c>
      <c r="B229" s="184" t="s">
        <v>543</v>
      </c>
      <c r="C229" s="190" t="s">
        <v>542</v>
      </c>
      <c r="D229" s="182" t="s">
        <v>541</v>
      </c>
      <c r="E229" s="259" t="s">
        <v>570</v>
      </c>
      <c r="F229" s="194"/>
      <c r="G229" s="181"/>
      <c r="H229" s="181"/>
      <c r="I229" s="181"/>
      <c r="J229" s="195"/>
      <c r="K229" s="176"/>
    </row>
    <row r="230" spans="1:11" ht="64.5" customHeight="1">
      <c r="A230" s="221" t="s">
        <v>546</v>
      </c>
      <c r="B230" s="188" t="s">
        <v>410</v>
      </c>
      <c r="C230" s="221" t="s">
        <v>253</v>
      </c>
      <c r="D230" s="179" t="s">
        <v>411</v>
      </c>
      <c r="E230" s="260"/>
      <c r="F230" s="222" t="s">
        <v>571</v>
      </c>
      <c r="G230" s="181">
        <f>+H230+I230</f>
        <v>395000</v>
      </c>
      <c r="H230" s="181"/>
      <c r="I230" s="181">
        <v>395000</v>
      </c>
      <c r="J230" s="196">
        <v>395000</v>
      </c>
      <c r="K230" s="176">
        <f t="shared" si="7"/>
        <v>395000</v>
      </c>
    </row>
    <row r="231" spans="1:11" ht="30" hidden="1">
      <c r="A231" s="60">
        <v>1318313</v>
      </c>
      <c r="B231" s="60" t="s">
        <v>234</v>
      </c>
      <c r="C231" s="60" t="s">
        <v>232</v>
      </c>
      <c r="D231" s="118" t="s">
        <v>219</v>
      </c>
      <c r="E231" s="84"/>
      <c r="F231" s="84"/>
      <c r="G231" s="55">
        <f t="shared" si="6"/>
        <v>0</v>
      </c>
      <c r="H231" s="55"/>
      <c r="I231" s="55"/>
      <c r="J231" s="143"/>
      <c r="K231" s="176">
        <f t="shared" si="7"/>
        <v>0</v>
      </c>
    </row>
    <row r="232" spans="1:11" ht="30" hidden="1">
      <c r="A232" s="60">
        <v>1318340</v>
      </c>
      <c r="B232" s="60" t="s">
        <v>449</v>
      </c>
      <c r="C232" s="60" t="s">
        <v>233</v>
      </c>
      <c r="D232" s="118" t="s">
        <v>104</v>
      </c>
      <c r="E232" s="84"/>
      <c r="F232" s="84"/>
      <c r="G232" s="55">
        <f t="shared" si="6"/>
        <v>0</v>
      </c>
      <c r="H232" s="55"/>
      <c r="I232" s="55"/>
      <c r="J232" s="143"/>
      <c r="K232" s="176">
        <f t="shared" si="7"/>
        <v>0</v>
      </c>
    </row>
    <row r="233" spans="1:11" ht="15.75" hidden="1">
      <c r="A233" s="66">
        <v>1513230</v>
      </c>
      <c r="B233" s="66" t="s">
        <v>259</v>
      </c>
      <c r="C233" s="66" t="s">
        <v>251</v>
      </c>
      <c r="D233" s="92" t="s">
        <v>427</v>
      </c>
      <c r="E233" s="84"/>
      <c r="F233" s="84"/>
      <c r="G233" s="52">
        <f t="shared" si="6"/>
        <v>0</v>
      </c>
      <c r="H233" s="52"/>
      <c r="I233" s="52"/>
      <c r="J233" s="143"/>
      <c r="K233" s="176">
        <f t="shared" si="7"/>
        <v>0</v>
      </c>
    </row>
    <row r="234" spans="1:11" ht="15.75" hidden="1">
      <c r="A234" s="66">
        <v>1517300</v>
      </c>
      <c r="B234" s="66" t="s">
        <v>97</v>
      </c>
      <c r="C234" s="66" t="s">
        <v>149</v>
      </c>
      <c r="D234" s="96" t="s">
        <v>98</v>
      </c>
      <c r="E234" s="84"/>
      <c r="F234" s="84"/>
      <c r="G234" s="52">
        <f t="shared" si="6"/>
        <v>0</v>
      </c>
      <c r="H234" s="52"/>
      <c r="I234" s="52"/>
      <c r="J234" s="143"/>
      <c r="K234" s="176">
        <f t="shared" si="7"/>
        <v>0</v>
      </c>
    </row>
    <row r="235" spans="1:11" ht="15.75" hidden="1">
      <c r="A235" s="66"/>
      <c r="B235" s="66"/>
      <c r="C235" s="66"/>
      <c r="D235" s="96" t="s">
        <v>373</v>
      </c>
      <c r="E235" s="84"/>
      <c r="F235" s="84"/>
      <c r="G235" s="52">
        <f t="shared" si="6"/>
        <v>0</v>
      </c>
      <c r="H235" s="52"/>
      <c r="I235" s="52"/>
      <c r="J235" s="143"/>
      <c r="K235" s="176">
        <f t="shared" si="7"/>
        <v>0</v>
      </c>
    </row>
    <row r="236" spans="1:11" ht="48.6" hidden="1" customHeight="1">
      <c r="A236" s="66"/>
      <c r="B236" s="66"/>
      <c r="C236" s="66"/>
      <c r="D236" s="96" t="s">
        <v>341</v>
      </c>
      <c r="E236" s="84"/>
      <c r="F236" s="84"/>
      <c r="G236" s="52">
        <f t="shared" si="6"/>
        <v>0</v>
      </c>
      <c r="H236" s="52"/>
      <c r="I236" s="52"/>
      <c r="J236" s="143"/>
      <c r="K236" s="176">
        <f t="shared" si="7"/>
        <v>0</v>
      </c>
    </row>
    <row r="237" spans="1:11" ht="30" hidden="1">
      <c r="A237" s="60">
        <v>1517321</v>
      </c>
      <c r="B237" s="60" t="s">
        <v>408</v>
      </c>
      <c r="C237" s="60" t="s">
        <v>409</v>
      </c>
      <c r="D237" s="100" t="s">
        <v>100</v>
      </c>
      <c r="E237" s="84"/>
      <c r="F237" s="84"/>
      <c r="G237" s="53">
        <f t="shared" si="6"/>
        <v>0</v>
      </c>
      <c r="H237" s="53"/>
      <c r="I237" s="53"/>
      <c r="J237" s="143"/>
      <c r="K237" s="176">
        <f t="shared" si="7"/>
        <v>0</v>
      </c>
    </row>
    <row r="238" spans="1:11" ht="30" hidden="1">
      <c r="A238" s="60">
        <v>1517322</v>
      </c>
      <c r="B238" s="60" t="s">
        <v>168</v>
      </c>
      <c r="C238" s="60" t="s">
        <v>439</v>
      </c>
      <c r="D238" s="100" t="s">
        <v>169</v>
      </c>
      <c r="E238" s="84"/>
      <c r="F238" s="84"/>
      <c r="G238" s="74">
        <f t="shared" ref="G238:G282" si="8">+H238+I238</f>
        <v>0</v>
      </c>
      <c r="H238" s="74"/>
      <c r="I238" s="74"/>
      <c r="J238" s="143"/>
      <c r="K238" s="176">
        <f t="shared" ref="K238:K282" si="9">+G238</f>
        <v>0</v>
      </c>
    </row>
    <row r="239" spans="1:11" ht="30" hidden="1">
      <c r="A239" s="60">
        <v>1517340</v>
      </c>
      <c r="B239" s="60" t="s">
        <v>31</v>
      </c>
      <c r="C239" s="60" t="s">
        <v>151</v>
      </c>
      <c r="D239" s="100" t="s">
        <v>195</v>
      </c>
      <c r="E239" s="84"/>
      <c r="F239" s="84"/>
      <c r="G239" s="53">
        <f t="shared" si="8"/>
        <v>0</v>
      </c>
      <c r="H239" s="53"/>
      <c r="I239" s="53"/>
      <c r="J239" s="143"/>
      <c r="K239" s="176">
        <f t="shared" si="9"/>
        <v>0</v>
      </c>
    </row>
    <row r="240" spans="1:11" ht="45" hidden="1">
      <c r="A240" s="60">
        <v>1517350</v>
      </c>
      <c r="B240" s="60" t="s">
        <v>410</v>
      </c>
      <c r="C240" s="60" t="s">
        <v>440</v>
      </c>
      <c r="D240" s="100" t="s">
        <v>411</v>
      </c>
      <c r="E240" s="84"/>
      <c r="F240" s="84"/>
      <c r="G240" s="74">
        <f t="shared" si="8"/>
        <v>0</v>
      </c>
      <c r="H240" s="74"/>
      <c r="I240" s="74"/>
      <c r="J240" s="143"/>
      <c r="K240" s="176">
        <f t="shared" si="9"/>
        <v>0</v>
      </c>
    </row>
    <row r="241" spans="1:11" ht="45" hidden="1">
      <c r="A241" s="66">
        <v>1611120</v>
      </c>
      <c r="B241" s="66" t="s">
        <v>145</v>
      </c>
      <c r="C241" s="66" t="s">
        <v>498</v>
      </c>
      <c r="D241" s="96" t="s">
        <v>54</v>
      </c>
      <c r="E241" s="84"/>
      <c r="F241" s="84"/>
      <c r="G241" s="52">
        <f t="shared" si="8"/>
        <v>0</v>
      </c>
      <c r="H241" s="52"/>
      <c r="I241" s="52"/>
      <c r="J241" s="143"/>
      <c r="K241" s="176">
        <f t="shared" si="9"/>
        <v>0</v>
      </c>
    </row>
    <row r="242" spans="1:11" ht="58.9" hidden="1" customHeight="1">
      <c r="A242" s="66">
        <v>1614010</v>
      </c>
      <c r="B242" s="66" t="s">
        <v>55</v>
      </c>
      <c r="C242" s="66" t="s">
        <v>444</v>
      </c>
      <c r="D242" s="96" t="s">
        <v>56</v>
      </c>
      <c r="E242" s="84"/>
      <c r="F242" s="84"/>
      <c r="G242" s="50">
        <f t="shared" si="8"/>
        <v>0</v>
      </c>
      <c r="H242" s="50"/>
      <c r="I242" s="50"/>
      <c r="J242" s="143"/>
      <c r="K242" s="176">
        <f t="shared" si="9"/>
        <v>0</v>
      </c>
    </row>
    <row r="243" spans="1:11" ht="66.599999999999994" hidden="1" customHeight="1">
      <c r="A243" s="66">
        <v>1614020</v>
      </c>
      <c r="B243" s="66" t="s">
        <v>209</v>
      </c>
      <c r="C243" s="66" t="s">
        <v>173</v>
      </c>
      <c r="D243" s="96" t="s">
        <v>395</v>
      </c>
      <c r="E243" s="148"/>
      <c r="F243" s="148"/>
      <c r="G243" s="50">
        <f t="shared" si="8"/>
        <v>0</v>
      </c>
      <c r="H243" s="50"/>
      <c r="I243" s="50"/>
      <c r="J243" s="143"/>
      <c r="K243" s="176">
        <f t="shared" si="9"/>
        <v>0</v>
      </c>
    </row>
    <row r="244" spans="1:11" ht="42" hidden="1" customHeight="1">
      <c r="A244" s="70">
        <v>1614030</v>
      </c>
      <c r="B244" s="70" t="s">
        <v>210</v>
      </c>
      <c r="C244" s="70" t="s">
        <v>500</v>
      </c>
      <c r="D244" s="101" t="s">
        <v>96</v>
      </c>
      <c r="E244" s="166"/>
      <c r="F244" s="166"/>
      <c r="G244" s="139">
        <f t="shared" si="8"/>
        <v>0</v>
      </c>
      <c r="H244" s="139"/>
      <c r="I244" s="139"/>
      <c r="J244" s="143"/>
      <c r="K244" s="176">
        <f t="shared" si="9"/>
        <v>0</v>
      </c>
    </row>
    <row r="245" spans="1:11" ht="42" hidden="1" customHeight="1">
      <c r="A245" s="66">
        <v>1614040</v>
      </c>
      <c r="B245" s="66" t="s">
        <v>211</v>
      </c>
      <c r="C245" s="66" t="s">
        <v>174</v>
      </c>
      <c r="D245" s="96" t="s">
        <v>396</v>
      </c>
      <c r="E245" s="166"/>
      <c r="F245" s="166"/>
      <c r="G245" s="50">
        <f t="shared" si="8"/>
        <v>0</v>
      </c>
      <c r="H245" s="50"/>
      <c r="I245" s="50"/>
      <c r="J245" s="143"/>
      <c r="K245" s="176">
        <f t="shared" si="9"/>
        <v>0</v>
      </c>
    </row>
    <row r="246" spans="1:11" ht="66" hidden="1" customHeight="1">
      <c r="A246" s="70">
        <v>1614050</v>
      </c>
      <c r="B246" s="70" t="s">
        <v>397</v>
      </c>
      <c r="C246" s="70" t="s">
        <v>491</v>
      </c>
      <c r="D246" s="96" t="s">
        <v>398</v>
      </c>
      <c r="E246" s="166"/>
      <c r="F246" s="166"/>
      <c r="G246" s="52">
        <f t="shared" si="8"/>
        <v>0</v>
      </c>
      <c r="H246" s="52"/>
      <c r="I246" s="52"/>
      <c r="J246" s="143"/>
      <c r="K246" s="176">
        <f t="shared" si="9"/>
        <v>0</v>
      </c>
    </row>
    <row r="247" spans="1:11" ht="83.45" hidden="1" customHeight="1">
      <c r="A247" s="66">
        <v>1614070</v>
      </c>
      <c r="B247" s="66" t="s">
        <v>213</v>
      </c>
      <c r="C247" s="66" t="s">
        <v>325</v>
      </c>
      <c r="D247" s="96" t="s">
        <v>450</v>
      </c>
      <c r="E247" s="166"/>
      <c r="F247" s="166"/>
      <c r="G247" s="52">
        <f t="shared" si="8"/>
        <v>0</v>
      </c>
      <c r="H247" s="52"/>
      <c r="I247" s="52"/>
      <c r="J247" s="143"/>
      <c r="K247" s="176">
        <f t="shared" si="9"/>
        <v>0</v>
      </c>
    </row>
    <row r="248" spans="1:11" ht="50.45" hidden="1" customHeight="1">
      <c r="A248" s="66">
        <v>1614080</v>
      </c>
      <c r="B248" s="66" t="s">
        <v>214</v>
      </c>
      <c r="C248" s="66" t="s">
        <v>175</v>
      </c>
      <c r="D248" s="96" t="s">
        <v>400</v>
      </c>
      <c r="E248" s="166"/>
      <c r="F248" s="166"/>
      <c r="G248" s="52">
        <f t="shared" si="8"/>
        <v>0</v>
      </c>
      <c r="H248" s="52"/>
      <c r="I248" s="52"/>
      <c r="J248" s="143"/>
      <c r="K248" s="176">
        <f t="shared" si="9"/>
        <v>0</v>
      </c>
    </row>
    <row r="249" spans="1:11" ht="69" hidden="1" customHeight="1">
      <c r="A249" s="66"/>
      <c r="B249" s="66"/>
      <c r="C249" s="66"/>
      <c r="D249" s="96" t="s">
        <v>373</v>
      </c>
      <c r="E249" s="166"/>
      <c r="F249" s="166"/>
      <c r="G249" s="52">
        <f t="shared" si="8"/>
        <v>0</v>
      </c>
      <c r="H249" s="52"/>
      <c r="I249" s="52"/>
      <c r="J249" s="143"/>
      <c r="K249" s="176">
        <f t="shared" si="9"/>
        <v>0</v>
      </c>
    </row>
    <row r="250" spans="1:11" ht="68.45" hidden="1" customHeight="1">
      <c r="A250" s="66"/>
      <c r="B250" s="66"/>
      <c r="C250" s="66"/>
      <c r="D250" s="96" t="s">
        <v>254</v>
      </c>
      <c r="E250" s="166"/>
      <c r="F250" s="166"/>
      <c r="G250" s="52">
        <f t="shared" si="8"/>
        <v>0</v>
      </c>
      <c r="H250" s="52"/>
      <c r="I250" s="52"/>
      <c r="J250" s="143"/>
      <c r="K250" s="176">
        <f t="shared" si="9"/>
        <v>0</v>
      </c>
    </row>
    <row r="251" spans="1:11" ht="68.45" hidden="1" customHeight="1">
      <c r="A251" s="66">
        <v>1617300</v>
      </c>
      <c r="B251" s="60" t="s">
        <v>97</v>
      </c>
      <c r="C251" s="60" t="s">
        <v>149</v>
      </c>
      <c r="D251" s="106" t="s">
        <v>98</v>
      </c>
      <c r="E251" s="166"/>
      <c r="F251" s="166"/>
      <c r="G251" s="54">
        <f t="shared" si="8"/>
        <v>0</v>
      </c>
      <c r="H251" s="54"/>
      <c r="I251" s="54"/>
      <c r="J251" s="143"/>
      <c r="K251" s="176">
        <f t="shared" si="9"/>
        <v>0</v>
      </c>
    </row>
    <row r="252" spans="1:11" ht="66" hidden="1" customHeight="1">
      <c r="A252" s="66"/>
      <c r="B252" s="66"/>
      <c r="C252" s="66"/>
      <c r="D252" s="116" t="s">
        <v>192</v>
      </c>
      <c r="E252" s="166"/>
      <c r="F252" s="166"/>
      <c r="G252" s="52">
        <f t="shared" si="8"/>
        <v>0</v>
      </c>
      <c r="H252" s="52"/>
      <c r="I252" s="52"/>
      <c r="J252" s="143"/>
      <c r="K252" s="176">
        <f t="shared" si="9"/>
        <v>0</v>
      </c>
    </row>
    <row r="253" spans="1:11" ht="66" hidden="1" customHeight="1">
      <c r="A253" s="62">
        <v>1617690</v>
      </c>
      <c r="B253" s="62" t="s">
        <v>40</v>
      </c>
      <c r="C253" s="62" t="s">
        <v>327</v>
      </c>
      <c r="D253" s="106" t="s">
        <v>81</v>
      </c>
      <c r="E253" s="229"/>
      <c r="F253" s="229"/>
      <c r="G253" s="53">
        <f t="shared" si="8"/>
        <v>0</v>
      </c>
      <c r="H253" s="53"/>
      <c r="I253" s="53"/>
      <c r="J253" s="143"/>
      <c r="K253" s="176">
        <f t="shared" si="9"/>
        <v>0</v>
      </c>
    </row>
    <row r="254" spans="1:11" ht="30" hidden="1" customHeight="1">
      <c r="A254" s="70">
        <v>1618311</v>
      </c>
      <c r="B254" s="70" t="s">
        <v>406</v>
      </c>
      <c r="C254" s="70" t="s">
        <v>150</v>
      </c>
      <c r="D254" s="96" t="s">
        <v>407</v>
      </c>
      <c r="E254" s="229"/>
      <c r="F254" s="229"/>
      <c r="G254" s="52">
        <f t="shared" si="8"/>
        <v>0</v>
      </c>
      <c r="H254" s="52"/>
      <c r="I254" s="52"/>
      <c r="J254" s="143"/>
      <c r="K254" s="176">
        <f t="shared" si="9"/>
        <v>0</v>
      </c>
    </row>
    <row r="255" spans="1:11" ht="92.45" hidden="1" customHeight="1">
      <c r="A255" s="66">
        <v>1618340</v>
      </c>
      <c r="B255" s="60" t="s">
        <v>449</v>
      </c>
      <c r="C255" s="60" t="s">
        <v>103</v>
      </c>
      <c r="D255" s="106" t="s">
        <v>104</v>
      </c>
      <c r="E255" s="229"/>
      <c r="F255" s="229"/>
      <c r="G255" s="53">
        <f t="shared" si="8"/>
        <v>0</v>
      </c>
      <c r="H255" s="53"/>
      <c r="I255" s="53"/>
      <c r="J255" s="143"/>
      <c r="K255" s="176">
        <f t="shared" si="9"/>
        <v>0</v>
      </c>
    </row>
    <row r="256" spans="1:11" ht="73.900000000000006" hidden="1" customHeight="1">
      <c r="A256" s="60">
        <v>1916012</v>
      </c>
      <c r="B256" s="60" t="s">
        <v>402</v>
      </c>
      <c r="C256" s="60" t="s">
        <v>401</v>
      </c>
      <c r="D256" s="100" t="s">
        <v>403</v>
      </c>
      <c r="E256" s="166"/>
      <c r="F256" s="166"/>
      <c r="G256" s="74">
        <f t="shared" si="8"/>
        <v>0</v>
      </c>
      <c r="H256" s="74"/>
      <c r="I256" s="74"/>
      <c r="J256" s="143"/>
      <c r="K256" s="176">
        <f t="shared" si="9"/>
        <v>0</v>
      </c>
    </row>
    <row r="257" spans="1:11" ht="54.6" hidden="1" customHeight="1">
      <c r="A257" s="66">
        <v>1916040</v>
      </c>
      <c r="B257" s="66" t="s">
        <v>405</v>
      </c>
      <c r="C257" s="66" t="s">
        <v>404</v>
      </c>
      <c r="D257" s="91" t="s">
        <v>267</v>
      </c>
      <c r="E257" s="166"/>
      <c r="F257" s="166"/>
      <c r="G257" s="52">
        <f t="shared" si="8"/>
        <v>0</v>
      </c>
      <c r="H257" s="52"/>
      <c r="I257" s="52"/>
      <c r="J257" s="143"/>
      <c r="K257" s="176">
        <f t="shared" si="9"/>
        <v>0</v>
      </c>
    </row>
    <row r="258" spans="1:11" ht="45.6" hidden="1" customHeight="1">
      <c r="A258" s="66">
        <v>1917300</v>
      </c>
      <c r="B258" s="66" t="s">
        <v>97</v>
      </c>
      <c r="C258" s="66" t="s">
        <v>149</v>
      </c>
      <c r="D258" s="90" t="s">
        <v>98</v>
      </c>
      <c r="E258" s="166"/>
      <c r="F258" s="166"/>
      <c r="G258" s="52">
        <f t="shared" si="8"/>
        <v>0</v>
      </c>
      <c r="H258" s="52"/>
      <c r="I258" s="52"/>
      <c r="J258" s="143"/>
      <c r="K258" s="176">
        <f t="shared" si="9"/>
        <v>0</v>
      </c>
    </row>
    <row r="259" spans="1:11" ht="50.45" hidden="1" customHeight="1">
      <c r="A259" s="70">
        <v>1917440</v>
      </c>
      <c r="B259" s="70" t="s">
        <v>423</v>
      </c>
      <c r="C259" s="70" t="s">
        <v>155</v>
      </c>
      <c r="D259" s="90" t="s">
        <v>506</v>
      </c>
      <c r="E259" s="166"/>
      <c r="F259" s="166"/>
      <c r="G259" s="52">
        <f t="shared" si="8"/>
        <v>0</v>
      </c>
      <c r="H259" s="52"/>
      <c r="I259" s="52"/>
      <c r="J259" s="143"/>
      <c r="K259" s="176">
        <f t="shared" si="9"/>
        <v>0</v>
      </c>
    </row>
    <row r="260" spans="1:11" ht="19.899999999999999" hidden="1" customHeight="1">
      <c r="A260" s="60"/>
      <c r="B260" s="66"/>
      <c r="C260" s="66"/>
      <c r="D260" s="104" t="s">
        <v>349</v>
      </c>
      <c r="E260" s="166"/>
      <c r="F260" s="166"/>
      <c r="G260" s="52">
        <f t="shared" si="8"/>
        <v>0</v>
      </c>
      <c r="H260" s="52"/>
      <c r="I260" s="52"/>
      <c r="J260" s="143"/>
      <c r="K260" s="176">
        <f t="shared" si="9"/>
        <v>0</v>
      </c>
    </row>
    <row r="261" spans="1:11" ht="90" hidden="1">
      <c r="A261" s="64"/>
      <c r="B261" s="66"/>
      <c r="C261" s="66"/>
      <c r="D261" s="132" t="s">
        <v>350</v>
      </c>
      <c r="E261" s="166"/>
      <c r="F261" s="166"/>
      <c r="G261" s="52">
        <f t="shared" si="8"/>
        <v>0</v>
      </c>
      <c r="H261" s="52"/>
      <c r="I261" s="52"/>
      <c r="J261" s="143"/>
      <c r="K261" s="176">
        <f t="shared" si="9"/>
        <v>0</v>
      </c>
    </row>
    <row r="262" spans="1:11" ht="30" hidden="1">
      <c r="A262" s="64"/>
      <c r="B262" s="66"/>
      <c r="C262" s="66"/>
      <c r="D262" s="104" t="s">
        <v>351</v>
      </c>
      <c r="E262" s="166"/>
      <c r="F262" s="166"/>
      <c r="G262" s="52">
        <f t="shared" si="8"/>
        <v>0</v>
      </c>
      <c r="H262" s="52"/>
      <c r="I262" s="52"/>
      <c r="J262" s="143"/>
      <c r="K262" s="176">
        <f t="shared" si="9"/>
        <v>0</v>
      </c>
    </row>
    <row r="263" spans="1:11" ht="15.75" hidden="1">
      <c r="A263" s="64"/>
      <c r="B263" s="64"/>
      <c r="C263" s="64"/>
      <c r="D263" s="96" t="s">
        <v>247</v>
      </c>
      <c r="E263" s="166"/>
      <c r="F263" s="166"/>
      <c r="G263" s="52">
        <f t="shared" si="8"/>
        <v>0</v>
      </c>
      <c r="H263" s="52"/>
      <c r="I263" s="52"/>
      <c r="J263" s="143"/>
      <c r="K263" s="176">
        <f t="shared" si="9"/>
        <v>0</v>
      </c>
    </row>
    <row r="264" spans="1:11" ht="45" hidden="1">
      <c r="A264" s="64"/>
      <c r="B264" s="64"/>
      <c r="C264" s="64"/>
      <c r="D264" s="90" t="s">
        <v>34</v>
      </c>
      <c r="E264" s="166"/>
      <c r="F264" s="166"/>
      <c r="G264" s="58">
        <f t="shared" si="8"/>
        <v>0</v>
      </c>
      <c r="H264" s="58"/>
      <c r="I264" s="58"/>
      <c r="J264" s="143"/>
      <c r="K264" s="176">
        <f t="shared" si="9"/>
        <v>0</v>
      </c>
    </row>
    <row r="265" spans="1:11" ht="60" hidden="1">
      <c r="A265" s="64"/>
      <c r="B265" s="64"/>
      <c r="C265" s="64"/>
      <c r="D265" s="90" t="s">
        <v>268</v>
      </c>
      <c r="E265" s="84"/>
      <c r="F265" s="84"/>
      <c r="G265" s="58">
        <f t="shared" si="8"/>
        <v>0</v>
      </c>
      <c r="H265" s="58"/>
      <c r="I265" s="58"/>
      <c r="J265" s="143"/>
      <c r="K265" s="176">
        <f t="shared" si="9"/>
        <v>0</v>
      </c>
    </row>
    <row r="266" spans="1:11" ht="60" hidden="1">
      <c r="A266" s="66" t="s">
        <v>122</v>
      </c>
      <c r="B266" s="64" t="s">
        <v>123</v>
      </c>
      <c r="C266" s="70" t="s">
        <v>155</v>
      </c>
      <c r="D266" s="90" t="s">
        <v>441</v>
      </c>
      <c r="E266" s="84"/>
      <c r="F266" s="84"/>
      <c r="G266" s="75">
        <f t="shared" si="8"/>
        <v>0</v>
      </c>
      <c r="H266" s="75"/>
      <c r="I266" s="75"/>
      <c r="J266" s="143"/>
      <c r="K266" s="176">
        <f t="shared" si="9"/>
        <v>0</v>
      </c>
    </row>
    <row r="267" spans="1:11" ht="75" hidden="1">
      <c r="A267" s="66">
        <v>1917464</v>
      </c>
      <c r="B267" s="66" t="s">
        <v>424</v>
      </c>
      <c r="C267" s="66" t="s">
        <v>207</v>
      </c>
      <c r="D267" s="90" t="s">
        <v>231</v>
      </c>
      <c r="E267" s="84"/>
      <c r="F267" s="84"/>
      <c r="G267" s="58">
        <f t="shared" si="8"/>
        <v>0</v>
      </c>
      <c r="H267" s="58"/>
      <c r="I267" s="58"/>
      <c r="J267" s="143"/>
      <c r="K267" s="176">
        <f t="shared" si="9"/>
        <v>0</v>
      </c>
    </row>
    <row r="268" spans="1:11" ht="15.75" hidden="1">
      <c r="A268" s="60">
        <v>1917640</v>
      </c>
      <c r="B268" s="60" t="s">
        <v>105</v>
      </c>
      <c r="C268" s="60" t="s">
        <v>490</v>
      </c>
      <c r="D268" s="112" t="s">
        <v>425</v>
      </c>
      <c r="E268" s="84"/>
      <c r="F268" s="84"/>
      <c r="G268" s="74">
        <f t="shared" si="8"/>
        <v>0</v>
      </c>
      <c r="H268" s="74"/>
      <c r="I268" s="74"/>
      <c r="J268" s="143"/>
      <c r="K268" s="176">
        <f t="shared" si="9"/>
        <v>0</v>
      </c>
    </row>
    <row r="269" spans="1:11" ht="15.75" hidden="1">
      <c r="A269" s="60">
        <v>1917690</v>
      </c>
      <c r="B269" s="60" t="s">
        <v>40</v>
      </c>
      <c r="C269" s="60" t="s">
        <v>327</v>
      </c>
      <c r="D269" s="106" t="s">
        <v>81</v>
      </c>
      <c r="E269" s="84"/>
      <c r="F269" s="84"/>
      <c r="G269" s="53">
        <f t="shared" si="8"/>
        <v>0</v>
      </c>
      <c r="H269" s="53"/>
      <c r="I269" s="53"/>
      <c r="J269" s="143"/>
      <c r="K269" s="176">
        <f t="shared" si="9"/>
        <v>0</v>
      </c>
    </row>
    <row r="270" spans="1:11" ht="86.45" hidden="1" customHeight="1">
      <c r="A270" s="66">
        <v>1919800</v>
      </c>
      <c r="B270" s="66" t="s">
        <v>51</v>
      </c>
      <c r="C270" s="66" t="s">
        <v>368</v>
      </c>
      <c r="D270" s="92" t="s">
        <v>468</v>
      </c>
      <c r="E270" s="84" t="s">
        <v>114</v>
      </c>
      <c r="F270" s="84"/>
      <c r="G270" s="75">
        <f t="shared" si="8"/>
        <v>0</v>
      </c>
      <c r="H270" s="75"/>
      <c r="I270" s="75"/>
      <c r="J270" s="143"/>
      <c r="K270" s="176">
        <f t="shared" si="9"/>
        <v>0</v>
      </c>
    </row>
    <row r="271" spans="1:11" ht="15.75" hidden="1">
      <c r="A271" s="66"/>
      <c r="B271" s="66"/>
      <c r="C271" s="66"/>
      <c r="D271" s="96" t="s">
        <v>247</v>
      </c>
      <c r="E271" s="84"/>
      <c r="F271" s="84"/>
      <c r="G271" s="52">
        <f t="shared" si="8"/>
        <v>0</v>
      </c>
      <c r="H271" s="52"/>
      <c r="I271" s="52"/>
      <c r="J271" s="143"/>
      <c r="K271" s="176">
        <f t="shared" si="9"/>
        <v>0</v>
      </c>
    </row>
    <row r="272" spans="1:11" ht="30" hidden="1">
      <c r="A272" s="66"/>
      <c r="B272" s="66"/>
      <c r="C272" s="66"/>
      <c r="D272" s="96" t="s">
        <v>32</v>
      </c>
      <c r="E272" s="84"/>
      <c r="F272" s="84"/>
      <c r="G272" s="52">
        <f t="shared" si="8"/>
        <v>0</v>
      </c>
      <c r="H272" s="52"/>
      <c r="I272" s="52"/>
      <c r="J272" s="143"/>
      <c r="K272" s="176">
        <f t="shared" si="9"/>
        <v>0</v>
      </c>
    </row>
    <row r="273" spans="1:11" ht="15.75" hidden="1">
      <c r="A273" s="70">
        <v>2313230</v>
      </c>
      <c r="B273" s="70" t="s">
        <v>259</v>
      </c>
      <c r="C273" s="70" t="s">
        <v>323</v>
      </c>
      <c r="D273" s="96" t="s">
        <v>427</v>
      </c>
      <c r="E273" s="84"/>
      <c r="F273" s="84"/>
      <c r="G273" s="52">
        <f t="shared" si="8"/>
        <v>0</v>
      </c>
      <c r="H273" s="52"/>
      <c r="I273" s="52"/>
      <c r="J273" s="143"/>
      <c r="K273" s="176">
        <f t="shared" si="9"/>
        <v>0</v>
      </c>
    </row>
    <row r="274" spans="1:11" ht="30" hidden="1" customHeight="1">
      <c r="A274" s="67"/>
      <c r="B274" s="66"/>
      <c r="C274" s="66"/>
      <c r="D274" s="96" t="s">
        <v>120</v>
      </c>
      <c r="E274" s="225"/>
      <c r="F274" s="225"/>
      <c r="G274" s="52">
        <f t="shared" si="8"/>
        <v>0</v>
      </c>
      <c r="H274" s="52"/>
      <c r="I274" s="52"/>
      <c r="J274" s="143"/>
      <c r="K274" s="176">
        <f t="shared" si="9"/>
        <v>0</v>
      </c>
    </row>
    <row r="275" spans="1:11" ht="60" hidden="1" customHeight="1">
      <c r="A275" s="66">
        <v>2317700</v>
      </c>
      <c r="B275" s="66" t="s">
        <v>172</v>
      </c>
      <c r="C275" s="66" t="s">
        <v>82</v>
      </c>
      <c r="D275" s="96" t="s">
        <v>83</v>
      </c>
      <c r="E275" s="225"/>
      <c r="F275" s="225"/>
      <c r="G275" s="52">
        <f t="shared" si="8"/>
        <v>0</v>
      </c>
      <c r="H275" s="52"/>
      <c r="I275" s="52"/>
      <c r="J275" s="143"/>
      <c r="K275" s="176">
        <f t="shared" si="9"/>
        <v>0</v>
      </c>
    </row>
    <row r="276" spans="1:11" ht="45" hidden="1">
      <c r="A276" s="67"/>
      <c r="B276" s="67"/>
      <c r="C276" s="67"/>
      <c r="D276" s="96" t="s">
        <v>256</v>
      </c>
      <c r="E276" s="84"/>
      <c r="F276" s="84"/>
      <c r="G276" s="52">
        <f t="shared" si="8"/>
        <v>0</v>
      </c>
      <c r="H276" s="52"/>
      <c r="I276" s="52"/>
      <c r="J276" s="143"/>
      <c r="K276" s="176">
        <f t="shared" si="9"/>
        <v>0</v>
      </c>
    </row>
    <row r="277" spans="1:11" ht="30" hidden="1">
      <c r="A277" s="67"/>
      <c r="B277" s="67"/>
      <c r="C277" s="67"/>
      <c r="D277" s="96" t="s">
        <v>119</v>
      </c>
      <c r="E277" s="84"/>
      <c r="F277" s="84"/>
      <c r="G277" s="52">
        <f t="shared" si="8"/>
        <v>0</v>
      </c>
      <c r="H277" s="52"/>
      <c r="I277" s="52"/>
      <c r="J277" s="143"/>
      <c r="K277" s="176">
        <f t="shared" si="9"/>
        <v>0</v>
      </c>
    </row>
    <row r="278" spans="1:11" ht="30" hidden="1">
      <c r="A278" s="62">
        <v>2417120</v>
      </c>
      <c r="B278" s="62" t="s">
        <v>417</v>
      </c>
      <c r="C278" s="62" t="s">
        <v>176</v>
      </c>
      <c r="D278" s="117" t="s">
        <v>418</v>
      </c>
      <c r="E278" s="84"/>
      <c r="F278" s="84"/>
      <c r="G278" s="50">
        <f t="shared" si="8"/>
        <v>0</v>
      </c>
      <c r="H278" s="50"/>
      <c r="I278" s="50"/>
      <c r="J278" s="143"/>
      <c r="K278" s="176">
        <f t="shared" si="9"/>
        <v>0</v>
      </c>
    </row>
    <row r="279" spans="1:11" ht="40.5" hidden="1">
      <c r="A279" s="67"/>
      <c r="B279" s="69"/>
      <c r="C279" s="69"/>
      <c r="D279" s="98" t="s">
        <v>338</v>
      </c>
      <c r="E279" s="84"/>
      <c r="F279" s="84"/>
      <c r="G279" s="58">
        <f t="shared" si="8"/>
        <v>0</v>
      </c>
      <c r="H279" s="58"/>
      <c r="I279" s="58"/>
      <c r="J279" s="143"/>
      <c r="K279" s="176">
        <f t="shared" si="9"/>
        <v>0</v>
      </c>
    </row>
    <row r="280" spans="1:11" ht="30" hidden="1">
      <c r="A280" s="62">
        <v>2417150</v>
      </c>
      <c r="B280" s="66" t="s">
        <v>413</v>
      </c>
      <c r="C280" s="66" t="s">
        <v>412</v>
      </c>
      <c r="D280" s="104" t="s">
        <v>414</v>
      </c>
      <c r="E280" s="84"/>
      <c r="F280" s="84"/>
      <c r="G280" s="95">
        <f t="shared" si="8"/>
        <v>0</v>
      </c>
      <c r="H280" s="95"/>
      <c r="I280" s="95"/>
      <c r="J280" s="143"/>
      <c r="K280" s="176">
        <f t="shared" si="9"/>
        <v>0</v>
      </c>
    </row>
    <row r="281" spans="1:11" ht="15.75" hidden="1">
      <c r="A281" s="62">
        <v>2417300</v>
      </c>
      <c r="B281" s="62" t="s">
        <v>97</v>
      </c>
      <c r="C281" s="62" t="s">
        <v>149</v>
      </c>
      <c r="D281" s="115" t="s">
        <v>98</v>
      </c>
      <c r="E281" s="84"/>
      <c r="F281" s="84"/>
      <c r="G281" s="58">
        <f t="shared" si="8"/>
        <v>0</v>
      </c>
      <c r="H281" s="58"/>
      <c r="I281" s="58"/>
      <c r="J281" s="143"/>
      <c r="K281" s="176">
        <f t="shared" si="9"/>
        <v>0</v>
      </c>
    </row>
    <row r="282" spans="1:11" ht="30" hidden="1">
      <c r="A282" s="60">
        <v>2417380</v>
      </c>
      <c r="B282" s="60" t="s">
        <v>420</v>
      </c>
      <c r="C282" s="60" t="s">
        <v>419</v>
      </c>
      <c r="D282" s="100" t="s">
        <v>421</v>
      </c>
      <c r="E282" s="84"/>
      <c r="F282" s="84"/>
      <c r="G282" s="74">
        <f t="shared" si="8"/>
        <v>0</v>
      </c>
      <c r="H282" s="74"/>
      <c r="I282" s="74"/>
      <c r="J282" s="143"/>
      <c r="K282" s="176">
        <f t="shared" si="9"/>
        <v>0</v>
      </c>
    </row>
    <row r="283" spans="1:11" ht="30" hidden="1">
      <c r="A283" s="85">
        <v>2417670</v>
      </c>
      <c r="B283" s="91">
        <v>7670</v>
      </c>
      <c r="C283" s="85" t="s">
        <v>37</v>
      </c>
      <c r="D283" s="90" t="s">
        <v>23</v>
      </c>
      <c r="E283" s="84"/>
      <c r="F283" s="84"/>
      <c r="G283" s="74">
        <f t="shared" ref="G283:G331" si="10">+H283+I283</f>
        <v>0</v>
      </c>
      <c r="H283" s="74"/>
      <c r="I283" s="74"/>
      <c r="J283" s="143"/>
      <c r="K283" s="176">
        <f t="shared" ref="K283:K331" si="11">+G283</f>
        <v>0</v>
      </c>
    </row>
    <row r="284" spans="1:11" ht="15.75" hidden="1">
      <c r="A284" s="67">
        <v>2419770</v>
      </c>
      <c r="B284" s="60" t="s">
        <v>84</v>
      </c>
      <c r="C284" s="60" t="s">
        <v>148</v>
      </c>
      <c r="D284" s="104" t="s">
        <v>85</v>
      </c>
      <c r="E284" s="84"/>
      <c r="F284" s="84"/>
      <c r="G284" s="53">
        <f t="shared" si="10"/>
        <v>0</v>
      </c>
      <c r="H284" s="53"/>
      <c r="I284" s="53"/>
      <c r="J284" s="143"/>
      <c r="K284" s="176">
        <f t="shared" si="11"/>
        <v>0</v>
      </c>
    </row>
    <row r="285" spans="1:11" ht="30" hidden="1">
      <c r="A285" s="62">
        <v>2419800</v>
      </c>
      <c r="B285" s="60" t="s">
        <v>51</v>
      </c>
      <c r="C285" s="60" t="s">
        <v>368</v>
      </c>
      <c r="D285" s="117" t="s">
        <v>241</v>
      </c>
      <c r="E285" s="84"/>
      <c r="F285" s="84"/>
      <c r="G285" s="53">
        <f t="shared" si="10"/>
        <v>0</v>
      </c>
      <c r="H285" s="53"/>
      <c r="I285" s="53"/>
      <c r="J285" s="143"/>
      <c r="K285" s="176">
        <f t="shared" si="11"/>
        <v>0</v>
      </c>
    </row>
    <row r="286" spans="1:11" ht="15.75" hidden="1">
      <c r="A286" s="66">
        <v>2519770</v>
      </c>
      <c r="B286" s="66" t="s">
        <v>84</v>
      </c>
      <c r="C286" s="66" t="s">
        <v>148</v>
      </c>
      <c r="D286" s="96" t="s">
        <v>85</v>
      </c>
      <c r="E286" s="84"/>
      <c r="F286" s="84"/>
      <c r="G286" s="52">
        <f t="shared" si="10"/>
        <v>0</v>
      </c>
      <c r="H286" s="52"/>
      <c r="I286" s="52"/>
      <c r="J286" s="143"/>
      <c r="K286" s="176">
        <f t="shared" si="11"/>
        <v>0</v>
      </c>
    </row>
    <row r="287" spans="1:11" ht="15.75" hidden="1">
      <c r="A287" s="67"/>
      <c r="B287" s="67"/>
      <c r="C287" s="67"/>
      <c r="D287" s="102"/>
      <c r="E287" s="84"/>
      <c r="F287" s="84"/>
      <c r="G287" s="74">
        <f t="shared" si="10"/>
        <v>0</v>
      </c>
      <c r="H287" s="74"/>
      <c r="I287" s="74"/>
      <c r="J287" s="143"/>
      <c r="K287" s="176">
        <f t="shared" si="11"/>
        <v>0</v>
      </c>
    </row>
    <row r="288" spans="1:11" ht="48" hidden="1">
      <c r="A288" s="67"/>
      <c r="B288" s="67"/>
      <c r="C288" s="67"/>
      <c r="D288" s="97" t="s">
        <v>510</v>
      </c>
      <c r="E288" s="84"/>
      <c r="F288" s="84"/>
      <c r="G288" s="74">
        <f t="shared" si="10"/>
        <v>0</v>
      </c>
      <c r="H288" s="74"/>
      <c r="I288" s="74"/>
      <c r="J288" s="143"/>
      <c r="K288" s="176">
        <f t="shared" si="11"/>
        <v>0</v>
      </c>
    </row>
    <row r="289" spans="1:11" ht="53.45" hidden="1" customHeight="1">
      <c r="A289" s="62" t="s">
        <v>335</v>
      </c>
      <c r="B289" s="62" t="s">
        <v>449</v>
      </c>
      <c r="C289" s="62" t="s">
        <v>336</v>
      </c>
      <c r="D289" s="57" t="s">
        <v>104</v>
      </c>
      <c r="E289" s="178"/>
      <c r="F289" s="157"/>
      <c r="G289" s="127">
        <f t="shared" si="10"/>
        <v>0</v>
      </c>
      <c r="H289" s="127"/>
      <c r="I289" s="127"/>
      <c r="J289" s="143"/>
      <c r="K289" s="176">
        <f t="shared" si="11"/>
        <v>0</v>
      </c>
    </row>
    <row r="290" spans="1:11" ht="15.6" hidden="1" customHeight="1">
      <c r="A290" s="70">
        <v>2712700</v>
      </c>
      <c r="B290" s="70" t="s">
        <v>97</v>
      </c>
      <c r="C290" s="70" t="s">
        <v>149</v>
      </c>
      <c r="D290" s="96" t="s">
        <v>98</v>
      </c>
      <c r="E290" s="84"/>
      <c r="F290" s="84"/>
      <c r="G290" s="51">
        <f t="shared" si="10"/>
        <v>0</v>
      </c>
      <c r="H290" s="51"/>
      <c r="I290" s="51"/>
      <c r="J290" s="143"/>
      <c r="K290" s="176">
        <f t="shared" si="11"/>
        <v>0</v>
      </c>
    </row>
    <row r="291" spans="1:11" ht="96.6" hidden="1" customHeight="1">
      <c r="A291" s="83">
        <v>2717110</v>
      </c>
      <c r="B291" s="83" t="s">
        <v>415</v>
      </c>
      <c r="C291" s="129" t="s">
        <v>152</v>
      </c>
      <c r="D291" s="57" t="s">
        <v>416</v>
      </c>
      <c r="E291" s="84"/>
      <c r="F291" s="84"/>
      <c r="G291" s="52">
        <f t="shared" si="10"/>
        <v>0</v>
      </c>
      <c r="H291" s="52">
        <f t="shared" ref="H291:J292" si="12">500000-500000</f>
        <v>0</v>
      </c>
      <c r="I291" s="52">
        <f t="shared" si="12"/>
        <v>0</v>
      </c>
      <c r="J291" s="143">
        <f t="shared" si="12"/>
        <v>0</v>
      </c>
      <c r="K291" s="176">
        <f t="shared" si="11"/>
        <v>0</v>
      </c>
    </row>
    <row r="292" spans="1:11" ht="15.6" hidden="1" customHeight="1">
      <c r="A292" s="66">
        <v>2717610</v>
      </c>
      <c r="B292" s="66" t="s">
        <v>235</v>
      </c>
      <c r="C292" s="66" t="s">
        <v>327</v>
      </c>
      <c r="D292" s="96" t="s">
        <v>426</v>
      </c>
      <c r="E292" s="167"/>
      <c r="F292" s="167"/>
      <c r="G292" s="52">
        <f t="shared" si="10"/>
        <v>0</v>
      </c>
      <c r="H292" s="52">
        <f t="shared" si="12"/>
        <v>0</v>
      </c>
      <c r="I292" s="52">
        <f t="shared" si="12"/>
        <v>0</v>
      </c>
      <c r="J292" s="143">
        <f t="shared" si="12"/>
        <v>0</v>
      </c>
      <c r="K292" s="176">
        <f t="shared" si="11"/>
        <v>0</v>
      </c>
    </row>
    <row r="293" spans="1:11" ht="15.6" hidden="1" customHeight="1">
      <c r="A293" s="66">
        <v>2717640</v>
      </c>
      <c r="B293" s="66" t="s">
        <v>105</v>
      </c>
      <c r="C293" s="66" t="s">
        <v>490</v>
      </c>
      <c r="D293" s="91" t="s">
        <v>425</v>
      </c>
      <c r="E293" s="167"/>
      <c r="F293" s="167"/>
      <c r="G293" s="52">
        <f t="shared" si="10"/>
        <v>0</v>
      </c>
      <c r="H293" s="52"/>
      <c r="I293" s="52"/>
      <c r="J293" s="143"/>
      <c r="K293" s="176">
        <f t="shared" si="11"/>
        <v>0</v>
      </c>
    </row>
    <row r="294" spans="1:11" ht="54" hidden="1" customHeight="1">
      <c r="A294" s="62">
        <v>2717670</v>
      </c>
      <c r="B294" s="66" t="s">
        <v>38</v>
      </c>
      <c r="C294" s="66" t="s">
        <v>37</v>
      </c>
      <c r="D294" s="110" t="s">
        <v>23</v>
      </c>
      <c r="E294" s="155"/>
      <c r="F294" s="155"/>
      <c r="G294" s="52">
        <f t="shared" si="10"/>
        <v>0</v>
      </c>
      <c r="H294" s="52"/>
      <c r="I294" s="52"/>
      <c r="J294" s="143"/>
      <c r="K294" s="176">
        <f t="shared" si="11"/>
        <v>0</v>
      </c>
    </row>
    <row r="295" spans="1:11" ht="39.6" hidden="1" customHeight="1">
      <c r="A295" s="67"/>
      <c r="B295" s="66"/>
      <c r="C295" s="66"/>
      <c r="D295" s="119" t="s">
        <v>111</v>
      </c>
      <c r="E295" s="84"/>
      <c r="F295" s="84"/>
      <c r="G295" s="52">
        <f t="shared" si="10"/>
        <v>0</v>
      </c>
      <c r="H295" s="52"/>
      <c r="I295" s="52"/>
      <c r="J295" s="143"/>
      <c r="K295" s="176">
        <f t="shared" si="11"/>
        <v>0</v>
      </c>
    </row>
    <row r="296" spans="1:11" ht="61.15" hidden="1" customHeight="1">
      <c r="A296" s="70" t="s">
        <v>217</v>
      </c>
      <c r="B296" s="70" t="s">
        <v>133</v>
      </c>
      <c r="C296" s="70" t="s">
        <v>216</v>
      </c>
      <c r="D296" s="101" t="s">
        <v>128</v>
      </c>
      <c r="E296" s="84" t="s">
        <v>381</v>
      </c>
      <c r="F296" s="84"/>
      <c r="G296" s="82">
        <f>+H296+I296</f>
        <v>0</v>
      </c>
      <c r="H296" s="82">
        <f>5200000-5200000</f>
        <v>0</v>
      </c>
      <c r="I296" s="82"/>
      <c r="J296" s="143"/>
      <c r="K296" s="176">
        <f>+G296</f>
        <v>0</v>
      </c>
    </row>
    <row r="297" spans="1:11" ht="54" hidden="1" customHeight="1">
      <c r="A297" s="67"/>
      <c r="B297" s="67"/>
      <c r="C297" s="67"/>
      <c r="D297" s="97" t="s">
        <v>227</v>
      </c>
      <c r="E297" s="84"/>
      <c r="F297" s="84"/>
      <c r="G297" s="74">
        <f t="shared" si="10"/>
        <v>0</v>
      </c>
      <c r="H297" s="74"/>
      <c r="I297" s="74"/>
      <c r="J297" s="143"/>
      <c r="K297" s="176">
        <f t="shared" si="11"/>
        <v>0</v>
      </c>
    </row>
    <row r="298" spans="1:11" ht="24" hidden="1">
      <c r="A298" s="67"/>
      <c r="B298" s="67"/>
      <c r="C298" s="67"/>
      <c r="D298" s="97" t="s">
        <v>502</v>
      </c>
      <c r="E298" s="84"/>
      <c r="F298" s="84"/>
      <c r="G298" s="74">
        <f t="shared" si="10"/>
        <v>0</v>
      </c>
      <c r="H298" s="74"/>
      <c r="I298" s="74"/>
      <c r="J298" s="143"/>
      <c r="K298" s="176">
        <f t="shared" si="11"/>
        <v>0</v>
      </c>
    </row>
    <row r="299" spans="1:11" ht="15.75" hidden="1">
      <c r="A299" s="66">
        <v>2718312</v>
      </c>
      <c r="B299" s="66" t="s">
        <v>422</v>
      </c>
      <c r="C299" s="66" t="s">
        <v>154</v>
      </c>
      <c r="D299" s="80" t="s">
        <v>342</v>
      </c>
      <c r="E299" s="84"/>
      <c r="F299" s="84"/>
      <c r="G299" s="52">
        <f t="shared" si="10"/>
        <v>0</v>
      </c>
      <c r="H299" s="52"/>
      <c r="I299" s="52"/>
      <c r="J299" s="143"/>
      <c r="K299" s="176">
        <f t="shared" si="11"/>
        <v>0</v>
      </c>
    </row>
    <row r="300" spans="1:11" ht="27" hidden="1">
      <c r="A300" s="62">
        <v>2718313</v>
      </c>
      <c r="B300" s="60" t="s">
        <v>234</v>
      </c>
      <c r="C300" s="60" t="s">
        <v>232</v>
      </c>
      <c r="D300" s="120" t="s">
        <v>219</v>
      </c>
      <c r="E300" s="84"/>
      <c r="F300" s="84"/>
      <c r="G300" s="58">
        <f t="shared" si="10"/>
        <v>0</v>
      </c>
      <c r="H300" s="58"/>
      <c r="I300" s="58"/>
      <c r="J300" s="143"/>
      <c r="K300" s="176">
        <f t="shared" si="11"/>
        <v>0</v>
      </c>
    </row>
    <row r="301" spans="1:11" ht="36.6" hidden="1" customHeight="1">
      <c r="A301" s="66">
        <v>2718320</v>
      </c>
      <c r="B301" s="66" t="s">
        <v>447</v>
      </c>
      <c r="C301" s="66" t="s">
        <v>153</v>
      </c>
      <c r="D301" s="90" t="s">
        <v>297</v>
      </c>
      <c r="E301" s="84"/>
      <c r="F301" s="84"/>
      <c r="G301" s="52">
        <f t="shared" si="10"/>
        <v>0</v>
      </c>
      <c r="H301" s="52"/>
      <c r="I301" s="52"/>
      <c r="J301" s="143"/>
      <c r="K301" s="176">
        <f t="shared" si="11"/>
        <v>0</v>
      </c>
    </row>
    <row r="302" spans="1:11" ht="30" hidden="1">
      <c r="A302" s="60">
        <v>2718330</v>
      </c>
      <c r="B302" s="60" t="s">
        <v>448</v>
      </c>
      <c r="C302" s="60" t="s">
        <v>236</v>
      </c>
      <c r="D302" s="121" t="s">
        <v>237</v>
      </c>
      <c r="E302" s="84"/>
      <c r="F302" s="84"/>
      <c r="G302" s="58">
        <f t="shared" si="10"/>
        <v>0</v>
      </c>
      <c r="H302" s="58"/>
      <c r="I302" s="58"/>
      <c r="J302" s="143"/>
      <c r="K302" s="176">
        <f t="shared" si="11"/>
        <v>0</v>
      </c>
    </row>
    <row r="303" spans="1:11" ht="30" hidden="1">
      <c r="A303" s="62">
        <v>2718340</v>
      </c>
      <c r="B303" s="60" t="s">
        <v>449</v>
      </c>
      <c r="C303" s="60" t="s">
        <v>238</v>
      </c>
      <c r="D303" s="121" t="s">
        <v>104</v>
      </c>
      <c r="E303" s="84"/>
      <c r="F303" s="84"/>
      <c r="G303" s="53">
        <f t="shared" si="10"/>
        <v>0</v>
      </c>
      <c r="H303" s="53"/>
      <c r="I303" s="53"/>
      <c r="J303" s="143"/>
      <c r="K303" s="176">
        <f t="shared" si="11"/>
        <v>0</v>
      </c>
    </row>
    <row r="304" spans="1:11" ht="45" hidden="1">
      <c r="A304" s="66">
        <v>2719720</v>
      </c>
      <c r="B304" s="66" t="s">
        <v>375</v>
      </c>
      <c r="C304" s="66" t="s">
        <v>208</v>
      </c>
      <c r="D304" s="80" t="s">
        <v>515</v>
      </c>
      <c r="E304" s="84"/>
      <c r="F304" s="84"/>
      <c r="G304" s="53">
        <f t="shared" si="10"/>
        <v>0</v>
      </c>
      <c r="H304" s="53"/>
      <c r="I304" s="53"/>
      <c r="J304" s="143"/>
      <c r="K304" s="176">
        <f t="shared" si="11"/>
        <v>0</v>
      </c>
    </row>
    <row r="305" spans="1:11" ht="15.75" hidden="1">
      <c r="A305" s="66">
        <v>2719770</v>
      </c>
      <c r="B305" s="66" t="s">
        <v>84</v>
      </c>
      <c r="C305" s="66" t="s">
        <v>148</v>
      </c>
      <c r="D305" s="80" t="s">
        <v>85</v>
      </c>
      <c r="E305" s="84"/>
      <c r="F305" s="84"/>
      <c r="G305" s="52">
        <f t="shared" si="10"/>
        <v>0</v>
      </c>
      <c r="H305" s="52"/>
      <c r="I305" s="52"/>
      <c r="J305" s="143"/>
      <c r="K305" s="176">
        <f t="shared" si="11"/>
        <v>0</v>
      </c>
    </row>
    <row r="306" spans="1:11" ht="85.15" hidden="1" customHeight="1">
      <c r="A306" s="66"/>
      <c r="B306" s="66"/>
      <c r="C306" s="66"/>
      <c r="D306" s="80" t="s">
        <v>265</v>
      </c>
      <c r="E306" s="84"/>
      <c r="F306" s="84"/>
      <c r="G306" s="52">
        <f t="shared" si="10"/>
        <v>0</v>
      </c>
      <c r="H306" s="52"/>
      <c r="I306" s="52"/>
      <c r="J306" s="143"/>
      <c r="K306" s="176">
        <f t="shared" si="11"/>
        <v>0</v>
      </c>
    </row>
    <row r="307" spans="1:11" ht="60" hidden="1">
      <c r="A307" s="66"/>
      <c r="B307" s="66"/>
      <c r="C307" s="66"/>
      <c r="D307" s="121" t="s">
        <v>22</v>
      </c>
      <c r="E307" s="84"/>
      <c r="F307" s="84"/>
      <c r="G307" s="52">
        <f t="shared" si="10"/>
        <v>0</v>
      </c>
      <c r="H307" s="52"/>
      <c r="I307" s="52"/>
      <c r="J307" s="143"/>
      <c r="K307" s="176">
        <f t="shared" si="11"/>
        <v>0</v>
      </c>
    </row>
    <row r="308" spans="1:11" ht="64.900000000000006" hidden="1" customHeight="1">
      <c r="A308" s="66"/>
      <c r="B308" s="66"/>
      <c r="C308" s="66"/>
      <c r="D308" s="99" t="s">
        <v>4</v>
      </c>
      <c r="E308" s="84"/>
      <c r="F308" s="84"/>
      <c r="G308" s="52">
        <f t="shared" si="10"/>
        <v>0</v>
      </c>
      <c r="H308" s="52"/>
      <c r="I308" s="52"/>
      <c r="J308" s="143"/>
      <c r="K308" s="176">
        <f t="shared" si="11"/>
        <v>0</v>
      </c>
    </row>
    <row r="309" spans="1:11" ht="30" hidden="1">
      <c r="A309" s="62">
        <v>2719800</v>
      </c>
      <c r="B309" s="60" t="s">
        <v>51</v>
      </c>
      <c r="C309" s="60" t="s">
        <v>368</v>
      </c>
      <c r="D309" s="122" t="s">
        <v>241</v>
      </c>
      <c r="E309" s="84"/>
      <c r="F309" s="84"/>
      <c r="G309" s="53">
        <f t="shared" si="10"/>
        <v>0</v>
      </c>
      <c r="H309" s="53"/>
      <c r="I309" s="53"/>
      <c r="J309" s="143"/>
      <c r="K309" s="176">
        <f t="shared" si="11"/>
        <v>0</v>
      </c>
    </row>
    <row r="310" spans="1:11" ht="30" hidden="1">
      <c r="A310" s="62"/>
      <c r="B310" s="67"/>
      <c r="C310" s="67"/>
      <c r="D310" s="114" t="s">
        <v>354</v>
      </c>
      <c r="E310" s="84"/>
      <c r="F310" s="84"/>
      <c r="G310" s="74">
        <f t="shared" si="10"/>
        <v>0</v>
      </c>
      <c r="H310" s="74"/>
      <c r="I310" s="74"/>
      <c r="J310" s="143"/>
      <c r="K310" s="176">
        <f t="shared" si="11"/>
        <v>0</v>
      </c>
    </row>
    <row r="311" spans="1:11" ht="30" hidden="1">
      <c r="A311" s="66">
        <v>2818311</v>
      </c>
      <c r="B311" s="66" t="s">
        <v>406</v>
      </c>
      <c r="C311" s="66" t="s">
        <v>150</v>
      </c>
      <c r="D311" s="90" t="s">
        <v>407</v>
      </c>
      <c r="E311" s="84"/>
      <c r="F311" s="84"/>
      <c r="G311" s="52">
        <f t="shared" si="10"/>
        <v>0</v>
      </c>
      <c r="H311" s="52">
        <f>300000-300000</f>
        <v>0</v>
      </c>
      <c r="I311" s="52">
        <f>300000-300000</f>
        <v>0</v>
      </c>
      <c r="J311" s="143">
        <f>300000-300000</f>
        <v>0</v>
      </c>
      <c r="K311" s="176">
        <f t="shared" si="11"/>
        <v>0</v>
      </c>
    </row>
    <row r="312" spans="1:11" ht="15.75" hidden="1">
      <c r="A312" s="70">
        <v>2818312</v>
      </c>
      <c r="B312" s="70" t="s">
        <v>422</v>
      </c>
      <c r="C312" s="70" t="s">
        <v>154</v>
      </c>
      <c r="D312" s="80" t="s">
        <v>342</v>
      </c>
      <c r="E312" s="84"/>
      <c r="F312" s="84"/>
      <c r="G312" s="52">
        <f t="shared" si="10"/>
        <v>0</v>
      </c>
      <c r="H312" s="52"/>
      <c r="I312" s="52"/>
      <c r="J312" s="143"/>
      <c r="K312" s="176">
        <f t="shared" si="11"/>
        <v>0</v>
      </c>
    </row>
    <row r="313" spans="1:11" ht="67.150000000000006" hidden="1" customHeight="1">
      <c r="A313" s="70" t="s">
        <v>136</v>
      </c>
      <c r="B313" s="70" t="s">
        <v>448</v>
      </c>
      <c r="C313" s="70" t="s">
        <v>138</v>
      </c>
      <c r="D313" s="57" t="s">
        <v>137</v>
      </c>
      <c r="E313" s="225"/>
      <c r="F313" s="225"/>
      <c r="G313" s="82">
        <f t="shared" si="10"/>
        <v>0</v>
      </c>
      <c r="H313" s="82">
        <f>8775000-8775000</f>
        <v>0</v>
      </c>
      <c r="I313" s="82"/>
      <c r="J313" s="143"/>
      <c r="K313" s="176">
        <f t="shared" si="11"/>
        <v>0</v>
      </c>
    </row>
    <row r="314" spans="1:11" ht="51.6" hidden="1" customHeight="1">
      <c r="A314" s="70">
        <v>2918110</v>
      </c>
      <c r="B314" s="70" t="s">
        <v>102</v>
      </c>
      <c r="C314" s="70" t="s">
        <v>489</v>
      </c>
      <c r="D314" s="96" t="s">
        <v>239</v>
      </c>
      <c r="E314" s="84"/>
      <c r="F314" s="84"/>
      <c r="G314" s="52">
        <f t="shared" si="10"/>
        <v>0</v>
      </c>
      <c r="H314" s="52"/>
      <c r="I314" s="52"/>
      <c r="J314" s="143"/>
      <c r="K314" s="176">
        <f t="shared" si="11"/>
        <v>0</v>
      </c>
    </row>
    <row r="315" spans="1:11" ht="39" hidden="1" customHeight="1">
      <c r="A315" s="67"/>
      <c r="B315" s="67"/>
      <c r="C315" s="67"/>
      <c r="D315" s="93"/>
      <c r="E315" s="84"/>
      <c r="F315" s="84"/>
      <c r="G315" s="74">
        <f t="shared" si="10"/>
        <v>0</v>
      </c>
      <c r="H315" s="74"/>
      <c r="I315" s="74"/>
      <c r="J315" s="143"/>
      <c r="K315" s="176">
        <f t="shared" si="11"/>
        <v>0</v>
      </c>
    </row>
    <row r="316" spans="1:11" ht="65.45" hidden="1" customHeight="1">
      <c r="A316" s="67"/>
      <c r="B316" s="64"/>
      <c r="C316" s="64"/>
      <c r="D316" s="98" t="s">
        <v>193</v>
      </c>
      <c r="E316" s="229"/>
      <c r="F316" s="229"/>
      <c r="G316" s="58">
        <f t="shared" si="10"/>
        <v>0</v>
      </c>
      <c r="H316" s="58"/>
      <c r="I316" s="58"/>
      <c r="J316" s="143"/>
      <c r="K316" s="176">
        <f t="shared" si="11"/>
        <v>0</v>
      </c>
    </row>
    <row r="317" spans="1:11" ht="65.45" hidden="1" customHeight="1">
      <c r="A317" s="67"/>
      <c r="B317" s="67"/>
      <c r="C317" s="67"/>
      <c r="D317" s="103" t="s">
        <v>382</v>
      </c>
      <c r="E317" s="166"/>
      <c r="F317" s="166"/>
      <c r="G317" s="51">
        <f t="shared" si="10"/>
        <v>0</v>
      </c>
      <c r="H317" s="51"/>
      <c r="I317" s="51"/>
      <c r="J317" s="143"/>
      <c r="K317" s="176">
        <f t="shared" si="11"/>
        <v>0</v>
      </c>
    </row>
    <row r="318" spans="1:11" ht="57" hidden="1" customHeight="1">
      <c r="A318" s="62">
        <v>3710150</v>
      </c>
      <c r="B318" s="62" t="s">
        <v>353</v>
      </c>
      <c r="C318" s="62" t="s">
        <v>363</v>
      </c>
      <c r="D318" s="100" t="s">
        <v>115</v>
      </c>
      <c r="E318" s="166"/>
      <c r="F318" s="166"/>
      <c r="G318" s="74">
        <f t="shared" si="10"/>
        <v>0</v>
      </c>
      <c r="H318" s="74"/>
      <c r="I318" s="74"/>
      <c r="J318" s="143"/>
      <c r="K318" s="176">
        <f t="shared" si="11"/>
        <v>0</v>
      </c>
    </row>
    <row r="319" spans="1:11" ht="44.45" hidden="1" customHeight="1">
      <c r="A319" s="67"/>
      <c r="B319" s="67"/>
      <c r="C319" s="67"/>
      <c r="D319" s="97" t="s">
        <v>512</v>
      </c>
      <c r="E319" s="166"/>
      <c r="F319" s="166"/>
      <c r="G319" s="74">
        <f t="shared" si="10"/>
        <v>0</v>
      </c>
      <c r="H319" s="74"/>
      <c r="I319" s="74"/>
      <c r="J319" s="143"/>
      <c r="K319" s="176">
        <f t="shared" si="11"/>
        <v>0</v>
      </c>
    </row>
    <row r="320" spans="1:11" ht="44.45" hidden="1" customHeight="1">
      <c r="A320" s="67"/>
      <c r="B320" s="67"/>
      <c r="C320" s="67"/>
      <c r="D320" s="97" t="s">
        <v>513</v>
      </c>
      <c r="E320" s="166"/>
      <c r="F320" s="166"/>
      <c r="G320" s="74">
        <f t="shared" si="10"/>
        <v>0</v>
      </c>
      <c r="H320" s="74"/>
      <c r="I320" s="74"/>
      <c r="J320" s="143"/>
      <c r="K320" s="176">
        <f t="shared" si="11"/>
        <v>0</v>
      </c>
    </row>
    <row r="321" spans="1:11" ht="54" hidden="1" customHeight="1">
      <c r="A321" s="62">
        <v>3713070</v>
      </c>
      <c r="B321" s="60" t="s">
        <v>286</v>
      </c>
      <c r="C321" s="60" t="s">
        <v>516</v>
      </c>
      <c r="D321" s="100" t="s">
        <v>215</v>
      </c>
      <c r="E321" s="166"/>
      <c r="F321" s="166"/>
      <c r="G321" s="53">
        <f t="shared" si="10"/>
        <v>0</v>
      </c>
      <c r="H321" s="53"/>
      <c r="I321" s="53"/>
      <c r="J321" s="143"/>
      <c r="K321" s="176">
        <f t="shared" si="11"/>
        <v>0</v>
      </c>
    </row>
    <row r="322" spans="1:11" ht="15.6" hidden="1" customHeight="1">
      <c r="A322" s="60">
        <v>3713230</v>
      </c>
      <c r="B322" s="60" t="s">
        <v>259</v>
      </c>
      <c r="C322" s="60" t="s">
        <v>251</v>
      </c>
      <c r="D322" s="100" t="s">
        <v>427</v>
      </c>
      <c r="E322" s="84"/>
      <c r="F322" s="84"/>
      <c r="G322" s="74">
        <f t="shared" si="10"/>
        <v>0</v>
      </c>
      <c r="H322" s="74"/>
      <c r="I322" s="74"/>
      <c r="J322" s="143"/>
      <c r="K322" s="176">
        <f t="shared" si="11"/>
        <v>0</v>
      </c>
    </row>
    <row r="323" spans="1:11" ht="51.6" hidden="1" customHeight="1">
      <c r="A323" s="67"/>
      <c r="B323" s="67"/>
      <c r="C323" s="67"/>
      <c r="D323" s="130" t="s">
        <v>457</v>
      </c>
      <c r="E323" s="166"/>
      <c r="F323" s="166"/>
      <c r="G323" s="74">
        <f t="shared" si="10"/>
        <v>0</v>
      </c>
      <c r="H323" s="74"/>
      <c r="I323" s="74"/>
      <c r="J323" s="143"/>
      <c r="K323" s="176">
        <f t="shared" si="11"/>
        <v>0</v>
      </c>
    </row>
    <row r="324" spans="1:11" ht="38.450000000000003" hidden="1" customHeight="1">
      <c r="A324" s="67"/>
      <c r="B324" s="67"/>
      <c r="C324" s="67"/>
      <c r="D324" s="97" t="s">
        <v>356</v>
      </c>
      <c r="E324" s="84"/>
      <c r="F324" s="84"/>
      <c r="G324" s="74">
        <f t="shared" si="10"/>
        <v>0</v>
      </c>
      <c r="H324" s="74"/>
      <c r="I324" s="74"/>
      <c r="J324" s="143"/>
      <c r="K324" s="176">
        <f t="shared" si="11"/>
        <v>0</v>
      </c>
    </row>
    <row r="325" spans="1:11" ht="41.45" hidden="1" customHeight="1">
      <c r="A325" s="67"/>
      <c r="B325" s="67"/>
      <c r="C325" s="67"/>
      <c r="D325" s="97" t="s">
        <v>196</v>
      </c>
      <c r="E325" s="84"/>
      <c r="F325" s="84"/>
      <c r="G325" s="74">
        <f t="shared" si="10"/>
        <v>0</v>
      </c>
      <c r="H325" s="74"/>
      <c r="I325" s="74"/>
      <c r="J325" s="143"/>
      <c r="K325" s="176">
        <f t="shared" si="11"/>
        <v>0</v>
      </c>
    </row>
    <row r="326" spans="1:11" ht="15.75" hidden="1">
      <c r="A326" s="66">
        <v>3713740</v>
      </c>
      <c r="B326" s="66" t="s">
        <v>105</v>
      </c>
      <c r="C326" s="66" t="s">
        <v>490</v>
      </c>
      <c r="D326" s="91" t="s">
        <v>425</v>
      </c>
      <c r="E326" s="84"/>
      <c r="F326" s="84"/>
      <c r="G326" s="52">
        <f t="shared" si="10"/>
        <v>0</v>
      </c>
      <c r="H326" s="52"/>
      <c r="I326" s="52"/>
      <c r="J326" s="143"/>
      <c r="K326" s="176">
        <f t="shared" si="11"/>
        <v>0</v>
      </c>
    </row>
    <row r="327" spans="1:11" ht="25.5" hidden="1">
      <c r="A327" s="62">
        <v>3713770</v>
      </c>
      <c r="B327" s="62" t="s">
        <v>38</v>
      </c>
      <c r="C327" s="62" t="s">
        <v>37</v>
      </c>
      <c r="D327" s="123" t="s">
        <v>23</v>
      </c>
      <c r="E327" s="84"/>
      <c r="F327" s="84"/>
      <c r="G327" s="74">
        <f t="shared" si="10"/>
        <v>0</v>
      </c>
      <c r="H327" s="74"/>
      <c r="I327" s="74"/>
      <c r="J327" s="143"/>
      <c r="K327" s="176">
        <f t="shared" si="11"/>
        <v>0</v>
      </c>
    </row>
    <row r="328" spans="1:11" ht="49.9" hidden="1" customHeight="1">
      <c r="A328" s="66">
        <v>3713790</v>
      </c>
      <c r="B328" s="66" t="s">
        <v>40</v>
      </c>
      <c r="C328" s="66" t="s">
        <v>327</v>
      </c>
      <c r="D328" s="90" t="s">
        <v>81</v>
      </c>
      <c r="E328" s="84"/>
      <c r="F328" s="84"/>
      <c r="G328" s="52">
        <f t="shared" si="10"/>
        <v>0</v>
      </c>
      <c r="H328" s="52"/>
      <c r="I328" s="52"/>
      <c r="J328" s="143"/>
      <c r="K328" s="176">
        <f t="shared" si="11"/>
        <v>0</v>
      </c>
    </row>
    <row r="329" spans="1:11" ht="90" hidden="1">
      <c r="A329" s="62">
        <v>3716084</v>
      </c>
      <c r="B329" s="66" t="s">
        <v>521</v>
      </c>
      <c r="C329" s="66" t="s">
        <v>520</v>
      </c>
      <c r="D329" s="96" t="s">
        <v>359</v>
      </c>
      <c r="E329" s="84"/>
      <c r="F329" s="84"/>
      <c r="G329" s="52">
        <f t="shared" si="10"/>
        <v>0</v>
      </c>
      <c r="H329" s="52"/>
      <c r="I329" s="52"/>
      <c r="J329" s="143"/>
      <c r="K329" s="176">
        <f t="shared" si="11"/>
        <v>0</v>
      </c>
    </row>
    <row r="330" spans="1:11" ht="15.75" hidden="1">
      <c r="A330" s="66">
        <v>3717300</v>
      </c>
      <c r="B330" s="66" t="s">
        <v>97</v>
      </c>
      <c r="C330" s="66" t="s">
        <v>149</v>
      </c>
      <c r="D330" s="90" t="s">
        <v>98</v>
      </c>
      <c r="E330" s="84"/>
      <c r="F330" s="84"/>
      <c r="G330" s="52">
        <f t="shared" si="10"/>
        <v>0</v>
      </c>
      <c r="H330" s="52"/>
      <c r="I330" s="52"/>
      <c r="J330" s="143"/>
      <c r="K330" s="176">
        <f t="shared" si="11"/>
        <v>0</v>
      </c>
    </row>
    <row r="331" spans="1:11" ht="59.45" hidden="1" customHeight="1">
      <c r="A331" s="66">
        <v>3717340</v>
      </c>
      <c r="B331" s="66" t="s">
        <v>31</v>
      </c>
      <c r="C331" s="66" t="s">
        <v>151</v>
      </c>
      <c r="D331" s="116" t="s">
        <v>36</v>
      </c>
      <c r="E331" s="84"/>
      <c r="F331" s="84"/>
      <c r="G331" s="53">
        <f t="shared" si="10"/>
        <v>0</v>
      </c>
      <c r="H331" s="53"/>
      <c r="I331" s="53"/>
      <c r="J331" s="143"/>
      <c r="K331" s="176">
        <f t="shared" si="11"/>
        <v>0</v>
      </c>
    </row>
    <row r="332" spans="1:11" ht="64.150000000000006" hidden="1" customHeight="1">
      <c r="A332" s="77"/>
      <c r="B332" s="66"/>
      <c r="C332" s="66"/>
      <c r="D332" s="90" t="s">
        <v>143</v>
      </c>
      <c r="E332" s="84"/>
      <c r="F332" s="84"/>
      <c r="G332" s="78">
        <f t="shared" ref="G332:G348" si="13">+H332+I332</f>
        <v>0</v>
      </c>
      <c r="H332" s="78"/>
      <c r="I332" s="78"/>
      <c r="J332" s="143"/>
      <c r="K332" s="176">
        <f t="shared" ref="K332:K352" si="14">+G332</f>
        <v>0</v>
      </c>
    </row>
    <row r="333" spans="1:11" ht="55.9" hidden="1" customHeight="1">
      <c r="A333" s="77"/>
      <c r="B333" s="66"/>
      <c r="C333" s="66"/>
      <c r="D333" s="90" t="s">
        <v>141</v>
      </c>
      <c r="E333" s="84"/>
      <c r="F333" s="84"/>
      <c r="G333" s="78">
        <f t="shared" si="13"/>
        <v>0</v>
      </c>
      <c r="H333" s="78"/>
      <c r="I333" s="78"/>
      <c r="J333" s="143"/>
      <c r="K333" s="176">
        <f t="shared" si="14"/>
        <v>0</v>
      </c>
    </row>
    <row r="334" spans="1:11" ht="39.6" hidden="1" customHeight="1">
      <c r="A334" s="77"/>
      <c r="B334" s="66"/>
      <c r="C334" s="66"/>
      <c r="D334" s="90" t="s">
        <v>142</v>
      </c>
      <c r="E334" s="84"/>
      <c r="F334" s="84"/>
      <c r="G334" s="78">
        <f t="shared" si="13"/>
        <v>0</v>
      </c>
      <c r="H334" s="78"/>
      <c r="I334" s="78"/>
      <c r="J334" s="143"/>
      <c r="K334" s="176">
        <f t="shared" si="14"/>
        <v>0</v>
      </c>
    </row>
    <row r="335" spans="1:11" ht="15.75" hidden="1">
      <c r="A335" s="70">
        <v>3718070</v>
      </c>
      <c r="B335" s="70" t="s">
        <v>116</v>
      </c>
      <c r="C335" s="70" t="s">
        <v>177</v>
      </c>
      <c r="D335" s="90" t="s">
        <v>380</v>
      </c>
      <c r="E335" s="84"/>
      <c r="F335" s="84"/>
      <c r="G335" s="50">
        <f t="shared" si="13"/>
        <v>0</v>
      </c>
      <c r="H335" s="50"/>
      <c r="I335" s="50"/>
      <c r="J335" s="143"/>
      <c r="K335" s="176">
        <f t="shared" si="14"/>
        <v>0</v>
      </c>
    </row>
    <row r="336" spans="1:11" ht="47.25" hidden="1">
      <c r="A336" s="62">
        <v>3718110</v>
      </c>
      <c r="B336" s="62" t="s">
        <v>102</v>
      </c>
      <c r="C336" s="62" t="s">
        <v>489</v>
      </c>
      <c r="D336" s="124" t="s">
        <v>239</v>
      </c>
      <c r="E336" s="84"/>
      <c r="F336" s="84"/>
      <c r="G336" s="54">
        <f t="shared" si="13"/>
        <v>0</v>
      </c>
      <c r="H336" s="54"/>
      <c r="I336" s="54"/>
      <c r="J336" s="143"/>
      <c r="K336" s="176">
        <f t="shared" si="14"/>
        <v>0</v>
      </c>
    </row>
    <row r="337" spans="1:11" ht="60" hidden="1" customHeight="1">
      <c r="A337" s="62">
        <v>3718311</v>
      </c>
      <c r="B337" s="62" t="s">
        <v>406</v>
      </c>
      <c r="C337" s="62" t="s">
        <v>150</v>
      </c>
      <c r="D337" s="119" t="s">
        <v>504</v>
      </c>
      <c r="E337" s="84"/>
      <c r="F337" s="84"/>
      <c r="G337" s="54">
        <f t="shared" si="13"/>
        <v>0</v>
      </c>
      <c r="H337" s="54"/>
      <c r="I337" s="54"/>
      <c r="J337" s="143"/>
      <c r="K337" s="176">
        <f t="shared" si="14"/>
        <v>0</v>
      </c>
    </row>
    <row r="338" spans="1:11" ht="59.45" hidden="1" customHeight="1">
      <c r="A338" s="66">
        <v>3718862</v>
      </c>
      <c r="B338" s="66" t="s">
        <v>518</v>
      </c>
      <c r="C338" s="66" t="s">
        <v>517</v>
      </c>
      <c r="D338" s="125" t="s">
        <v>519</v>
      </c>
      <c r="E338" s="84"/>
      <c r="F338" s="84"/>
      <c r="G338" s="78">
        <f t="shared" si="13"/>
        <v>0</v>
      </c>
      <c r="H338" s="78"/>
      <c r="I338" s="78"/>
      <c r="J338" s="143"/>
      <c r="K338" s="176">
        <f t="shared" si="14"/>
        <v>0</v>
      </c>
    </row>
    <row r="339" spans="1:11" ht="150" hidden="1">
      <c r="A339" s="70">
        <v>3719210</v>
      </c>
      <c r="B339" s="70" t="s">
        <v>523</v>
      </c>
      <c r="C339" s="70" t="s">
        <v>179</v>
      </c>
      <c r="D339" s="80" t="s">
        <v>452</v>
      </c>
      <c r="E339" s="84"/>
      <c r="F339" s="84"/>
      <c r="G339" s="52">
        <f t="shared" si="13"/>
        <v>0</v>
      </c>
      <c r="H339" s="52"/>
      <c r="I339" s="52"/>
      <c r="J339" s="143"/>
      <c r="K339" s="176">
        <f t="shared" si="14"/>
        <v>0</v>
      </c>
    </row>
    <row r="340" spans="1:11" ht="90" hidden="1">
      <c r="A340" s="70">
        <v>3719220</v>
      </c>
      <c r="B340" s="70" t="s">
        <v>524</v>
      </c>
      <c r="C340" s="70" t="s">
        <v>180</v>
      </c>
      <c r="D340" s="80" t="s">
        <v>525</v>
      </c>
      <c r="E340" s="84"/>
      <c r="F340" s="84"/>
      <c r="G340" s="52">
        <f t="shared" si="13"/>
        <v>0</v>
      </c>
      <c r="H340" s="52"/>
      <c r="I340" s="52"/>
      <c r="J340" s="143"/>
      <c r="K340" s="176">
        <f t="shared" si="14"/>
        <v>0</v>
      </c>
    </row>
    <row r="341" spans="1:11" ht="135" hidden="1">
      <c r="A341" s="70">
        <v>3719230</v>
      </c>
      <c r="B341" s="70" t="s">
        <v>522</v>
      </c>
      <c r="C341" s="70" t="s">
        <v>178</v>
      </c>
      <c r="D341" s="80" t="s">
        <v>453</v>
      </c>
      <c r="E341" s="84"/>
      <c r="F341" s="84"/>
      <c r="G341" s="52">
        <f t="shared" si="13"/>
        <v>0</v>
      </c>
      <c r="H341" s="52"/>
      <c r="I341" s="52"/>
      <c r="J341" s="143"/>
      <c r="K341" s="176">
        <f t="shared" si="14"/>
        <v>0</v>
      </c>
    </row>
    <row r="342" spans="1:11" ht="59.45" hidden="1" customHeight="1">
      <c r="A342" s="62">
        <v>3719410</v>
      </c>
      <c r="B342" s="60" t="s">
        <v>171</v>
      </c>
      <c r="C342" s="60" t="s">
        <v>302</v>
      </c>
      <c r="D342" s="126" t="s">
        <v>225</v>
      </c>
      <c r="E342" s="84"/>
      <c r="F342" s="84"/>
      <c r="G342" s="53">
        <f t="shared" si="13"/>
        <v>0</v>
      </c>
      <c r="H342" s="53"/>
      <c r="I342" s="53"/>
      <c r="J342" s="143"/>
      <c r="K342" s="176">
        <f t="shared" si="14"/>
        <v>0</v>
      </c>
    </row>
    <row r="343" spans="1:11" ht="59.45" hidden="1" customHeight="1">
      <c r="A343" s="62">
        <v>3719540</v>
      </c>
      <c r="B343" s="62" t="s">
        <v>527</v>
      </c>
      <c r="C343" s="62" t="s">
        <v>526</v>
      </c>
      <c r="D343" s="80" t="s">
        <v>528</v>
      </c>
      <c r="E343" s="84"/>
      <c r="F343" s="84"/>
      <c r="G343" s="53">
        <f t="shared" si="13"/>
        <v>0</v>
      </c>
      <c r="H343" s="53"/>
      <c r="I343" s="53"/>
      <c r="J343" s="143"/>
      <c r="K343" s="176">
        <f t="shared" si="14"/>
        <v>0</v>
      </c>
    </row>
    <row r="344" spans="1:11" ht="78" hidden="1" customHeight="1">
      <c r="A344" s="62">
        <v>3719710</v>
      </c>
      <c r="B344" s="66" t="s">
        <v>170</v>
      </c>
      <c r="C344" s="66" t="s">
        <v>13</v>
      </c>
      <c r="D344" s="90" t="s">
        <v>344</v>
      </c>
      <c r="E344" s="84"/>
      <c r="F344" s="84"/>
      <c r="G344" s="52">
        <f t="shared" si="13"/>
        <v>0</v>
      </c>
      <c r="H344" s="52"/>
      <c r="I344" s="52"/>
      <c r="J344" s="143"/>
      <c r="K344" s="176">
        <f t="shared" si="14"/>
        <v>0</v>
      </c>
    </row>
    <row r="345" spans="1:11" ht="27.6" hidden="1" customHeight="1">
      <c r="A345" s="67"/>
      <c r="B345" s="60"/>
      <c r="C345" s="60"/>
      <c r="D345" s="104" t="s">
        <v>247</v>
      </c>
      <c r="E345" s="84"/>
      <c r="F345" s="84"/>
      <c r="G345" s="54">
        <f t="shared" si="13"/>
        <v>0</v>
      </c>
      <c r="H345" s="54"/>
      <c r="I345" s="54"/>
      <c r="J345" s="143"/>
      <c r="K345" s="176">
        <f t="shared" si="14"/>
        <v>0</v>
      </c>
    </row>
    <row r="346" spans="1:11" ht="36" hidden="1" customHeight="1">
      <c r="A346" s="67"/>
      <c r="B346" s="66"/>
      <c r="C346" s="66"/>
      <c r="D346" s="90" t="s">
        <v>266</v>
      </c>
      <c r="E346" s="84"/>
      <c r="F346" s="84"/>
      <c r="G346" s="50">
        <f t="shared" si="13"/>
        <v>0</v>
      </c>
      <c r="H346" s="50"/>
      <c r="I346" s="50"/>
      <c r="J346" s="143"/>
      <c r="K346" s="176">
        <f t="shared" si="14"/>
        <v>0</v>
      </c>
    </row>
    <row r="347" spans="1:11" ht="45" hidden="1">
      <c r="A347" s="67"/>
      <c r="B347" s="66"/>
      <c r="C347" s="66"/>
      <c r="D347" s="96" t="s">
        <v>370</v>
      </c>
      <c r="E347" s="84"/>
      <c r="F347" s="84"/>
      <c r="G347" s="50">
        <f t="shared" si="13"/>
        <v>0</v>
      </c>
      <c r="H347" s="50"/>
      <c r="I347" s="50"/>
      <c r="J347" s="143"/>
      <c r="K347" s="176">
        <f t="shared" si="14"/>
        <v>0</v>
      </c>
    </row>
    <row r="348" spans="1:11" ht="15.75" hidden="1">
      <c r="A348" s="70"/>
      <c r="B348" s="70"/>
      <c r="C348" s="70"/>
      <c r="D348" s="90"/>
      <c r="E348" s="84"/>
      <c r="F348" s="84"/>
      <c r="G348" s="52">
        <f t="shared" si="13"/>
        <v>0</v>
      </c>
      <c r="H348" s="52"/>
      <c r="I348" s="52"/>
      <c r="J348" s="143"/>
      <c r="K348" s="176">
        <f t="shared" si="14"/>
        <v>0</v>
      </c>
    </row>
    <row r="349" spans="1:11" ht="62.25" customHeight="1">
      <c r="A349" s="188" t="s">
        <v>533</v>
      </c>
      <c r="B349" s="221" t="s">
        <v>125</v>
      </c>
      <c r="C349" s="221" t="s">
        <v>535</v>
      </c>
      <c r="D349" s="191" t="s">
        <v>534</v>
      </c>
      <c r="E349" s="189" t="s">
        <v>566</v>
      </c>
      <c r="F349" s="222" t="s">
        <v>567</v>
      </c>
      <c r="G349" s="181">
        <v>47500</v>
      </c>
      <c r="H349" s="181">
        <v>47500</v>
      </c>
      <c r="I349" s="181"/>
      <c r="J349" s="195"/>
      <c r="K349" s="176"/>
    </row>
    <row r="350" spans="1:11" ht="56.25">
      <c r="A350" s="187" t="s">
        <v>134</v>
      </c>
      <c r="B350" s="186" t="s">
        <v>121</v>
      </c>
      <c r="C350" s="180" t="s">
        <v>545</v>
      </c>
      <c r="D350" s="193" t="s">
        <v>135</v>
      </c>
      <c r="E350" s="189" t="s">
        <v>572</v>
      </c>
      <c r="F350" s="222" t="s">
        <v>573</v>
      </c>
      <c r="G350" s="181">
        <f>H350</f>
        <v>200000</v>
      </c>
      <c r="H350" s="181">
        <v>200000</v>
      </c>
      <c r="I350" s="181"/>
      <c r="J350" s="196"/>
      <c r="K350" s="176"/>
    </row>
    <row r="351" spans="1:11" ht="75">
      <c r="A351" s="221" t="s">
        <v>536</v>
      </c>
      <c r="B351" s="221" t="s">
        <v>539</v>
      </c>
      <c r="C351" s="221" t="s">
        <v>538</v>
      </c>
      <c r="D351" s="192" t="s">
        <v>537</v>
      </c>
      <c r="E351" s="189" t="s">
        <v>547</v>
      </c>
      <c r="F351" s="197" t="s">
        <v>575</v>
      </c>
      <c r="G351" s="181">
        <f>H351+I351</f>
        <v>600000</v>
      </c>
      <c r="H351" s="181">
        <v>600000</v>
      </c>
      <c r="I351" s="181"/>
      <c r="J351" s="195"/>
      <c r="K351" s="176"/>
    </row>
    <row r="352" spans="1:11" ht="30.6" customHeight="1">
      <c r="A352" s="228"/>
      <c r="B352" s="228"/>
      <c r="C352" s="70"/>
      <c r="D352" s="223" t="s">
        <v>299</v>
      </c>
      <c r="E352" s="189"/>
      <c r="F352" s="189"/>
      <c r="G352" s="183">
        <f>H352+I352</f>
        <v>1242500</v>
      </c>
      <c r="H352" s="183">
        <f>SUBTOTAL(9,H150:H351)</f>
        <v>847500</v>
      </c>
      <c r="I352" s="183">
        <f>SUBTOTAL(9,I150:I351)</f>
        <v>395000</v>
      </c>
      <c r="J352" s="183">
        <f>SUBTOTAL(9,J150:J351)</f>
        <v>395000</v>
      </c>
      <c r="K352" s="176">
        <f t="shared" si="14"/>
        <v>1242500</v>
      </c>
    </row>
    <row r="353" spans="1:11" hidden="1"/>
    <row r="354" spans="1:11" hidden="1"/>
    <row r="355" spans="1:11">
      <c r="K355" s="33">
        <v>1</v>
      </c>
    </row>
    <row r="356" spans="1:11">
      <c r="K356" s="33">
        <v>1</v>
      </c>
    </row>
    <row r="357" spans="1:11" ht="20.25">
      <c r="A357" s="140" t="s">
        <v>544</v>
      </c>
      <c r="I357" s="226" t="s">
        <v>565</v>
      </c>
      <c r="J357" s="227"/>
      <c r="K357" s="33">
        <v>1</v>
      </c>
    </row>
  </sheetData>
  <autoFilter ref="K19:K357">
    <filterColumn colId="0">
      <customFilters and="1">
        <customFilter operator="notEqual" val=" "/>
        <customFilter operator="notEqual" val="0"/>
      </customFilters>
    </filterColumn>
  </autoFilter>
  <mergeCells count="39">
    <mergeCell ref="M10:P10"/>
    <mergeCell ref="O16:P16"/>
    <mergeCell ref="E127:E129"/>
    <mergeCell ref="E191:E192"/>
    <mergeCell ref="E189:E190"/>
    <mergeCell ref="E151:E152"/>
    <mergeCell ref="G10:G18"/>
    <mergeCell ref="AJ53:AK53"/>
    <mergeCell ref="AD53:AE53"/>
    <mergeCell ref="AF53:AG53"/>
    <mergeCell ref="E79:E83"/>
    <mergeCell ref="E253:E255"/>
    <mergeCell ref="F253:F255"/>
    <mergeCell ref="AH53:AI53"/>
    <mergeCell ref="E229:E230"/>
    <mergeCell ref="I1:J1"/>
    <mergeCell ref="I4:J4"/>
    <mergeCell ref="B5:J5"/>
    <mergeCell ref="I2:J2"/>
    <mergeCell ref="E155:E156"/>
    <mergeCell ref="E143:E144"/>
    <mergeCell ref="F10:F18"/>
    <mergeCell ref="B6:J6"/>
    <mergeCell ref="A7:J7"/>
    <mergeCell ref="H10:H18"/>
    <mergeCell ref="A10:A18"/>
    <mergeCell ref="B10:B18"/>
    <mergeCell ref="E10:E18"/>
    <mergeCell ref="C10:C18"/>
    <mergeCell ref="D10:D18"/>
    <mergeCell ref="I10:J17"/>
    <mergeCell ref="E274:E275"/>
    <mergeCell ref="F274:F275"/>
    <mergeCell ref="I357:J357"/>
    <mergeCell ref="A352:B352"/>
    <mergeCell ref="E316"/>
    <mergeCell ref="F316"/>
    <mergeCell ref="E313"/>
    <mergeCell ref="F313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54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B1" workbookViewId="0">
      <selection activeCell="H20" sqref="H20"/>
    </sheetView>
  </sheetViews>
  <sheetFormatPr defaultRowHeight="12.75"/>
  <cols>
    <col min="1" max="1" width="5.42578125" hidden="1" customWidth="1"/>
    <col min="2" max="2" width="48.42578125" customWidth="1"/>
    <col min="3" max="3" width="17.42578125" customWidth="1"/>
    <col min="4" max="4" width="14.140625" customWidth="1"/>
    <col min="5" max="5" width="14.7109375" customWidth="1"/>
    <col min="6" max="6" width="13" customWidth="1"/>
    <col min="7" max="7" width="13.42578125" customWidth="1"/>
    <col min="8" max="8" width="12.140625" customWidth="1"/>
    <col min="9" max="9" width="0" hidden="1" customWidth="1"/>
    <col min="10" max="10" width="16" customWidth="1"/>
    <col min="11" max="11" width="13.28515625" customWidth="1"/>
  </cols>
  <sheetData>
    <row r="1" spans="1:14" ht="15">
      <c r="A1" s="198"/>
      <c r="B1" s="198"/>
      <c r="C1" s="198"/>
      <c r="D1" s="198"/>
      <c r="E1" s="198"/>
      <c r="F1" s="198"/>
      <c r="G1" s="198"/>
      <c r="H1" s="198"/>
      <c r="I1" s="268" t="s">
        <v>569</v>
      </c>
      <c r="J1" s="269"/>
      <c r="K1" s="269"/>
      <c r="L1" s="198"/>
      <c r="M1" s="198"/>
      <c r="N1" s="198"/>
    </row>
    <row r="2" spans="1:14" ht="15">
      <c r="A2" s="198"/>
      <c r="B2" s="198"/>
      <c r="C2" s="198"/>
      <c r="D2" s="198"/>
      <c r="E2" s="198"/>
      <c r="F2" s="198"/>
      <c r="G2" s="198"/>
      <c r="H2" s="198"/>
      <c r="L2" s="198"/>
      <c r="M2" s="198"/>
      <c r="N2" s="198"/>
    </row>
    <row r="3" spans="1:14" ht="15">
      <c r="A3" s="198"/>
      <c r="B3" s="198"/>
      <c r="C3" s="198"/>
      <c r="D3" s="198"/>
      <c r="E3" s="198"/>
      <c r="F3" s="198"/>
      <c r="G3" s="198"/>
      <c r="H3" s="198"/>
      <c r="I3" s="270"/>
      <c r="J3" s="271"/>
      <c r="K3" s="271"/>
      <c r="L3" s="198"/>
      <c r="M3" s="198"/>
      <c r="N3" s="198"/>
    </row>
    <row r="4" spans="1:14" ht="18.75">
      <c r="A4" s="198"/>
      <c r="B4" s="280" t="s">
        <v>568</v>
      </c>
      <c r="C4" s="281"/>
      <c r="D4" s="281"/>
      <c r="E4" s="281"/>
      <c r="F4" s="281"/>
      <c r="G4" s="281"/>
      <c r="H4" s="281"/>
      <c r="I4" s="281"/>
      <c r="J4" s="281"/>
      <c r="K4" s="281"/>
      <c r="L4" s="198"/>
      <c r="M4" s="198"/>
      <c r="N4" s="198"/>
    </row>
    <row r="5" spans="1:14" ht="15">
      <c r="A5" s="198"/>
      <c r="B5" s="198"/>
      <c r="C5" s="198"/>
      <c r="D5" s="198"/>
      <c r="E5" s="198"/>
      <c r="F5" s="198"/>
      <c r="G5" s="198"/>
      <c r="H5" s="198"/>
      <c r="I5" s="199"/>
      <c r="J5" s="200"/>
      <c r="K5" s="200"/>
      <c r="L5" s="198"/>
      <c r="M5" s="198"/>
      <c r="N5" s="198"/>
    </row>
    <row r="6" spans="1:14" ht="15.75">
      <c r="A6" s="198"/>
      <c r="B6" s="220">
        <v>13535000000</v>
      </c>
      <c r="C6" s="198"/>
      <c r="D6" s="198"/>
      <c r="E6" s="198"/>
      <c r="F6" s="198"/>
      <c r="G6" s="198"/>
      <c r="H6" s="198"/>
      <c r="I6" s="199"/>
      <c r="J6" s="200"/>
      <c r="K6" s="200"/>
      <c r="L6" s="198"/>
      <c r="M6" s="198"/>
      <c r="N6" s="198"/>
    </row>
    <row r="7" spans="1:14" ht="15.75" thickBot="1">
      <c r="A7" s="198"/>
      <c r="B7" s="218" t="s">
        <v>532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</row>
    <row r="8" spans="1:14" ht="62.25" customHeight="1">
      <c r="A8" s="272" t="s">
        <v>548</v>
      </c>
      <c r="B8" s="274" t="s">
        <v>549</v>
      </c>
      <c r="C8" s="275" t="s">
        <v>550</v>
      </c>
      <c r="D8" s="276"/>
      <c r="E8" s="275" t="s">
        <v>562</v>
      </c>
      <c r="F8" s="276"/>
      <c r="G8" s="277" t="s">
        <v>551</v>
      </c>
      <c r="H8" s="278"/>
      <c r="I8" s="277" t="s">
        <v>564</v>
      </c>
      <c r="J8" s="279"/>
      <c r="K8" s="203" t="s">
        <v>110</v>
      </c>
      <c r="L8" s="198"/>
      <c r="M8" s="198"/>
      <c r="N8" s="198"/>
    </row>
    <row r="9" spans="1:14" ht="27.75" customHeight="1">
      <c r="A9" s="273"/>
      <c r="B9" s="274"/>
      <c r="C9" s="204" t="s">
        <v>563</v>
      </c>
      <c r="D9" s="204" t="s">
        <v>552</v>
      </c>
      <c r="E9" s="204" t="s">
        <v>553</v>
      </c>
      <c r="F9" s="204" t="s">
        <v>552</v>
      </c>
      <c r="G9" s="204" t="s">
        <v>553</v>
      </c>
      <c r="H9" s="204" t="s">
        <v>552</v>
      </c>
      <c r="I9" s="204" t="s">
        <v>554</v>
      </c>
      <c r="J9" s="205" t="s">
        <v>552</v>
      </c>
      <c r="K9" s="206" t="s">
        <v>552</v>
      </c>
      <c r="L9" s="198"/>
      <c r="M9" s="198"/>
      <c r="N9" s="198"/>
    </row>
    <row r="10" spans="1:14" ht="41.25" customHeight="1">
      <c r="A10" s="201">
        <v>3</v>
      </c>
      <c r="B10" s="204" t="s">
        <v>555</v>
      </c>
      <c r="C10" s="204">
        <f t="shared" ref="C10:H10" si="0">C11+C12</f>
        <v>-734</v>
      </c>
      <c r="D10" s="204">
        <f t="shared" si="0"/>
        <v>-2.4</v>
      </c>
      <c r="E10" s="204">
        <f t="shared" si="0"/>
        <v>-679</v>
      </c>
      <c r="F10" s="204">
        <f t="shared" si="0"/>
        <v>-6.4</v>
      </c>
      <c r="G10" s="204">
        <f t="shared" si="0"/>
        <v>0</v>
      </c>
      <c r="H10" s="204">
        <f t="shared" si="0"/>
        <v>0</v>
      </c>
      <c r="I10" s="204"/>
      <c r="J10" s="205">
        <f>J11+J12</f>
        <v>0</v>
      </c>
      <c r="K10" s="206">
        <f t="shared" ref="K10:K14" si="1">D10+F10+H10+J10</f>
        <v>-8.8000000000000007</v>
      </c>
      <c r="L10" s="198"/>
      <c r="M10" s="198"/>
      <c r="N10" s="198"/>
    </row>
    <row r="11" spans="1:14" ht="31.5" customHeight="1">
      <c r="A11" s="201"/>
      <c r="B11" s="212" t="s">
        <v>556</v>
      </c>
      <c r="C11" s="204"/>
      <c r="D11" s="204"/>
      <c r="E11" s="204"/>
      <c r="F11" s="204"/>
      <c r="G11" s="204"/>
      <c r="H11" s="204"/>
      <c r="I11" s="204"/>
      <c r="J11" s="205"/>
      <c r="K11" s="206"/>
      <c r="L11" s="198"/>
      <c r="M11" s="198"/>
      <c r="N11" s="198"/>
    </row>
    <row r="12" spans="1:14" ht="24.75" customHeight="1">
      <c r="A12" s="201"/>
      <c r="B12" s="212" t="s">
        <v>557</v>
      </c>
      <c r="C12" s="204">
        <v>-734</v>
      </c>
      <c r="D12" s="204">
        <v>-2.4</v>
      </c>
      <c r="E12" s="204">
        <v>-679</v>
      </c>
      <c r="F12" s="204">
        <v>-6.4</v>
      </c>
      <c r="G12" s="204"/>
      <c r="H12" s="204"/>
      <c r="I12" s="204"/>
      <c r="J12" s="205"/>
      <c r="K12" s="206">
        <f t="shared" si="1"/>
        <v>-8.8000000000000007</v>
      </c>
      <c r="L12" s="198"/>
      <c r="M12" s="198"/>
      <c r="N12" s="198"/>
    </row>
    <row r="13" spans="1:14" ht="54.75" customHeight="1" thickBot="1">
      <c r="A13" s="201">
        <v>4</v>
      </c>
      <c r="B13" s="204" t="s">
        <v>558</v>
      </c>
      <c r="C13" s="204">
        <v>734</v>
      </c>
      <c r="D13" s="204">
        <v>2.4</v>
      </c>
      <c r="E13" s="204">
        <v>679</v>
      </c>
      <c r="F13" s="204">
        <v>6.4</v>
      </c>
      <c r="G13" s="204"/>
      <c r="H13" s="204"/>
      <c r="I13" s="204"/>
      <c r="J13" s="205"/>
      <c r="K13" s="206">
        <f t="shared" si="1"/>
        <v>8.8000000000000007</v>
      </c>
      <c r="L13" s="198"/>
      <c r="M13" s="198"/>
      <c r="N13" s="198"/>
    </row>
    <row r="14" spans="1:14" ht="25.5" hidden="1" customHeight="1" thickBot="1">
      <c r="A14" s="207">
        <v>5</v>
      </c>
      <c r="B14" s="204" t="s">
        <v>559</v>
      </c>
      <c r="C14" s="208">
        <v>0</v>
      </c>
      <c r="D14" s="208">
        <v>0</v>
      </c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9">
        <v>0</v>
      </c>
      <c r="K14" s="206">
        <f t="shared" si="1"/>
        <v>0</v>
      </c>
      <c r="L14" s="198"/>
      <c r="M14" s="198"/>
      <c r="N14" s="198"/>
    </row>
    <row r="15" spans="1:14" ht="23.25" customHeight="1" thickBot="1">
      <c r="A15" s="210"/>
      <c r="B15" s="204" t="s">
        <v>560</v>
      </c>
      <c r="C15" s="211"/>
      <c r="D15" s="211"/>
      <c r="E15" s="211"/>
      <c r="F15" s="211"/>
      <c r="G15" s="211"/>
      <c r="H15" s="211"/>
      <c r="I15" s="211"/>
      <c r="J15" s="211"/>
      <c r="K15" s="211"/>
      <c r="L15" s="198"/>
      <c r="M15" s="198"/>
      <c r="N15" s="198"/>
    </row>
    <row r="16" spans="1:14" ht="15">
      <c r="A16" s="198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</row>
    <row r="17" spans="1:14" ht="15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</row>
    <row r="18" spans="1:14" ht="15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</row>
    <row r="19" spans="1:14" ht="18.75">
      <c r="A19" s="198"/>
      <c r="B19" s="265" t="s">
        <v>561</v>
      </c>
      <c r="C19" s="266"/>
      <c r="D19" s="267"/>
      <c r="E19" s="267"/>
      <c r="F19" s="267"/>
      <c r="G19" s="199"/>
      <c r="H19" s="199"/>
      <c r="I19" s="199"/>
      <c r="J19" s="202" t="s">
        <v>565</v>
      </c>
      <c r="K19" s="199"/>
      <c r="L19" s="198"/>
      <c r="M19" s="198"/>
      <c r="N19" s="198"/>
    </row>
    <row r="20" spans="1:14" ht="15">
      <c r="A20" s="198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</row>
    <row r="21" spans="1:14" ht="15">
      <c r="A21" s="198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</row>
    <row r="22" spans="1:14" ht="15">
      <c r="A22" s="198"/>
      <c r="B22" s="198"/>
      <c r="H22" s="198"/>
      <c r="I22" s="198"/>
      <c r="J22" s="198"/>
      <c r="K22" s="198"/>
      <c r="L22" s="198"/>
      <c r="M22" s="198"/>
      <c r="N22" s="198"/>
    </row>
    <row r="23" spans="1:14" ht="15">
      <c r="A23" s="198"/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</row>
    <row r="24" spans="1:14" ht="15">
      <c r="A24" s="198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</row>
    <row r="25" spans="1:14" ht="15">
      <c r="A25" s="198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</row>
    <row r="26" spans="1:14" ht="15">
      <c r="A26" s="198"/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8"/>
    </row>
    <row r="27" spans="1:14" ht="15">
      <c r="A27" s="198"/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</row>
    <row r="28" spans="1:14" ht="15">
      <c r="A28" s="198"/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</row>
    <row r="29" spans="1:14" ht="15">
      <c r="A29" s="198"/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</row>
    <row r="30" spans="1:14" ht="15">
      <c r="A30" s="198"/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8"/>
    </row>
    <row r="31" spans="1:14" ht="15">
      <c r="A31" s="198"/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</row>
    <row r="32" spans="1:14" ht="15">
      <c r="A32" s="198"/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</row>
    <row r="33" spans="1:14" ht="15">
      <c r="A33" s="198"/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  <c r="N33" s="198"/>
    </row>
    <row r="34" spans="1:14" ht="15">
      <c r="A34" s="198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8"/>
    </row>
    <row r="35" spans="1:14" ht="15">
      <c r="A35" s="198"/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8"/>
    </row>
    <row r="36" spans="1:14" ht="15">
      <c r="A36" s="198"/>
      <c r="B36" s="198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  <c r="N36" s="198"/>
    </row>
    <row r="37" spans="1:14" ht="15">
      <c r="A37" s="198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</row>
    <row r="38" spans="1:14" ht="15">
      <c r="A38" s="198"/>
      <c r="B38" s="198"/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</row>
    <row r="39" spans="1:14" ht="15">
      <c r="A39" s="198"/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</row>
    <row r="40" spans="1:14" ht="15">
      <c r="A40" s="198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</row>
    <row r="41" spans="1:14" ht="15">
      <c r="A41" s="198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</row>
    <row r="42" spans="1:14" ht="15">
      <c r="A42" s="198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98"/>
    </row>
    <row r="43" spans="1:14" ht="15">
      <c r="A43" s="198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</row>
    <row r="44" spans="1:14" ht="15">
      <c r="A44" s="198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</row>
    <row r="45" spans="1:14" ht="15">
      <c r="A45" s="198"/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</row>
    <row r="46" spans="1:14" ht="15">
      <c r="A46" s="198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</row>
    <row r="47" spans="1:14" ht="15">
      <c r="A47" s="198"/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</row>
    <row r="48" spans="1:14" ht="15">
      <c r="A48" s="198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</row>
    <row r="49" spans="1:14" ht="15">
      <c r="A49" s="198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</row>
    <row r="50" spans="1:14" ht="15">
      <c r="A50" s="198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</row>
    <row r="51" spans="1:14" ht="15">
      <c r="A51" s="198"/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N51" s="198"/>
    </row>
  </sheetData>
  <mergeCells count="10">
    <mergeCell ref="B19:F19"/>
    <mergeCell ref="I1:K1"/>
    <mergeCell ref="I3:K3"/>
    <mergeCell ref="A8:A9"/>
    <mergeCell ref="B8:B9"/>
    <mergeCell ref="C8:D8"/>
    <mergeCell ref="E8:F8"/>
    <mergeCell ref="G8:H8"/>
    <mergeCell ref="I8:J8"/>
    <mergeCell ref="B4:K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дод6</vt:lpstr>
      <vt:lpstr>дод7</vt:lpstr>
      <vt:lpstr>дод6!Заголовки_для_друку</vt:lpstr>
      <vt:lpstr>дод6!Область_друку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Admin</cp:lastModifiedBy>
  <cp:lastPrinted>2020-03-12T08:19:14Z</cp:lastPrinted>
  <dcterms:created xsi:type="dcterms:W3CDTF">2001-11-23T10:13:52Z</dcterms:created>
  <dcterms:modified xsi:type="dcterms:W3CDTF">2020-03-12T08:20:08Z</dcterms:modified>
</cp:coreProperties>
</file>