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760" yWindow="32760" windowWidth="20490" windowHeight="7545" tabRatio="837"/>
  </bookViews>
  <sheets>
    <sheet name="I. Фін план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'I. Фін план'!$36:$38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'I. Фін план'!$A$1:$I$129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4525"/>
</workbook>
</file>

<file path=xl/calcChain.xml><?xml version="1.0" encoding="utf-8"?>
<calcChain xmlns="http://schemas.openxmlformats.org/spreadsheetml/2006/main">
  <c r="F47" i="20" l="1"/>
  <c r="E85" i="20" l="1"/>
  <c r="E63" i="20"/>
  <c r="E54" i="20"/>
  <c r="E67" i="20"/>
  <c r="E69" i="20"/>
  <c r="E81" i="20"/>
  <c r="E83" i="20"/>
  <c r="E73" i="20"/>
  <c r="E75" i="20"/>
  <c r="E74" i="20"/>
  <c r="E55" i="20"/>
  <c r="F94" i="20"/>
  <c r="F70" i="20"/>
  <c r="E86" i="20"/>
  <c r="E87" i="20"/>
  <c r="E88" i="20"/>
  <c r="E42" i="20"/>
  <c r="E43" i="20"/>
  <c r="E44" i="20"/>
  <c r="E45" i="20"/>
  <c r="E46" i="20"/>
  <c r="F48" i="20"/>
  <c r="G48" i="20"/>
  <c r="H48" i="20"/>
  <c r="I48" i="20"/>
  <c r="E49" i="20"/>
  <c r="E50" i="20"/>
  <c r="E51" i="20"/>
  <c r="E52" i="20"/>
  <c r="E53" i="20"/>
  <c r="F56" i="20"/>
  <c r="G56" i="20"/>
  <c r="H56" i="20"/>
  <c r="I56" i="20"/>
  <c r="E57" i="20"/>
  <c r="E58" i="20"/>
  <c r="E59" i="20"/>
  <c r="E60" i="20"/>
  <c r="E61" i="20"/>
  <c r="E62" i="20"/>
  <c r="E64" i="20"/>
  <c r="E65" i="20"/>
  <c r="E66" i="20"/>
  <c r="E68" i="20"/>
  <c r="E71" i="20"/>
  <c r="E72" i="20"/>
  <c r="E76" i="20"/>
  <c r="E77" i="20"/>
  <c r="E78" i="20"/>
  <c r="E79" i="20"/>
  <c r="E80" i="20"/>
  <c r="E82" i="20"/>
  <c r="G84" i="20"/>
  <c r="G70" i="20" s="1"/>
  <c r="H84" i="20"/>
  <c r="H70" i="20"/>
  <c r="I84" i="20"/>
  <c r="I70" i="20" s="1"/>
  <c r="I118" i="20" s="1"/>
  <c r="F91" i="20"/>
  <c r="G91" i="20"/>
  <c r="H91" i="20"/>
  <c r="I91" i="20"/>
  <c r="F92" i="20"/>
  <c r="G92" i="20"/>
  <c r="H92" i="20"/>
  <c r="I92" i="20"/>
  <c r="H93" i="20"/>
  <c r="I93" i="20"/>
  <c r="G94" i="20"/>
  <c r="H94" i="20"/>
  <c r="I94" i="20"/>
  <c r="H97" i="20"/>
  <c r="E97" i="20"/>
  <c r="E98" i="20"/>
  <c r="G99" i="20"/>
  <c r="G118" i="20" s="1"/>
  <c r="G119" i="20" s="1"/>
  <c r="H99" i="20"/>
  <c r="E100" i="20"/>
  <c r="E102" i="20"/>
  <c r="E103" i="20"/>
  <c r="E104" i="20"/>
  <c r="E105" i="20"/>
  <c r="D47" i="20"/>
  <c r="D99" i="20"/>
  <c r="D70" i="20"/>
  <c r="I112" i="20"/>
  <c r="I107" i="20"/>
  <c r="I117" i="20" s="1"/>
  <c r="I119" i="20" s="1"/>
  <c r="D112" i="20"/>
  <c r="C112" i="20"/>
  <c r="E114" i="20"/>
  <c r="E115" i="20"/>
  <c r="E116" i="20"/>
  <c r="E113" i="20"/>
  <c r="G112" i="20"/>
  <c r="H112" i="20"/>
  <c r="F112" i="20"/>
  <c r="E112" i="20" s="1"/>
  <c r="D107" i="20"/>
  <c r="D117" i="20" s="1"/>
  <c r="C107" i="20"/>
  <c r="C117" i="20"/>
  <c r="E109" i="20"/>
  <c r="E110" i="20"/>
  <c r="E111" i="20"/>
  <c r="E108" i="20"/>
  <c r="G107" i="20"/>
  <c r="H107" i="20"/>
  <c r="F107" i="20"/>
  <c r="F117" i="20" s="1"/>
  <c r="E107" i="20"/>
  <c r="C99" i="20"/>
  <c r="C47" i="20"/>
  <c r="C70" i="20"/>
  <c r="C118" i="20"/>
  <c r="D118" i="20"/>
  <c r="G117" i="20"/>
  <c r="E93" i="20"/>
  <c r="H117" i="20"/>
  <c r="I90" i="20"/>
  <c r="I95" i="20" s="1"/>
  <c r="E92" i="20"/>
  <c r="E91" i="20"/>
  <c r="I47" i="20"/>
  <c r="G47" i="20"/>
  <c r="E56" i="20"/>
  <c r="G90" i="20"/>
  <c r="G95" i="20"/>
  <c r="H47" i="20"/>
  <c r="H118" i="20" s="1"/>
  <c r="H119" i="20" s="1"/>
  <c r="H90" i="20"/>
  <c r="H95" i="20" s="1"/>
  <c r="E94" i="20"/>
  <c r="E99" i="20"/>
  <c r="E48" i="20" l="1"/>
  <c r="F90" i="20"/>
  <c r="F118" i="20"/>
  <c r="E118" i="20" s="1"/>
  <c r="E47" i="20"/>
  <c r="E117" i="20"/>
  <c r="E119" i="20" s="1"/>
  <c r="E70" i="20"/>
  <c r="E84" i="20"/>
  <c r="F119" i="20" l="1"/>
  <c r="F95" i="20"/>
  <c r="E95" i="20" s="1"/>
  <c r="E90" i="20"/>
</calcChain>
</file>

<file path=xl/sharedStrings.xml><?xml version="1.0" encoding="utf-8"?>
<sst xmlns="http://schemas.openxmlformats.org/spreadsheetml/2006/main" count="160" uniqueCount="153">
  <si>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</si>
  <si>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</si>
  <si>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</si>
  <si>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Витрати на оплату праці</t>
  </si>
  <si>
    <t>Відрахування на соціальні заходи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</si>
  <si>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</si>
  <si>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</si>
  <si>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</si>
  <si>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</si>
  <si>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</si>
  <si>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</si>
  <si>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</si>
  <si>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</si>
  <si>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</si>
  <si>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</si>
  <si>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</si>
  <si>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</si>
  <si>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</si>
  <si>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</si>
  <si>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</si>
  <si>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</si>
  <si>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Фінансовий план поточного року</t>
  </si>
  <si>
    <t>витрати на службові відрядження</t>
  </si>
  <si>
    <t>модернізація, модифікація (добудова, дообладнання, реконструкція) основних засобів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</si>
  <si>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</si>
  <si>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ІV </t>
  </si>
  <si>
    <t xml:space="preserve">         (ініціали, прізвище)    </t>
  </si>
  <si>
    <t>інші адміністративні витрати (розшифрувати)</t>
  </si>
  <si>
    <t>Усього витрат</t>
  </si>
  <si>
    <t>за КОАТУУ</t>
  </si>
  <si>
    <t>за КОПФГ</t>
  </si>
  <si>
    <t xml:space="preserve">за ЄДРПОУ </t>
  </si>
  <si>
    <t>Собівартість реалізованої продукції (товарів, робіт, послуг)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</si>
  <si>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</si>
  <si>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</si>
  <si>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</si>
  <si>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</si>
  <si>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Адміністративні витрати, у тому числі:</t>
  </si>
  <si>
    <t>Пояснення та обґрунтування до запланованого рівня доходів/витрат</t>
  </si>
  <si>
    <t xml:space="preserve">                                (посада)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</si>
  <si>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</si>
  <si>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</si>
  <si>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</si>
  <si>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</si>
  <si>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</si>
  <si>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</si>
  <si>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</si>
  <si>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витрати (розшифрувати)</t>
  </si>
  <si>
    <t>Керівник</t>
  </si>
  <si>
    <t>Одиниця виміру, грн.</t>
  </si>
  <si>
    <t>Плановий рік  (усього)</t>
  </si>
  <si>
    <t>витрати на зв’язок та інтернет</t>
  </si>
  <si>
    <t>Витрати на водопостачання та водовідведення</t>
  </si>
  <si>
    <t>Витрати на комунальні послуги та енергоносії, в т.ч.:</t>
  </si>
  <si>
    <t>Витрати на послуги, матеріали та сировину, в т. ч.:</t>
  </si>
  <si>
    <t>Витрати на викачку нечистот та вивіз побутових відходів</t>
  </si>
  <si>
    <t>витрати на обслуговування оргтехніки</t>
  </si>
  <si>
    <t>Інші доходи від операційної діяльності, в т.ч.:</t>
  </si>
  <si>
    <t>I. Фінансові результати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</si>
  <si>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</si>
  <si>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</si>
  <si>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</si>
  <si>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</si>
  <si>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</si>
  <si>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</si>
  <si>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Витрати на паливо-мастильні матеріали</t>
  </si>
  <si>
    <t>Амортизація</t>
  </si>
  <si>
    <t xml:space="preserve">амортизація </t>
  </si>
  <si>
    <t>витрати на оплату праці</t>
  </si>
  <si>
    <t>відрахування на соціальні заходи</t>
  </si>
  <si>
    <t>дохід від операційної оренди активів</t>
  </si>
  <si>
    <t>Капітальні інвестиції, усього, у тому числі:</t>
  </si>
  <si>
    <t>Інші витрати від операційної діяльності (розшифрувати)</t>
  </si>
  <si>
    <t>Доходи і витрати від операційної діяльності (деталізація)</t>
  </si>
  <si>
    <t>ІІ. Елементи операційних витрат</t>
  </si>
  <si>
    <t>Матеріальні затрати</t>
  </si>
  <si>
    <t>витрати на охорону праці та навчання працівників</t>
  </si>
  <si>
    <t>Разом (сума рядків 400 - 440)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</si>
  <si>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</si>
  <si>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</si>
  <si>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</si>
  <si>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IV. Додаткова інформація</t>
  </si>
  <si>
    <t>на 1.10</t>
  </si>
  <si>
    <t>на 1.01</t>
  </si>
  <si>
    <t>на 1.04</t>
  </si>
  <si>
    <t>Первісна вартість основних засобів</t>
  </si>
  <si>
    <t>Податкова заборгованість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</si>
  <si>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</si>
  <si>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</si>
  <si>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</si>
  <si>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</si>
  <si>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</si>
  <si>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</si>
  <si>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</si>
  <si>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</si>
  <si>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витрати на придбання та супровід програмного забезпечення</t>
  </si>
  <si>
    <t>юридичні та нотаріальні послуги</t>
  </si>
  <si>
    <t>Штатна чисельність працівників</t>
  </si>
  <si>
    <t xml:space="preserve">витрати на страхові послуги </t>
  </si>
  <si>
    <t>Заборгованість перед працівниками за заробітною платою</t>
  </si>
  <si>
    <t>ремонт та запасні частини до транспортних засобів</t>
  </si>
  <si>
    <t>Витрати цільового фінансування на товари, роботи, послуги</t>
  </si>
  <si>
    <t>Програми  і  централізовані  заходи  боротьби  з  туберкульозом</t>
  </si>
  <si>
    <t>Витрати  на  теплопостачання</t>
  </si>
  <si>
    <t>господарчі товари,  канцтовари,  миючі  засоби та інвентар</t>
  </si>
  <si>
    <t>меблі</t>
  </si>
  <si>
    <t>інше  придбання  матеріалів,  предметів,  обладнання  та  інвентарю</t>
  </si>
  <si>
    <t>дохід від безоплатно  одержаних активів</t>
  </si>
  <si>
    <t>Витрати  на  тверде  паливо</t>
  </si>
  <si>
    <t>медикаменти та перев’язувальні матеріали,  дезінфікуючі, дрібний  медінструментарій,  устаткування,  обладнання, лабораторне  устаткування</t>
  </si>
  <si>
    <t>Дохід з місцевих бюджетів цільового фінансування на оплату комунальних послуг та енергоносіїв, товарів, робіт та послуг</t>
  </si>
  <si>
    <t>Дохід з місцевих бюджетів за цільовими програмами, у тому числі:</t>
  </si>
  <si>
    <t>страхування авто та ін.</t>
  </si>
  <si>
    <t>ПММ, ремонт та запасні частини до транспортних засобів</t>
  </si>
  <si>
    <t>бланкова  продукція  та  друкарські  витрати</t>
  </si>
  <si>
    <t>Витрати на природний газ</t>
  </si>
  <si>
    <t>витрати на канцтовари, офісне приладдя та устаткування, господарчі предмети та матеріали, бланки</t>
  </si>
  <si>
    <t>Загальна медична практика</t>
  </si>
  <si>
    <t>інші  доходи благодійні внески</t>
  </si>
  <si>
    <t>Інші витрати (розшифрувати) послуги обслуговування медичного обладнання, послуги у сфері охорони здоров’я (дослідження, експертизи), страхування автомобілів та водіїв</t>
  </si>
  <si>
    <t>на 1.07</t>
  </si>
  <si>
    <t>Комунальне підприємство</t>
  </si>
  <si>
    <t>Комунальна</t>
  </si>
  <si>
    <t>КНП "АЗПСМ" Мурованської сільської ради Пустомитівського району Львівської області</t>
  </si>
  <si>
    <t>с. Муроване</t>
  </si>
  <si>
    <t>Мурованська сільська рада</t>
  </si>
  <si>
    <t xml:space="preserve">с. Муроване, вул. Шевченка, 10 </t>
  </si>
  <si>
    <t>Парадівська Галина Григорівна</t>
  </si>
  <si>
    <t>067-284-31-76</t>
  </si>
  <si>
    <t>техобслуговування  вогнегасників, паливної</t>
  </si>
  <si>
    <t>Супровід програми  Дебет+, Медок,Місцеві бюджети</t>
  </si>
  <si>
    <t>ролокасети</t>
  </si>
  <si>
    <t>КЕКВ  2240 - послуги  банку, виміри опору, утилізація, обслуговув.мед.обладнання,дератизація,лаб.цент,</t>
  </si>
  <si>
    <t>Парадівська Г.Г.</t>
  </si>
  <si>
    <r>
      <t xml:space="preserve">Головний лікар </t>
    </r>
    <r>
      <rPr>
        <sz val="14"/>
        <rFont val="Times New Roman"/>
        <family val="1"/>
        <charset val="204"/>
      </rPr>
      <t>_____________________</t>
    </r>
  </si>
  <si>
    <t>86.10</t>
  </si>
  <si>
    <t>КНП АЗПСМ Мурованської с/р ОТГ</t>
  </si>
  <si>
    <t>Парадівська Г.Г.___________</t>
  </si>
  <si>
    <t>Головний лікар_____________</t>
  </si>
  <si>
    <t>катріджі</t>
  </si>
  <si>
    <t>"Затверджено"</t>
  </si>
  <si>
    <t>"Погоджено"</t>
  </si>
  <si>
    <t xml:space="preserve">Дохід (виручка) від реалізації продукції (товарів, робіт, послуг) Дохід від НСЗУ згідно договору №0000-EА25-М000 про медичне обслуговування населення за програмою медичних гарантій </t>
  </si>
  <si>
    <t xml:space="preserve">ФІНАНСОВИЙ ПЛАН ПІДПРИЄМСТВА НА 2021 р. </t>
  </si>
  <si>
    <t>В.О.Сільського голови,</t>
  </si>
  <si>
    <t>секретар сільської ради</t>
  </si>
  <si>
    <t>Хомяк О.Р.</t>
  </si>
  <si>
    <t>Підписка на періодичні видання ,послуги вигот.ліцензії,вигот.газових докум.</t>
  </si>
  <si>
    <t>Додаток 1</t>
  </si>
  <si>
    <t>придбання комп'ютера,принтера</t>
  </si>
  <si>
    <t>до рішення №32 від 22.12.2020 року</t>
  </si>
  <si>
    <t>Витрати по виконанню цільових програм (відшкодування ліків)</t>
  </si>
  <si>
    <t>відшкодування ліків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</si>
</sst>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,##0.0"/>
    <numFmt numFmtId="170" formatCode="###\ ##0.000"/>
    <numFmt numFmtId="171" formatCode="_(&quot;$&quot;* #,##0.00_);_(&quot;$&quot;* \(#,##0.00\);_(&quot;$&quot;* &quot;-&quot;??_);_(@_)"/>
    <numFmt numFmtId="172" formatCode="_(* #,##0_);_(* \(#,##0\);_(* &quot;-&quot;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_(* #,##0.0_);_(* \(#,##0.0\);_(* &quot;-&quot;_);_(@_)"/>
    <numFmt numFmtId="177" formatCode="_(* #,##0.00_);_(* \(#,##0.00\);_(* &quot;-&quot;_);_(@_)"/>
  </numFmts>
  <fonts count="7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52">
    <xf numFmtId="0" fontId="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9" fillId="2" borderId="0" applyNumberFormat="0" applyBorder="0" applyAlignment="0" applyProtection="0"/>
    <xf numFmtId="0" fontId="1" fillId="2" borderId="0" applyNumberFormat="0" applyBorder="0" applyAlignment="0" applyProtection="0"/>
    <xf numFmtId="0" fontId="29" fillId="3" borderId="0" applyNumberFormat="0" applyBorder="0" applyAlignment="0" applyProtection="0"/>
    <xf numFmtId="0" fontId="1" fillId="3" borderId="0" applyNumberFormat="0" applyBorder="0" applyAlignment="0" applyProtection="0"/>
    <xf numFmtId="0" fontId="29" fillId="4" borderId="0" applyNumberFormat="0" applyBorder="0" applyAlignment="0" applyProtection="0"/>
    <xf numFmtId="0" fontId="1" fillId="4" borderId="0" applyNumberFormat="0" applyBorder="0" applyAlignment="0" applyProtection="0"/>
    <xf numFmtId="0" fontId="29" fillId="5" borderId="0" applyNumberFormat="0" applyBorder="0" applyAlignment="0" applyProtection="0"/>
    <xf numFmtId="0" fontId="1" fillId="5" borderId="0" applyNumberFormat="0" applyBorder="0" applyAlignment="0" applyProtection="0"/>
    <xf numFmtId="0" fontId="29" fillId="6" borderId="0" applyNumberFormat="0" applyBorder="0" applyAlignment="0" applyProtection="0"/>
    <xf numFmtId="0" fontId="1" fillId="6" borderId="0" applyNumberFormat="0" applyBorder="0" applyAlignment="0" applyProtection="0"/>
    <xf numFmtId="0" fontId="29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9" fillId="8" borderId="0" applyNumberFormat="0" applyBorder="0" applyAlignment="0" applyProtection="0"/>
    <xf numFmtId="0" fontId="1" fillId="8" borderId="0" applyNumberFormat="0" applyBorder="0" applyAlignment="0" applyProtection="0"/>
    <xf numFmtId="0" fontId="29" fillId="9" borderId="0" applyNumberFormat="0" applyBorder="0" applyAlignment="0" applyProtection="0"/>
    <xf numFmtId="0" fontId="1" fillId="9" borderId="0" applyNumberFormat="0" applyBorder="0" applyAlignment="0" applyProtection="0"/>
    <xf numFmtId="0" fontId="29" fillId="10" borderId="0" applyNumberFormat="0" applyBorder="0" applyAlignment="0" applyProtection="0"/>
    <xf numFmtId="0" fontId="1" fillId="10" borderId="0" applyNumberFormat="0" applyBorder="0" applyAlignment="0" applyProtection="0"/>
    <xf numFmtId="0" fontId="29" fillId="5" borderId="0" applyNumberFormat="0" applyBorder="0" applyAlignment="0" applyProtection="0"/>
    <xf numFmtId="0" fontId="1" fillId="5" borderId="0" applyNumberFormat="0" applyBorder="0" applyAlignment="0" applyProtection="0"/>
    <xf numFmtId="0" fontId="29" fillId="8" borderId="0" applyNumberFormat="0" applyBorder="0" applyAlignment="0" applyProtection="0"/>
    <xf numFmtId="0" fontId="1" fillId="8" borderId="0" applyNumberFormat="0" applyBorder="0" applyAlignment="0" applyProtection="0"/>
    <xf numFmtId="0" fontId="29" fillId="11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0" fillId="12" borderId="0" applyNumberFormat="0" applyBorder="0" applyAlignment="0" applyProtection="0"/>
    <xf numFmtId="0" fontId="12" fillId="12" borderId="0" applyNumberFormat="0" applyBorder="0" applyAlignment="0" applyProtection="0"/>
    <xf numFmtId="0" fontId="30" fillId="9" borderId="0" applyNumberFormat="0" applyBorder="0" applyAlignment="0" applyProtection="0"/>
    <xf numFmtId="0" fontId="12" fillId="9" borderId="0" applyNumberFormat="0" applyBorder="0" applyAlignment="0" applyProtection="0"/>
    <xf numFmtId="0" fontId="30" fillId="10" borderId="0" applyNumberFormat="0" applyBorder="0" applyAlignment="0" applyProtection="0"/>
    <xf numFmtId="0" fontId="12" fillId="10" borderId="0" applyNumberFormat="0" applyBorder="0" applyAlignment="0" applyProtection="0"/>
    <xf numFmtId="0" fontId="30" fillId="13" borderId="0" applyNumberFormat="0" applyBorder="0" applyAlignment="0" applyProtection="0"/>
    <xf numFmtId="0" fontId="12" fillId="13" borderId="0" applyNumberFormat="0" applyBorder="0" applyAlignment="0" applyProtection="0"/>
    <xf numFmtId="0" fontId="30" fillId="14" borderId="0" applyNumberFormat="0" applyBorder="0" applyAlignment="0" applyProtection="0"/>
    <xf numFmtId="0" fontId="12" fillId="14" borderId="0" applyNumberFormat="0" applyBorder="0" applyAlignment="0" applyProtection="0"/>
    <xf numFmtId="0" fontId="30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23" fillId="3" borderId="0" applyNumberFormat="0" applyBorder="0" applyAlignment="0" applyProtection="0"/>
    <xf numFmtId="0" fontId="15" fillId="20" borderId="1" applyNumberFormat="0" applyAlignment="0" applyProtection="0"/>
    <xf numFmtId="0" fontId="20" fillId="21" borderId="2" applyNumberFormat="0" applyAlignment="0" applyProtection="0"/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168" fontId="10" fillId="0" borderId="0" applyFont="0" applyFill="0" applyBorder="0" applyAlignment="0" applyProtection="0"/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0" fontId="24" fillId="0" borderId="0" applyNumberFormat="0" applyFill="0" applyBorder="0" applyAlignment="0" applyProtection="0"/>
    <xf numFmtId="170" fontId="32" fillId="0" borderId="0" applyAlignment="0">
      <alignment wrapText="1"/>
    </xf>
    <xf numFmtId="0" fontId="27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13" fillId="7" borderId="1" applyNumberFormat="0" applyAlignment="0" applyProtection="0"/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34" fillId="22" borderId="7">
      <alignment horizontal="left" vertical="center"/>
      <protection locked="0"/>
    </xf>
    <xf numFmtId="49" fontId="34" fillId="22" borderId="7">
      <alignment horizontal="left" vertical="center"/>
    </xf>
    <xf numFmtId="4" fontId="34" fillId="22" borderId="7">
      <alignment horizontal="right" vertical="center"/>
      <protection locked="0"/>
    </xf>
    <xf numFmtId="4" fontId="34" fillId="22" borderId="7">
      <alignment horizontal="right" vertical="center"/>
    </xf>
    <xf numFmtId="4" fontId="35" fillId="22" borderId="7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1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1" fillId="22" borderId="3">
      <alignment horizontal="right" vertical="center"/>
    </xf>
    <xf numFmtId="4" fontId="35" fillId="22" borderId="3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" fontId="43" fillId="0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9" fontId="42" fillId="0" borderId="3">
      <alignment horizontal="left" vertical="center"/>
      <protection locked="0"/>
    </xf>
    <xf numFmtId="49" fontId="43" fillId="0" borderId="3">
      <alignment horizontal="left" vertical="center"/>
      <protection locked="0"/>
    </xf>
    <xf numFmtId="4" fontId="42" fillId="0" borderId="3">
      <alignment horizontal="right" vertical="center"/>
      <protection locked="0"/>
    </xf>
    <xf numFmtId="0" fontId="25" fillId="0" borderId="8" applyNumberFormat="0" applyFill="0" applyAlignment="0" applyProtection="0"/>
    <xf numFmtId="0" fontId="22" fillId="23" borderId="0" applyNumberFormat="0" applyBorder="0" applyAlignment="0" applyProtection="0"/>
    <xf numFmtId="0" fontId="10" fillId="0" borderId="0"/>
    <xf numFmtId="0" fontId="10" fillId="0" borderId="0"/>
    <xf numFmtId="0" fontId="2" fillId="24" borderId="9" applyNumberFormat="0" applyFont="0" applyAlignment="0" applyProtection="0"/>
    <xf numFmtId="4" fontId="46" fillId="25" borderId="3">
      <alignment horizontal="right" vertical="center"/>
      <protection locked="0"/>
    </xf>
    <xf numFmtId="4" fontId="46" fillId="26" borderId="3">
      <alignment horizontal="right" vertical="center"/>
      <protection locked="0"/>
    </xf>
    <xf numFmtId="4" fontId="46" fillId="27" borderId="3">
      <alignment horizontal="right" vertical="center"/>
      <protection locked="0"/>
    </xf>
    <xf numFmtId="0" fontId="14" fillId="20" borderId="10" applyNumberFormat="0" applyAlignment="0" applyProtection="0"/>
    <xf numFmtId="49" fontId="31" fillId="0" borderId="3">
      <alignment horizontal="left" vertical="center" wrapText="1"/>
      <protection locked="0"/>
    </xf>
    <xf numFmtId="49" fontId="31" fillId="0" borderId="3">
      <alignment horizontal="left" vertical="center" wrapText="1"/>
      <protection locked="0"/>
    </xf>
    <xf numFmtId="0" fontId="21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12" fillId="16" borderId="0" applyNumberFormat="0" applyBorder="0" applyAlignment="0" applyProtection="0"/>
    <xf numFmtId="0" fontId="30" fillId="17" borderId="0" applyNumberFormat="0" applyBorder="0" applyAlignment="0" applyProtection="0"/>
    <xf numFmtId="0" fontId="12" fillId="17" borderId="0" applyNumberFormat="0" applyBorder="0" applyAlignment="0" applyProtection="0"/>
    <xf numFmtId="0" fontId="30" fillId="18" borderId="0" applyNumberFormat="0" applyBorder="0" applyAlignment="0" applyProtection="0"/>
    <xf numFmtId="0" fontId="12" fillId="18" borderId="0" applyNumberFormat="0" applyBorder="0" applyAlignment="0" applyProtection="0"/>
    <xf numFmtId="0" fontId="30" fillId="13" borderId="0" applyNumberFormat="0" applyBorder="0" applyAlignment="0" applyProtection="0"/>
    <xf numFmtId="0" fontId="12" fillId="13" borderId="0" applyNumberFormat="0" applyBorder="0" applyAlignment="0" applyProtection="0"/>
    <xf numFmtId="0" fontId="30" fillId="14" borderId="0" applyNumberFormat="0" applyBorder="0" applyAlignment="0" applyProtection="0"/>
    <xf numFmtId="0" fontId="12" fillId="14" borderId="0" applyNumberFormat="0" applyBorder="0" applyAlignment="0" applyProtection="0"/>
    <xf numFmtId="0" fontId="30" fillId="19" borderId="0" applyNumberFormat="0" applyBorder="0" applyAlignment="0" applyProtection="0"/>
    <xf numFmtId="0" fontId="12" fillId="19" borderId="0" applyNumberFormat="0" applyBorder="0" applyAlignment="0" applyProtection="0"/>
    <xf numFmtId="0" fontId="47" fillId="7" borderId="1" applyNumberFormat="0" applyAlignment="0" applyProtection="0"/>
    <xf numFmtId="0" fontId="13" fillId="7" borderId="1" applyNumberFormat="0" applyAlignment="0" applyProtection="0"/>
    <xf numFmtId="0" fontId="48" fillId="20" borderId="10" applyNumberFormat="0" applyAlignment="0" applyProtection="0"/>
    <xf numFmtId="0" fontId="14" fillId="20" borderId="10" applyNumberFormat="0" applyAlignment="0" applyProtection="0"/>
    <xf numFmtId="0" fontId="49" fillId="20" borderId="1" applyNumberFormat="0" applyAlignment="0" applyProtection="0"/>
    <xf numFmtId="0" fontId="15" fillId="20" borderId="1" applyNumberFormat="0" applyAlignment="0" applyProtection="0"/>
    <xf numFmtId="171" fontId="10" fillId="0" borderId="0" applyFont="0" applyFill="0" applyBorder="0" applyAlignment="0" applyProtection="0"/>
    <xf numFmtId="0" fontId="50" fillId="0" borderId="4" applyNumberFormat="0" applyFill="0" applyAlignment="0" applyProtection="0"/>
    <xf numFmtId="0" fontId="16" fillId="0" borderId="4" applyNumberFormat="0" applyFill="0" applyAlignment="0" applyProtection="0"/>
    <xf numFmtId="0" fontId="51" fillId="0" borderId="5" applyNumberFormat="0" applyFill="0" applyAlignment="0" applyProtection="0"/>
    <xf numFmtId="0" fontId="17" fillId="0" borderId="5" applyNumberFormat="0" applyFill="0" applyAlignment="0" applyProtection="0"/>
    <xf numFmtId="0" fontId="52" fillId="0" borderId="6" applyNumberFormat="0" applyFill="0" applyAlignment="0" applyProtection="0"/>
    <xf numFmtId="0" fontId="18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3" fillId="0" borderId="11" applyNumberFormat="0" applyFill="0" applyAlignment="0" applyProtection="0"/>
    <xf numFmtId="0" fontId="19" fillId="0" borderId="11" applyNumberFormat="0" applyFill="0" applyAlignment="0" applyProtection="0"/>
    <xf numFmtId="0" fontId="54" fillId="21" borderId="2" applyNumberFormat="0" applyAlignment="0" applyProtection="0"/>
    <xf numFmtId="0" fontId="20" fillId="21" borderId="2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68" fillId="0" borderId="0"/>
    <xf numFmtId="0" fontId="10" fillId="0" borderId="0"/>
    <xf numFmtId="0" fontId="2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56" fillId="3" borderId="0" applyNumberFormat="0" applyBorder="0" applyAlignment="0" applyProtection="0"/>
    <xf numFmtId="0" fontId="23" fillId="3" borderId="0" applyNumberFormat="0" applyBorder="0" applyAlignment="0" applyProtection="0"/>
    <xf numFmtId="0" fontId="5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4" borderId="9" applyNumberFormat="0" applyFont="0" applyAlignment="0" applyProtection="0"/>
    <xf numFmtId="0" fontId="10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9" fillId="0" borderId="8" applyNumberFormat="0" applyFill="0" applyAlignment="0" applyProtection="0"/>
    <xf numFmtId="0" fontId="25" fillId="0" borderId="8" applyNumberFormat="0" applyFill="0" applyAlignment="0" applyProtection="0"/>
    <xf numFmtId="0" fontId="28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72" fontId="62" fillId="0" borderId="0" applyFont="0" applyFill="0" applyBorder="0" applyAlignment="0" applyProtection="0"/>
    <xf numFmtId="173" fontId="6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4" borderId="0" applyNumberFormat="0" applyBorder="0" applyAlignment="0" applyProtection="0"/>
    <xf numFmtId="0" fontId="27" fillId="4" borderId="0" applyNumberFormat="0" applyBorder="0" applyAlignment="0" applyProtection="0"/>
    <xf numFmtId="175" fontId="64" fillId="22" borderId="12" applyFill="0" applyBorder="0">
      <alignment horizontal="center" vertical="center" wrapText="1"/>
      <protection locked="0"/>
    </xf>
    <xf numFmtId="170" fontId="65" fillId="0" borderId="0">
      <alignment wrapText="1"/>
    </xf>
    <xf numFmtId="170" fontId="32" fillId="0" borderId="0">
      <alignment wrapText="1"/>
    </xf>
  </cellStyleXfs>
  <cellXfs count="101">
    <xf numFmtId="0" fontId="0" fillId="0" borderId="0" xfId="0"/>
    <xf numFmtId="177" fontId="5" fillId="28" borderId="3" xfId="0" applyNumberFormat="1" applyFont="1" applyFill="1" applyBorder="1" applyAlignment="1">
      <alignment horizontal="center" vertical="center" wrapText="1"/>
    </xf>
    <xf numFmtId="0" fontId="5" fillId="28" borderId="0" xfId="0" applyFont="1" applyFill="1" applyBorder="1" applyAlignment="1">
      <alignment vertical="center"/>
    </xf>
    <xf numFmtId="0" fontId="5" fillId="28" borderId="0" xfId="0" applyFont="1" applyFill="1" applyBorder="1" applyAlignment="1">
      <alignment horizontal="center" vertical="center"/>
    </xf>
    <xf numFmtId="0" fontId="6" fillId="28" borderId="0" xfId="0" applyFont="1" applyFill="1" applyBorder="1" applyAlignment="1">
      <alignment vertical="center"/>
    </xf>
    <xf numFmtId="0" fontId="5" fillId="28" borderId="13" xfId="0" applyFont="1" applyFill="1" applyBorder="1" applyAlignment="1">
      <alignment vertical="center"/>
    </xf>
    <xf numFmtId="0" fontId="6" fillId="28" borderId="13" xfId="0" applyFont="1" applyFill="1" applyBorder="1" applyAlignment="1">
      <alignment vertical="center"/>
    </xf>
    <xf numFmtId="0" fontId="5" fillId="28" borderId="0" xfId="0" applyFont="1" applyFill="1" applyBorder="1" applyAlignment="1">
      <alignment horizontal="right" vertical="center"/>
    </xf>
    <xf numFmtId="0" fontId="5" fillId="28" borderId="14" xfId="0" applyFont="1" applyFill="1" applyBorder="1" applyAlignment="1">
      <alignment horizontal="right" vertical="center"/>
    </xf>
    <xf numFmtId="0" fontId="5" fillId="28" borderId="0" xfId="0" applyFont="1" applyFill="1" applyBorder="1" applyAlignment="1">
      <alignment horizontal="left" vertical="center"/>
    </xf>
    <xf numFmtId="0" fontId="66" fillId="28" borderId="0" xfId="0" applyFont="1" applyFill="1" applyBorder="1" applyAlignment="1">
      <alignment horizontal="center" vertical="center"/>
    </xf>
    <xf numFmtId="0" fontId="5" fillId="28" borderId="14" xfId="0" applyFont="1" applyFill="1" applyBorder="1" applyAlignment="1">
      <alignment vertical="center"/>
    </xf>
    <xf numFmtId="0" fontId="5" fillId="28" borderId="3" xfId="0" applyFont="1" applyFill="1" applyBorder="1" applyAlignment="1">
      <alignment vertical="center"/>
    </xf>
    <xf numFmtId="0" fontId="5" fillId="28" borderId="3" xfId="0" applyFont="1" applyFill="1" applyBorder="1" applyAlignment="1">
      <alignment horizontal="center" vertical="center"/>
    </xf>
    <xf numFmtId="0" fontId="5" fillId="28" borderId="15" xfId="0" applyFont="1" applyFill="1" applyBorder="1" applyAlignment="1">
      <alignment horizontal="left" vertical="center" wrapText="1"/>
    </xf>
    <xf numFmtId="0" fontId="5" fillId="28" borderId="16" xfId="0" applyFont="1" applyFill="1" applyBorder="1" applyAlignment="1">
      <alignment vertical="center" wrapText="1"/>
    </xf>
    <xf numFmtId="0" fontId="5" fillId="28" borderId="16" xfId="0" applyFont="1" applyFill="1" applyBorder="1" applyAlignment="1">
      <alignment vertical="center"/>
    </xf>
    <xf numFmtId="0" fontId="5" fillId="28" borderId="14" xfId="0" applyFont="1" applyFill="1" applyBorder="1" applyAlignment="1">
      <alignment vertical="center" wrapText="1"/>
    </xf>
    <xf numFmtId="0" fontId="5" fillId="28" borderId="17" xfId="0" applyFont="1" applyFill="1" applyBorder="1" applyAlignment="1">
      <alignment vertical="center" wrapText="1"/>
    </xf>
    <xf numFmtId="0" fontId="5" fillId="28" borderId="18" xfId="0" applyFont="1" applyFill="1" applyBorder="1" applyAlignment="1">
      <alignment vertical="center"/>
    </xf>
    <xf numFmtId="0" fontId="5" fillId="28" borderId="3" xfId="0" applyFont="1" applyFill="1" applyBorder="1" applyAlignment="1">
      <alignment horizontal="center" vertical="center" wrapText="1"/>
    </xf>
    <xf numFmtId="0" fontId="5" fillId="28" borderId="3" xfId="0" applyFont="1" applyFill="1" applyBorder="1" applyAlignment="1">
      <alignment vertical="center" wrapText="1"/>
    </xf>
    <xf numFmtId="0" fontId="4" fillId="28" borderId="0" xfId="0" applyFont="1" applyFill="1" applyBorder="1" applyAlignment="1">
      <alignment vertical="center" wrapText="1"/>
    </xf>
    <xf numFmtId="0" fontId="4" fillId="28" borderId="0" xfId="0" applyFont="1" applyFill="1" applyBorder="1" applyAlignment="1">
      <alignment horizontal="center" vertical="center" wrapText="1"/>
    </xf>
    <xf numFmtId="0" fontId="5" fillId="28" borderId="0" xfId="0" applyFont="1" applyFill="1" applyBorder="1" applyAlignment="1">
      <alignment horizontal="center" vertical="center" wrapText="1"/>
    </xf>
    <xf numFmtId="0" fontId="5" fillId="28" borderId="3" xfId="0" applyFont="1" applyFill="1" applyBorder="1" applyAlignment="1">
      <alignment horizontal="center" vertical="center" wrapText="1" shrinkToFit="1"/>
    </xf>
    <xf numFmtId="0" fontId="4" fillId="28" borderId="0" xfId="0" applyFont="1" applyFill="1" applyBorder="1" applyAlignment="1">
      <alignment vertical="center"/>
    </xf>
    <xf numFmtId="0" fontId="5" fillId="28" borderId="3" xfId="0" applyFont="1" applyFill="1" applyBorder="1" applyAlignment="1">
      <alignment horizontal="left" vertical="center" wrapText="1"/>
    </xf>
    <xf numFmtId="0" fontId="5" fillId="28" borderId="3" xfId="0" quotePrefix="1" applyFont="1" applyFill="1" applyBorder="1" applyAlignment="1">
      <alignment horizontal="center" vertical="center"/>
    </xf>
    <xf numFmtId="172" fontId="5" fillId="28" borderId="3" xfId="0" applyNumberFormat="1" applyFont="1" applyFill="1" applyBorder="1" applyAlignment="1">
      <alignment horizontal="center" vertical="center" wrapText="1"/>
    </xf>
    <xf numFmtId="49" fontId="5" fillId="28" borderId="3" xfId="0" applyNumberFormat="1" applyFont="1" applyFill="1" applyBorder="1" applyAlignment="1">
      <alignment horizontal="left" vertical="center" wrapText="1"/>
    </xf>
    <xf numFmtId="0" fontId="7" fillId="28" borderId="3" xfId="0" applyFont="1" applyFill="1" applyBorder="1" applyAlignment="1">
      <alignment horizontal="left" vertical="center" wrapText="1"/>
    </xf>
    <xf numFmtId="177" fontId="4" fillId="28" borderId="3" xfId="0" applyNumberFormat="1" applyFont="1" applyFill="1" applyBorder="1" applyAlignment="1">
      <alignment horizontal="center" vertical="center" wrapText="1"/>
    </xf>
    <xf numFmtId="0" fontId="5" fillId="28" borderId="0" xfId="0" applyFont="1" applyFill="1" applyAlignment="1">
      <alignment vertical="center"/>
    </xf>
    <xf numFmtId="0" fontId="4" fillId="28" borderId="3" xfId="0" applyFont="1" applyFill="1" applyBorder="1" applyAlignment="1">
      <alignment horizontal="left" vertical="center" wrapText="1"/>
    </xf>
    <xf numFmtId="172" fontId="4" fillId="28" borderId="3" xfId="0" applyNumberFormat="1" applyFont="1" applyFill="1" applyBorder="1" applyAlignment="1">
      <alignment horizontal="center" vertical="center" wrapText="1"/>
    </xf>
    <xf numFmtId="0" fontId="7" fillId="28" borderId="3" xfId="0" applyNumberFormat="1" applyFont="1" applyFill="1" applyBorder="1" applyAlignment="1">
      <alignment horizontal="center" vertical="center"/>
    </xf>
    <xf numFmtId="0" fontId="5" fillId="28" borderId="3" xfId="0" applyNumberFormat="1" applyFont="1" applyFill="1" applyBorder="1" applyAlignment="1">
      <alignment horizontal="center" vertical="center"/>
    </xf>
    <xf numFmtId="176" fontId="5" fillId="28" borderId="3" xfId="0" applyNumberFormat="1" applyFont="1" applyFill="1" applyBorder="1" applyAlignment="1">
      <alignment horizontal="center" vertical="center" wrapText="1"/>
    </xf>
    <xf numFmtId="0" fontId="4" fillId="28" borderId="3" xfId="0" quotePrefix="1" applyFont="1" applyFill="1" applyBorder="1" applyAlignment="1">
      <alignment horizontal="center" vertical="center"/>
    </xf>
    <xf numFmtId="177" fontId="69" fillId="28" borderId="3" xfId="0" applyNumberFormat="1" applyFont="1" applyFill="1" applyBorder="1" applyAlignment="1">
      <alignment horizontal="center" vertical="center" wrapText="1"/>
    </xf>
    <xf numFmtId="0" fontId="4" fillId="28" borderId="14" xfId="0" applyFont="1" applyFill="1" applyBorder="1" applyAlignment="1">
      <alignment vertical="center" wrapText="1"/>
    </xf>
    <xf numFmtId="0" fontId="4" fillId="28" borderId="3" xfId="0" applyFont="1" applyFill="1" applyBorder="1" applyAlignment="1">
      <alignment horizontal="center" vertical="center" wrapText="1"/>
    </xf>
    <xf numFmtId="49" fontId="5" fillId="28" borderId="0" xfId="0" applyNumberFormat="1" applyFont="1" applyFill="1" applyBorder="1" applyAlignment="1">
      <alignment horizontal="left" vertical="center" wrapText="1"/>
    </xf>
    <xf numFmtId="0" fontId="5" fillId="28" borderId="0" xfId="0" applyFont="1" applyFill="1" applyBorder="1" applyAlignment="1">
      <alignment horizontal="left" vertical="center" wrapText="1"/>
    </xf>
    <xf numFmtId="0" fontId="5" fillId="28" borderId="0" xfId="0" quotePrefix="1" applyFont="1" applyFill="1" applyBorder="1" applyAlignment="1">
      <alignment horizontal="center" vertical="center"/>
    </xf>
    <xf numFmtId="172" fontId="5" fillId="28" borderId="0" xfId="0" applyNumberFormat="1" applyFont="1" applyFill="1" applyBorder="1" applyAlignment="1">
      <alignment horizontal="center" vertical="center" wrapText="1"/>
    </xf>
    <xf numFmtId="169" fontId="5" fillId="28" borderId="0" xfId="0" applyNumberFormat="1" applyFont="1" applyFill="1" applyBorder="1" applyAlignment="1">
      <alignment horizontal="center" vertical="center" wrapText="1"/>
    </xf>
    <xf numFmtId="169" fontId="5" fillId="28" borderId="0" xfId="0" applyNumberFormat="1" applyFont="1" applyFill="1" applyBorder="1" applyAlignment="1">
      <alignment horizontal="right" vertical="center" wrapText="1"/>
    </xf>
    <xf numFmtId="0" fontId="4" fillId="28" borderId="0" xfId="0" applyFont="1" applyFill="1" applyBorder="1" applyAlignment="1">
      <alignment horizontal="left" vertical="center" wrapText="1"/>
    </xf>
    <xf numFmtId="169" fontId="7" fillId="28" borderId="0" xfId="0" applyNumberFormat="1" applyFont="1" applyFill="1" applyBorder="1" applyAlignment="1">
      <alignment vertical="center"/>
    </xf>
    <xf numFmtId="0" fontId="5" fillId="28" borderId="0" xfId="0" applyFont="1" applyFill="1" applyAlignment="1">
      <alignment horizontal="left" vertical="center"/>
    </xf>
    <xf numFmtId="0" fontId="5" fillId="28" borderId="0" xfId="0" applyFont="1" applyFill="1" applyBorder="1" applyAlignment="1">
      <alignment vertical="center" wrapText="1"/>
    </xf>
    <xf numFmtId="49" fontId="5" fillId="29" borderId="3" xfId="0" applyNumberFormat="1" applyFont="1" applyFill="1" applyBorder="1" applyAlignment="1">
      <alignment horizontal="left" vertical="center" wrapText="1"/>
    </xf>
    <xf numFmtId="0" fontId="5" fillId="29" borderId="0" xfId="0" applyFont="1" applyFill="1" applyAlignment="1">
      <alignment vertical="center"/>
    </xf>
    <xf numFmtId="0" fontId="4" fillId="29" borderId="0" xfId="0" applyFont="1" applyFill="1" applyBorder="1" applyAlignment="1">
      <alignment vertical="center"/>
    </xf>
    <xf numFmtId="172" fontId="5" fillId="29" borderId="0" xfId="0" applyNumberFormat="1" applyFont="1" applyFill="1" applyAlignment="1">
      <alignment vertical="center"/>
    </xf>
    <xf numFmtId="0" fontId="5" fillId="29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172" fontId="5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quotePrefix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quotePrefix="1" applyNumberFormat="1" applyFont="1" applyFill="1" applyBorder="1" applyAlignment="1">
      <alignment horizontal="center" vertical="center" wrapText="1"/>
    </xf>
    <xf numFmtId="172" fontId="4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quotePrefix="1" applyNumberFormat="1" applyFont="1" applyFill="1" applyBorder="1" applyAlignment="1">
      <alignment horizontal="center" vertical="center" wrapText="1"/>
    </xf>
    <xf numFmtId="0" fontId="67" fillId="28" borderId="0" xfId="0" applyFont="1" applyFill="1" applyBorder="1" applyAlignment="1">
      <alignment horizontal="left" vertical="center"/>
    </xf>
    <xf numFmtId="0" fontId="6" fillId="28" borderId="0" xfId="0" applyFont="1" applyFill="1" applyBorder="1" applyAlignment="1">
      <alignment horizontal="left" vertical="center"/>
    </xf>
    <xf numFmtId="0" fontId="5" fillId="28" borderId="14" xfId="0" applyFont="1" applyFill="1" applyBorder="1" applyAlignment="1">
      <alignment horizontal="left" vertical="center" wrapText="1"/>
    </xf>
    <xf numFmtId="0" fontId="4" fillId="28" borderId="0" xfId="0" applyFont="1" applyFill="1" applyBorder="1" applyAlignment="1">
      <alignment horizontal="center" vertical="center"/>
    </xf>
    <xf numFmtId="0" fontId="4" fillId="28" borderId="14" xfId="0" applyFont="1" applyFill="1" applyBorder="1" applyAlignment="1">
      <alignment horizontal="left" vertical="center" wrapText="1"/>
    </xf>
    <xf numFmtId="0" fontId="4" fillId="28" borderId="16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horizontal="center" vertical="center" wrapText="1"/>
    </xf>
    <xf numFmtId="0" fontId="0" fillId="28" borderId="14" xfId="0" applyFill="1" applyBorder="1" applyAlignment="1">
      <alignment horizontal="left" vertical="center" wrapText="1"/>
    </xf>
    <xf numFmtId="0" fontId="0" fillId="28" borderId="16" xfId="0" applyFill="1" applyBorder="1" applyAlignment="1">
      <alignment horizontal="left" vertical="center" wrapText="1"/>
    </xf>
    <xf numFmtId="0" fontId="5" fillId="28" borderId="0" xfId="0" applyFont="1" applyFill="1" applyBorder="1" applyAlignment="1">
      <alignment horizontal="center" vertical="center"/>
    </xf>
    <xf numFmtId="0" fontId="5" fillId="28" borderId="15" xfId="0" applyFont="1" applyFill="1" applyBorder="1" applyAlignment="1">
      <alignment horizontal="center" vertical="center"/>
    </xf>
    <xf numFmtId="0" fontId="5" fillId="28" borderId="16" xfId="0" applyFont="1" applyFill="1" applyBorder="1" applyAlignment="1">
      <alignment horizontal="center" vertical="center"/>
    </xf>
    <xf numFmtId="0" fontId="5" fillId="28" borderId="3" xfId="0" applyFont="1" applyFill="1" applyBorder="1" applyAlignment="1">
      <alignment horizontal="center" vertical="center"/>
    </xf>
    <xf numFmtId="0" fontId="5" fillId="28" borderId="14" xfId="0" applyFont="1" applyFill="1" applyBorder="1" applyAlignment="1">
      <alignment horizontal="center" vertical="center" wrapText="1"/>
    </xf>
    <xf numFmtId="0" fontId="5" fillId="28" borderId="0" xfId="0" applyFont="1" applyFill="1" applyBorder="1" applyAlignment="1">
      <alignment horizontal="left" vertical="center" wrapText="1"/>
    </xf>
    <xf numFmtId="0" fontId="66" fillId="28" borderId="0" xfId="0" applyFont="1" applyFill="1" applyAlignment="1">
      <alignment horizontal="center" vertical="center"/>
    </xf>
    <xf numFmtId="0" fontId="66" fillId="28" borderId="0" xfId="0" applyFont="1" applyFill="1" applyBorder="1" applyAlignment="1">
      <alignment horizontal="center" vertical="center"/>
    </xf>
    <xf numFmtId="0" fontId="5" fillId="28" borderId="0" xfId="0" applyFont="1" applyFill="1" applyBorder="1" applyAlignment="1">
      <alignment horizontal="left" vertical="center"/>
    </xf>
    <xf numFmtId="0" fontId="5" fillId="28" borderId="0" xfId="0" applyFont="1" applyFill="1" applyAlignment="1">
      <alignment horizontal="center" vertical="center"/>
    </xf>
    <xf numFmtId="0" fontId="4" fillId="28" borderId="3" xfId="0" applyFont="1" applyFill="1" applyBorder="1" applyAlignment="1">
      <alignment horizontal="left" vertical="center" wrapText="1"/>
    </xf>
    <xf numFmtId="169" fontId="5" fillId="28" borderId="0" xfId="0" applyNumberFormat="1" applyFont="1" applyFill="1" applyBorder="1" applyAlignment="1">
      <alignment horizontal="left" vertical="center" wrapText="1"/>
    </xf>
    <xf numFmtId="0" fontId="5" fillId="28" borderId="13" xfId="0" applyFont="1" applyFill="1" applyBorder="1" applyAlignment="1">
      <alignment horizontal="center" vertical="center"/>
    </xf>
    <xf numFmtId="0" fontId="4" fillId="28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28" borderId="0" xfId="0" applyFont="1" applyFill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Звичайний" xfId="0" builtinId="0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336"/>
  <sheetViews>
    <sheetView tabSelected="1" view="pageBreakPreview" topLeftCell="A58" zoomScale="75" zoomScaleNormal="75" zoomScaleSheetLayoutView="75" workbookViewId="0">
      <selection activeCell="A64" sqref="A64"/>
    </sheetView>
  </sheetViews>
  <sheetFormatPr defaultRowHeight="18.75"/>
  <cols>
    <col min="1" max="1" width="93.140625" style="2" customWidth="1"/>
    <col min="2" max="2" width="14.85546875" style="3" customWidth="1"/>
    <col min="3" max="4" width="16.28515625" style="3" customWidth="1"/>
    <col min="5" max="5" width="16.5703125" style="2" customWidth="1"/>
    <col min="6" max="9" width="16.28515625" style="2" customWidth="1"/>
    <col min="10" max="10" width="69.28515625" style="2" customWidth="1"/>
    <col min="11" max="11" width="9.140625" style="2"/>
    <col min="12" max="12" width="9.7109375" style="2" bestFit="1" customWidth="1"/>
    <col min="13" max="16384" width="9.140625" style="2"/>
  </cols>
  <sheetData>
    <row r="1" spans="1:9">
      <c r="F1" s="2" t="s">
        <v>148</v>
      </c>
    </row>
    <row r="2" spans="1:9">
      <c r="E2" s="2" t="s">
        <v>150</v>
      </c>
    </row>
    <row r="5" spans="1:9">
      <c r="A5" s="2" t="s">
        <v>140</v>
      </c>
      <c r="H5" s="83" t="s">
        <v>141</v>
      </c>
      <c r="I5" s="83"/>
    </row>
    <row r="6" spans="1:9">
      <c r="A6" s="4" t="s">
        <v>138</v>
      </c>
      <c r="F6" s="4"/>
      <c r="G6" s="4"/>
      <c r="H6" s="5" t="s">
        <v>144</v>
      </c>
      <c r="I6" s="6"/>
    </row>
    <row r="7" spans="1:9">
      <c r="A7" s="74" t="s">
        <v>136</v>
      </c>
      <c r="G7" s="7"/>
      <c r="H7" s="8"/>
      <c r="I7" s="8" t="s">
        <v>145</v>
      </c>
    </row>
    <row r="8" spans="1:9">
      <c r="A8" s="75" t="s">
        <v>137</v>
      </c>
      <c r="G8" s="7"/>
      <c r="H8" s="8"/>
      <c r="I8" s="8" t="s">
        <v>146</v>
      </c>
    </row>
    <row r="9" spans="1:9">
      <c r="A9" s="9" t="s">
        <v>40</v>
      </c>
      <c r="B9" s="10"/>
      <c r="H9" s="11"/>
      <c r="I9" s="11"/>
    </row>
    <row r="10" spans="1:9">
      <c r="A10" s="90"/>
      <c r="B10" s="90"/>
    </row>
    <row r="11" spans="1:9">
      <c r="A11" s="10"/>
      <c r="B11" s="10"/>
    </row>
    <row r="12" spans="1:9">
      <c r="A12" s="4"/>
    </row>
    <row r="13" spans="1:9">
      <c r="A13" s="89"/>
      <c r="B13" s="89"/>
      <c r="H13" s="12" t="s">
        <v>59</v>
      </c>
      <c r="I13" s="13"/>
    </row>
    <row r="14" spans="1:9">
      <c r="A14" s="9"/>
      <c r="H14" s="12" t="s">
        <v>60</v>
      </c>
      <c r="I14" s="13"/>
    </row>
    <row r="15" spans="1:9">
      <c r="A15" s="9"/>
      <c r="H15" s="12" t="s">
        <v>61</v>
      </c>
      <c r="I15" s="13"/>
    </row>
    <row r="16" spans="1:9">
      <c r="A16" s="90"/>
      <c r="B16" s="90"/>
      <c r="H16" s="12" t="s">
        <v>62</v>
      </c>
      <c r="I16" s="13"/>
    </row>
    <row r="17" spans="1:9">
      <c r="H17" s="84" t="s">
        <v>63</v>
      </c>
      <c r="I17" s="85"/>
    </row>
    <row r="19" spans="1:9">
      <c r="B19" s="88"/>
      <c r="C19" s="88"/>
      <c r="D19" s="88"/>
      <c r="E19" s="88"/>
      <c r="H19" s="86" t="s">
        <v>41</v>
      </c>
      <c r="I19" s="86"/>
    </row>
    <row r="20" spans="1:9">
      <c r="A20" s="14" t="s">
        <v>10</v>
      </c>
      <c r="B20" s="76" t="s">
        <v>123</v>
      </c>
      <c r="C20" s="76"/>
      <c r="D20" s="76"/>
      <c r="E20" s="76"/>
      <c r="F20" s="76"/>
      <c r="G20" s="15"/>
      <c r="H20" s="12" t="s">
        <v>31</v>
      </c>
      <c r="I20" s="13">
        <v>41902533</v>
      </c>
    </row>
    <row r="21" spans="1:9">
      <c r="A21" s="14" t="s">
        <v>11</v>
      </c>
      <c r="B21" s="76" t="s">
        <v>121</v>
      </c>
      <c r="C21" s="76"/>
      <c r="D21" s="76"/>
      <c r="E21" s="76"/>
      <c r="F21" s="11"/>
      <c r="G21" s="16"/>
      <c r="H21" s="12" t="s">
        <v>30</v>
      </c>
      <c r="I21" s="13">
        <v>150</v>
      </c>
    </row>
    <row r="22" spans="1:9">
      <c r="A22" s="14" t="s">
        <v>16</v>
      </c>
      <c r="B22" s="76" t="s">
        <v>124</v>
      </c>
      <c r="C22" s="76"/>
      <c r="D22" s="76"/>
      <c r="E22" s="76"/>
      <c r="F22" s="11"/>
      <c r="G22" s="16"/>
      <c r="H22" s="12" t="s">
        <v>29</v>
      </c>
      <c r="I22" s="13">
        <v>4623610100</v>
      </c>
    </row>
    <row r="23" spans="1:9">
      <c r="A23" s="14" t="s">
        <v>24</v>
      </c>
      <c r="B23" s="76" t="s">
        <v>125</v>
      </c>
      <c r="C23" s="76"/>
      <c r="D23" s="76"/>
      <c r="E23" s="76"/>
      <c r="F23" s="17"/>
      <c r="G23" s="15"/>
      <c r="H23" s="12" t="s">
        <v>6</v>
      </c>
      <c r="I23" s="13"/>
    </row>
    <row r="24" spans="1:9">
      <c r="A24" s="14" t="s">
        <v>13</v>
      </c>
      <c r="B24" s="76"/>
      <c r="C24" s="76"/>
      <c r="D24" s="76"/>
      <c r="E24" s="76"/>
      <c r="F24" s="17"/>
      <c r="G24" s="15"/>
      <c r="H24" s="12" t="s">
        <v>5</v>
      </c>
      <c r="I24" s="13"/>
    </row>
    <row r="25" spans="1:9">
      <c r="A25" s="14" t="s">
        <v>12</v>
      </c>
      <c r="B25" s="76" t="s">
        <v>117</v>
      </c>
      <c r="C25" s="76"/>
      <c r="D25" s="76"/>
      <c r="E25" s="76"/>
      <c r="F25" s="17"/>
      <c r="G25" s="18"/>
      <c r="H25" s="19" t="s">
        <v>7</v>
      </c>
      <c r="I25" s="13" t="s">
        <v>135</v>
      </c>
    </row>
    <row r="26" spans="1:9">
      <c r="A26" s="14" t="s">
        <v>49</v>
      </c>
      <c r="B26" s="76"/>
      <c r="C26" s="76"/>
      <c r="D26" s="76"/>
      <c r="E26" s="76"/>
      <c r="F26" s="76"/>
      <c r="G26" s="81"/>
      <c r="H26" s="82"/>
      <c r="I26" s="20"/>
    </row>
    <row r="27" spans="1:9">
      <c r="A27" s="14" t="s">
        <v>17</v>
      </c>
      <c r="B27" s="76" t="s">
        <v>122</v>
      </c>
      <c r="C27" s="76"/>
      <c r="D27" s="76"/>
      <c r="E27" s="76"/>
      <c r="F27" s="76"/>
      <c r="G27" s="81"/>
      <c r="H27" s="82"/>
      <c r="I27" s="21"/>
    </row>
    <row r="28" spans="1:9">
      <c r="A28" s="14"/>
      <c r="B28" s="87"/>
      <c r="C28" s="87"/>
      <c r="D28" s="87"/>
      <c r="E28" s="87"/>
      <c r="F28" s="17"/>
      <c r="G28" s="17"/>
      <c r="H28" s="17"/>
      <c r="I28" s="15"/>
    </row>
    <row r="29" spans="1:9">
      <c r="A29" s="14" t="s">
        <v>8</v>
      </c>
      <c r="B29" s="76" t="s">
        <v>126</v>
      </c>
      <c r="C29" s="76"/>
      <c r="D29" s="76"/>
      <c r="E29" s="76"/>
      <c r="F29" s="76"/>
      <c r="G29" s="11"/>
      <c r="H29" s="11"/>
      <c r="I29" s="16"/>
    </row>
    <row r="30" spans="1:9">
      <c r="A30" s="14" t="s">
        <v>9</v>
      </c>
      <c r="B30" s="76" t="s">
        <v>128</v>
      </c>
      <c r="C30" s="76"/>
      <c r="D30" s="76"/>
      <c r="E30" s="76"/>
      <c r="F30" s="17"/>
      <c r="G30" s="17"/>
      <c r="H30" s="17"/>
      <c r="I30" s="15"/>
    </row>
    <row r="31" spans="1:9">
      <c r="A31" s="14" t="s">
        <v>48</v>
      </c>
      <c r="B31" s="76" t="s">
        <v>127</v>
      </c>
      <c r="C31" s="76"/>
      <c r="D31" s="76"/>
      <c r="E31" s="76"/>
      <c r="F31" s="11"/>
      <c r="G31" s="11"/>
      <c r="H31" s="11"/>
      <c r="I31" s="16"/>
    </row>
    <row r="33" spans="1:10">
      <c r="A33" s="77" t="s">
        <v>143</v>
      </c>
      <c r="B33" s="77"/>
      <c r="C33" s="77"/>
      <c r="D33" s="77"/>
      <c r="E33" s="77"/>
      <c r="F33" s="77"/>
      <c r="G33" s="77"/>
      <c r="H33" s="77"/>
      <c r="I33" s="77"/>
    </row>
    <row r="34" spans="1:10">
      <c r="A34" s="100"/>
      <c r="B34" s="100"/>
      <c r="C34" s="100"/>
      <c r="D34" s="100"/>
      <c r="E34" s="100"/>
      <c r="F34" s="100"/>
      <c r="G34" s="100"/>
      <c r="H34" s="100"/>
      <c r="I34" s="100"/>
      <c r="J34" s="22"/>
    </row>
    <row r="35" spans="1:10">
      <c r="A35" s="23"/>
      <c r="B35" s="24"/>
      <c r="C35" s="23"/>
      <c r="D35" s="23"/>
      <c r="E35" s="23"/>
      <c r="F35" s="23"/>
      <c r="G35" s="23"/>
      <c r="H35" s="23"/>
      <c r="I35" s="23" t="s">
        <v>64</v>
      </c>
    </row>
    <row r="36" spans="1:10" ht="36" customHeight="1">
      <c r="A36" s="86" t="s">
        <v>42</v>
      </c>
      <c r="B36" s="80" t="s">
        <v>14</v>
      </c>
      <c r="C36" s="80" t="s">
        <v>20</v>
      </c>
      <c r="D36" s="80" t="s">
        <v>21</v>
      </c>
      <c r="E36" s="80" t="s">
        <v>50</v>
      </c>
      <c r="F36" s="80" t="s">
        <v>33</v>
      </c>
      <c r="G36" s="80"/>
      <c r="H36" s="80"/>
      <c r="I36" s="80"/>
      <c r="J36" s="80" t="s">
        <v>38</v>
      </c>
    </row>
    <row r="37" spans="1:10" ht="61.5" customHeight="1">
      <c r="A37" s="86"/>
      <c r="B37" s="80"/>
      <c r="C37" s="80"/>
      <c r="D37" s="80"/>
      <c r="E37" s="80"/>
      <c r="F37" s="25" t="s">
        <v>34</v>
      </c>
      <c r="G37" s="25" t="s">
        <v>35</v>
      </c>
      <c r="H37" s="25" t="s">
        <v>36</v>
      </c>
      <c r="I37" s="25" t="s">
        <v>25</v>
      </c>
      <c r="J37" s="80"/>
    </row>
    <row r="38" spans="1:10" ht="18" customHeight="1">
      <c r="A38" s="13">
        <v>1</v>
      </c>
      <c r="B38" s="20">
        <v>2</v>
      </c>
      <c r="C38" s="20">
        <v>3</v>
      </c>
      <c r="D38" s="20">
        <v>4</v>
      </c>
      <c r="E38" s="20">
        <v>5</v>
      </c>
      <c r="F38" s="20">
        <v>6</v>
      </c>
      <c r="G38" s="20">
        <v>7</v>
      </c>
      <c r="H38" s="20">
        <v>8</v>
      </c>
      <c r="I38" s="20">
        <v>9</v>
      </c>
      <c r="J38" s="20">
        <v>10</v>
      </c>
    </row>
    <row r="39" spans="1:10" ht="18" customHeight="1">
      <c r="A39" s="78" t="s">
        <v>58</v>
      </c>
      <c r="B39" s="78"/>
      <c r="C39" s="78"/>
      <c r="D39" s="78"/>
      <c r="E39" s="78"/>
      <c r="F39" s="78"/>
      <c r="G39" s="78"/>
      <c r="H39" s="78"/>
      <c r="I39" s="79"/>
      <c r="J39" s="20"/>
    </row>
    <row r="40" spans="1:10" s="26" customFormat="1" ht="20.100000000000001" customHeight="1">
      <c r="A40" s="93" t="s">
        <v>73</v>
      </c>
      <c r="B40" s="93"/>
      <c r="C40" s="93"/>
      <c r="D40" s="93"/>
      <c r="E40" s="93"/>
      <c r="F40" s="93"/>
      <c r="G40" s="93"/>
      <c r="H40" s="93"/>
      <c r="I40" s="93"/>
      <c r="J40" s="93"/>
    </row>
    <row r="41" spans="1:10" s="55" customFormat="1" ht="56.25">
      <c r="A41" s="58" t="s">
        <v>142</v>
      </c>
      <c r="B41" s="59">
        <v>100</v>
      </c>
      <c r="C41" s="60"/>
      <c r="D41" s="60"/>
      <c r="E41" s="61">
        <v>4674.6000000000004</v>
      </c>
      <c r="F41" s="61">
        <v>1142</v>
      </c>
      <c r="G41" s="61">
        <v>1120</v>
      </c>
      <c r="H41" s="61">
        <v>1270</v>
      </c>
      <c r="I41" s="61">
        <v>1142.5999999999999</v>
      </c>
      <c r="J41" s="53"/>
    </row>
    <row r="42" spans="1:10" s="55" customFormat="1" ht="37.5">
      <c r="A42" s="58" t="s">
        <v>110</v>
      </c>
      <c r="B42" s="59">
        <v>110</v>
      </c>
      <c r="C42" s="60"/>
      <c r="D42" s="60"/>
      <c r="E42" s="61">
        <f t="shared" ref="E42:E55" si="0">SUM(F42:I42)</f>
        <v>746.30000000000007</v>
      </c>
      <c r="F42" s="61">
        <v>308.60000000000002</v>
      </c>
      <c r="G42" s="61">
        <v>143.1</v>
      </c>
      <c r="H42" s="61">
        <v>135.5</v>
      </c>
      <c r="I42" s="61">
        <v>159.1</v>
      </c>
      <c r="J42" s="53"/>
    </row>
    <row r="43" spans="1:10" s="26" customFormat="1">
      <c r="A43" s="58" t="s">
        <v>111</v>
      </c>
      <c r="B43" s="59">
        <v>120</v>
      </c>
      <c r="C43" s="60"/>
      <c r="D43" s="60"/>
      <c r="E43" s="61">
        <f t="shared" si="0"/>
        <v>0</v>
      </c>
      <c r="F43" s="61"/>
      <c r="G43" s="61"/>
      <c r="H43" s="61"/>
      <c r="I43" s="61"/>
      <c r="J43" s="30"/>
    </row>
    <row r="44" spans="1:10" s="26" customFormat="1" ht="19.5" customHeight="1">
      <c r="A44" s="62" t="s">
        <v>102</v>
      </c>
      <c r="B44" s="63">
        <v>121</v>
      </c>
      <c r="C44" s="60"/>
      <c r="D44" s="60"/>
      <c r="E44" s="61">
        <f t="shared" si="0"/>
        <v>0</v>
      </c>
      <c r="F44" s="61"/>
      <c r="G44" s="61"/>
      <c r="H44" s="61"/>
      <c r="I44" s="61"/>
      <c r="J44" s="30"/>
    </row>
    <row r="45" spans="1:10" s="26" customFormat="1" ht="20.25" customHeight="1">
      <c r="A45" s="62"/>
      <c r="B45" s="63">
        <v>122</v>
      </c>
      <c r="C45" s="60"/>
      <c r="D45" s="60"/>
      <c r="E45" s="61">
        <f t="shared" si="0"/>
        <v>0</v>
      </c>
      <c r="F45" s="61"/>
      <c r="G45" s="61"/>
      <c r="H45" s="61"/>
      <c r="I45" s="61"/>
      <c r="J45" s="30"/>
    </row>
    <row r="46" spans="1:10" s="26" customFormat="1">
      <c r="A46" s="62"/>
      <c r="B46" s="63">
        <v>123</v>
      </c>
      <c r="C46" s="60"/>
      <c r="D46" s="60"/>
      <c r="E46" s="61">
        <f t="shared" si="0"/>
        <v>0</v>
      </c>
      <c r="F46" s="61"/>
      <c r="G46" s="61"/>
      <c r="H46" s="61"/>
      <c r="I46" s="61"/>
      <c r="J46" s="30"/>
    </row>
    <row r="47" spans="1:10" s="57" customFormat="1" ht="18.75" customHeight="1">
      <c r="A47" s="58" t="s">
        <v>32</v>
      </c>
      <c r="B47" s="59">
        <v>130</v>
      </c>
      <c r="C47" s="60">
        <f>SUM(C48:C69)</f>
        <v>0</v>
      </c>
      <c r="D47" s="60">
        <f>SUM(D48:D69)</f>
        <v>0</v>
      </c>
      <c r="E47" s="64">
        <f t="shared" si="0"/>
        <v>4006.2</v>
      </c>
      <c r="F47" s="64">
        <f>F48+F55+F56+F63+F64+F67+F69+F65</f>
        <v>1085.2</v>
      </c>
      <c r="G47" s="64">
        <f>G48+G55+G56+G63+G64+G67+G69</f>
        <v>927.6</v>
      </c>
      <c r="H47" s="64">
        <f>H48+H55+H56+H63+H64+H67+H69</f>
        <v>991.6</v>
      </c>
      <c r="I47" s="64">
        <f>I48+I55+I56+I63+I64+I67+I69</f>
        <v>1001.8</v>
      </c>
      <c r="J47" s="53"/>
    </row>
    <row r="48" spans="1:10" s="54" customFormat="1" ht="20.100000000000001" customHeight="1">
      <c r="A48" s="58" t="s">
        <v>54</v>
      </c>
      <c r="B48" s="65">
        <v>140</v>
      </c>
      <c r="C48" s="60"/>
      <c r="D48" s="60"/>
      <c r="E48" s="64">
        <f t="shared" si="0"/>
        <v>381.7</v>
      </c>
      <c r="F48" s="64">
        <f>SUM(F49:F54)+F66</f>
        <v>80.8</v>
      </c>
      <c r="G48" s="64">
        <f>SUM(G49:G54)+G66</f>
        <v>70.2</v>
      </c>
      <c r="H48" s="64">
        <f>SUM(H49:H54)+H66</f>
        <v>148.19999999999999</v>
      </c>
      <c r="I48" s="61">
        <f>SUM(I49:I54)+I66</f>
        <v>82.5</v>
      </c>
      <c r="J48" s="53"/>
    </row>
    <row r="49" spans="1:10" s="54" customFormat="1" ht="35.450000000000003" customHeight="1">
      <c r="A49" s="62" t="s">
        <v>109</v>
      </c>
      <c r="B49" s="66">
        <v>141</v>
      </c>
      <c r="C49" s="60"/>
      <c r="D49" s="60"/>
      <c r="E49" s="61">
        <f t="shared" si="0"/>
        <v>130.4</v>
      </c>
      <c r="F49" s="61">
        <v>30</v>
      </c>
      <c r="G49" s="61">
        <v>34.5</v>
      </c>
      <c r="H49" s="61">
        <v>15</v>
      </c>
      <c r="I49" s="61">
        <v>50.9</v>
      </c>
      <c r="J49" s="53"/>
    </row>
    <row r="50" spans="1:10" s="54" customFormat="1" ht="20.100000000000001" customHeight="1">
      <c r="A50" s="62" t="s">
        <v>100</v>
      </c>
      <c r="B50" s="66">
        <v>142</v>
      </c>
      <c r="C50" s="60"/>
      <c r="D50" s="60"/>
      <c r="E50" s="61">
        <f t="shared" si="0"/>
        <v>40</v>
      </c>
      <c r="F50" s="61">
        <v>25</v>
      </c>
      <c r="G50" s="61">
        <v>5</v>
      </c>
      <c r="H50" s="61">
        <v>5</v>
      </c>
      <c r="I50" s="61">
        <v>5</v>
      </c>
      <c r="J50" s="53"/>
    </row>
    <row r="51" spans="1:10" s="54" customFormat="1" ht="20.100000000000001" customHeight="1">
      <c r="A51" s="62" t="s">
        <v>114</v>
      </c>
      <c r="B51" s="66">
        <v>143</v>
      </c>
      <c r="C51" s="60"/>
      <c r="D51" s="60"/>
      <c r="E51" s="61">
        <f t="shared" si="0"/>
        <v>10</v>
      </c>
      <c r="F51" s="61">
        <v>0</v>
      </c>
      <c r="G51" s="61">
        <v>8</v>
      </c>
      <c r="H51" s="61">
        <v>2</v>
      </c>
      <c r="I51" s="61">
        <v>0</v>
      </c>
      <c r="J51" s="53"/>
    </row>
    <row r="52" spans="1:10" s="33" customFormat="1" ht="20.100000000000001" customHeight="1">
      <c r="A52" s="62" t="s">
        <v>105</v>
      </c>
      <c r="B52" s="66">
        <v>144</v>
      </c>
      <c r="C52" s="60"/>
      <c r="D52" s="60"/>
      <c r="E52" s="61">
        <f t="shared" si="0"/>
        <v>49</v>
      </c>
      <c r="F52" s="61"/>
      <c r="G52" s="61">
        <v>0</v>
      </c>
      <c r="H52" s="61">
        <v>49</v>
      </c>
      <c r="I52" s="61"/>
      <c r="J52" s="30"/>
    </row>
    <row r="53" spans="1:10" s="54" customFormat="1" ht="20.100000000000001" customHeight="1">
      <c r="A53" s="62" t="s">
        <v>104</v>
      </c>
      <c r="B53" s="66">
        <v>145</v>
      </c>
      <c r="C53" s="60"/>
      <c r="D53" s="60"/>
      <c r="E53" s="61">
        <f t="shared" si="0"/>
        <v>42.3</v>
      </c>
      <c r="F53" s="61">
        <v>10.8</v>
      </c>
      <c r="G53" s="61">
        <v>10.6</v>
      </c>
      <c r="H53" s="61">
        <v>20.9</v>
      </c>
      <c r="I53" s="61"/>
      <c r="J53" s="53"/>
    </row>
    <row r="54" spans="1:10" s="54" customFormat="1" ht="20.100000000000001" customHeight="1">
      <c r="A54" s="62" t="s">
        <v>106</v>
      </c>
      <c r="B54" s="66">
        <v>146</v>
      </c>
      <c r="C54" s="60"/>
      <c r="D54" s="60"/>
      <c r="E54" s="61">
        <f t="shared" si="0"/>
        <v>110</v>
      </c>
      <c r="F54" s="61">
        <v>15</v>
      </c>
      <c r="G54" s="61">
        <v>12.1</v>
      </c>
      <c r="H54" s="61">
        <v>56.3</v>
      </c>
      <c r="I54" s="61">
        <v>26.6</v>
      </c>
      <c r="J54" s="53" t="s">
        <v>131</v>
      </c>
    </row>
    <row r="55" spans="1:10" s="54" customFormat="1" ht="20.100000000000001" customHeight="1">
      <c r="A55" s="58" t="s">
        <v>65</v>
      </c>
      <c r="B55" s="65">
        <v>150</v>
      </c>
      <c r="C55" s="60"/>
      <c r="D55" s="60"/>
      <c r="E55" s="61">
        <f t="shared" si="0"/>
        <v>48</v>
      </c>
      <c r="F55" s="61"/>
      <c r="G55" s="61">
        <v>20</v>
      </c>
      <c r="H55" s="61">
        <v>0</v>
      </c>
      <c r="I55" s="61">
        <v>28</v>
      </c>
      <c r="J55" s="53"/>
    </row>
    <row r="56" spans="1:10" s="54" customFormat="1" ht="20.100000000000001" customHeight="1">
      <c r="A56" s="58" t="s">
        <v>53</v>
      </c>
      <c r="B56" s="65">
        <v>160</v>
      </c>
      <c r="C56" s="60"/>
      <c r="D56" s="60"/>
      <c r="E56" s="64">
        <f>SUM(F56:I56)</f>
        <v>76.5</v>
      </c>
      <c r="F56" s="64">
        <f>SUM(F57:F62)</f>
        <v>27.9</v>
      </c>
      <c r="G56" s="64">
        <f>SUM(G57:G62)</f>
        <v>12.5</v>
      </c>
      <c r="H56" s="64">
        <f>SUM(H57:H62)</f>
        <v>6.3000000000000007</v>
      </c>
      <c r="I56" s="64">
        <f>SUM(I57:I62)</f>
        <v>29.8</v>
      </c>
      <c r="J56" s="53"/>
    </row>
    <row r="57" spans="1:10" s="54" customFormat="1" ht="20.100000000000001" customHeight="1">
      <c r="A57" s="62" t="s">
        <v>103</v>
      </c>
      <c r="B57" s="66">
        <v>161</v>
      </c>
      <c r="C57" s="60"/>
      <c r="D57" s="60"/>
      <c r="E57" s="61">
        <f t="shared" ref="E57:E68" si="1">SUM(F57:I57)</f>
        <v>0</v>
      </c>
      <c r="F57" s="61"/>
      <c r="G57" s="61"/>
      <c r="H57" s="61"/>
      <c r="I57" s="61"/>
      <c r="J57" s="53"/>
    </row>
    <row r="58" spans="1:10" s="54" customFormat="1" ht="20.100000000000001" customHeight="1">
      <c r="A58" s="62" t="s">
        <v>52</v>
      </c>
      <c r="B58" s="66">
        <v>162</v>
      </c>
      <c r="C58" s="60"/>
      <c r="D58" s="60"/>
      <c r="E58" s="61">
        <f t="shared" si="1"/>
        <v>6.1</v>
      </c>
      <c r="F58" s="61">
        <v>1.7</v>
      </c>
      <c r="G58" s="61">
        <v>1.4</v>
      </c>
      <c r="H58" s="61">
        <v>1.5</v>
      </c>
      <c r="I58" s="61">
        <v>1.5</v>
      </c>
      <c r="J58" s="53"/>
    </row>
    <row r="59" spans="1:10" s="54" customFormat="1" ht="20.100000000000001" customHeight="1">
      <c r="A59" s="62" t="s">
        <v>45</v>
      </c>
      <c r="B59" s="66">
        <v>163</v>
      </c>
      <c r="C59" s="60"/>
      <c r="D59" s="60"/>
      <c r="E59" s="61">
        <f t="shared" si="1"/>
        <v>18.2</v>
      </c>
      <c r="F59" s="61">
        <v>5.2</v>
      </c>
      <c r="G59" s="61">
        <v>4.0999999999999996</v>
      </c>
      <c r="H59" s="61">
        <v>3.2</v>
      </c>
      <c r="I59" s="61">
        <v>5.7</v>
      </c>
      <c r="J59" s="53"/>
    </row>
    <row r="60" spans="1:10" s="54" customFormat="1" ht="20.100000000000001" customHeight="1">
      <c r="A60" s="62" t="s">
        <v>115</v>
      </c>
      <c r="B60" s="66">
        <v>164</v>
      </c>
      <c r="C60" s="60"/>
      <c r="D60" s="60"/>
      <c r="E60" s="61">
        <f t="shared" si="1"/>
        <v>46</v>
      </c>
      <c r="F60" s="61">
        <v>19.5</v>
      </c>
      <c r="G60" s="61">
        <v>5.5</v>
      </c>
      <c r="H60" s="61"/>
      <c r="I60" s="61">
        <v>21</v>
      </c>
      <c r="J60" s="53"/>
    </row>
    <row r="61" spans="1:10" s="54" customFormat="1" ht="20.100000000000001" customHeight="1">
      <c r="A61" s="62" t="s">
        <v>108</v>
      </c>
      <c r="B61" s="66">
        <v>165</v>
      </c>
      <c r="C61" s="60"/>
      <c r="D61" s="60"/>
      <c r="E61" s="61">
        <f>SUM(F61:I61)</f>
        <v>0</v>
      </c>
      <c r="F61" s="61"/>
      <c r="G61" s="61"/>
      <c r="H61" s="61"/>
      <c r="I61" s="61"/>
      <c r="J61" s="53"/>
    </row>
    <row r="62" spans="1:10" s="54" customFormat="1" ht="20.100000000000001" customHeight="1">
      <c r="A62" s="62" t="s">
        <v>55</v>
      </c>
      <c r="B62" s="66">
        <v>166</v>
      </c>
      <c r="C62" s="60"/>
      <c r="D62" s="60"/>
      <c r="E62" s="61">
        <f t="shared" si="1"/>
        <v>6.1999999999999993</v>
      </c>
      <c r="F62" s="61">
        <v>1.5</v>
      </c>
      <c r="G62" s="61">
        <v>1.5</v>
      </c>
      <c r="H62" s="61">
        <v>1.6</v>
      </c>
      <c r="I62" s="61">
        <v>1.6</v>
      </c>
      <c r="J62" s="53"/>
    </row>
    <row r="63" spans="1:10" s="54" customFormat="1" ht="20.100000000000001" customHeight="1">
      <c r="A63" s="58" t="s">
        <v>3</v>
      </c>
      <c r="B63" s="65">
        <v>170</v>
      </c>
      <c r="C63" s="60"/>
      <c r="D63" s="60"/>
      <c r="E63" s="61">
        <f t="shared" si="1"/>
        <v>2750</v>
      </c>
      <c r="F63" s="61">
        <v>700</v>
      </c>
      <c r="G63" s="61">
        <v>670</v>
      </c>
      <c r="H63" s="61">
        <v>680</v>
      </c>
      <c r="I63" s="61">
        <v>700</v>
      </c>
      <c r="J63" s="53"/>
    </row>
    <row r="64" spans="1:10" s="54" customFormat="1" ht="20.100000000000001" customHeight="1">
      <c r="A64" s="58" t="s">
        <v>4</v>
      </c>
      <c r="B64" s="65">
        <v>180</v>
      </c>
      <c r="C64" s="60"/>
      <c r="D64" s="60"/>
      <c r="E64" s="61">
        <f t="shared" si="1"/>
        <v>605</v>
      </c>
      <c r="F64" s="61">
        <v>154</v>
      </c>
      <c r="G64" s="61">
        <v>147.4</v>
      </c>
      <c r="H64" s="61">
        <v>149.6</v>
      </c>
      <c r="I64" s="61">
        <v>154</v>
      </c>
      <c r="J64" s="53"/>
    </row>
    <row r="65" spans="1:12" s="33" customFormat="1" ht="20.100000000000001" customHeight="1">
      <c r="A65" s="58" t="s">
        <v>151</v>
      </c>
      <c r="B65" s="65">
        <v>190</v>
      </c>
      <c r="C65" s="60"/>
      <c r="D65" s="60"/>
      <c r="E65" s="61">
        <f t="shared" si="1"/>
        <v>100</v>
      </c>
      <c r="F65" s="61">
        <v>100</v>
      </c>
      <c r="G65" s="61"/>
      <c r="H65" s="61"/>
      <c r="I65" s="61"/>
      <c r="J65" s="30" t="s">
        <v>152</v>
      </c>
    </row>
    <row r="66" spans="1:12" s="33" customFormat="1" ht="20.100000000000001" customHeight="1">
      <c r="A66" s="58" t="s">
        <v>101</v>
      </c>
      <c r="B66" s="65">
        <v>195</v>
      </c>
      <c r="C66" s="60"/>
      <c r="D66" s="60"/>
      <c r="E66" s="61">
        <f t="shared" si="1"/>
        <v>0</v>
      </c>
      <c r="F66" s="61"/>
      <c r="G66" s="61"/>
      <c r="H66" s="61"/>
      <c r="I66" s="61"/>
      <c r="J66" s="30"/>
    </row>
    <row r="67" spans="1:12" s="33" customFormat="1" ht="39" customHeight="1">
      <c r="A67" s="58" t="s">
        <v>46</v>
      </c>
      <c r="B67" s="65">
        <v>200</v>
      </c>
      <c r="C67" s="60"/>
      <c r="D67" s="60"/>
      <c r="E67" s="61">
        <f t="shared" si="1"/>
        <v>15</v>
      </c>
      <c r="F67" s="61">
        <v>15</v>
      </c>
      <c r="G67" s="61"/>
      <c r="H67" s="61"/>
      <c r="I67" s="61"/>
      <c r="J67" s="30" t="s">
        <v>129</v>
      </c>
    </row>
    <row r="68" spans="1:12" s="33" customFormat="1" ht="20.100000000000001" customHeight="1">
      <c r="A68" s="58" t="s">
        <v>66</v>
      </c>
      <c r="B68" s="65">
        <v>210</v>
      </c>
      <c r="C68" s="60"/>
      <c r="D68" s="60"/>
      <c r="E68" s="61">
        <f t="shared" si="1"/>
        <v>0</v>
      </c>
      <c r="F68" s="61"/>
      <c r="G68" s="61"/>
      <c r="H68" s="61"/>
      <c r="I68" s="61"/>
      <c r="J68" s="30"/>
    </row>
    <row r="69" spans="1:12" s="54" customFormat="1" ht="55.5" customHeight="1">
      <c r="A69" s="58" t="s">
        <v>119</v>
      </c>
      <c r="B69" s="65">
        <v>220</v>
      </c>
      <c r="C69" s="60"/>
      <c r="D69" s="60"/>
      <c r="E69" s="61">
        <f t="shared" ref="E69:E88" si="2">SUM(F69:I69)</f>
        <v>30</v>
      </c>
      <c r="F69" s="61">
        <v>7.5</v>
      </c>
      <c r="G69" s="61">
        <v>7.5</v>
      </c>
      <c r="H69" s="61">
        <v>7.5</v>
      </c>
      <c r="I69" s="61">
        <v>7.5</v>
      </c>
      <c r="J69" s="53" t="s">
        <v>132</v>
      </c>
    </row>
    <row r="70" spans="1:12" ht="20.100000000000001" customHeight="1">
      <c r="A70" s="58" t="s">
        <v>37</v>
      </c>
      <c r="B70" s="59">
        <v>230</v>
      </c>
      <c r="C70" s="60">
        <f>SUM(C71:C82,C83)</f>
        <v>0</v>
      </c>
      <c r="D70" s="60">
        <f>SUM(D71:D82,D83)</f>
        <v>0</v>
      </c>
      <c r="E70" s="64">
        <f>SUM(F70:I70)</f>
        <v>1284.7000000000003</v>
      </c>
      <c r="F70" s="64">
        <f>SUM(F71:F82,F83:F84)</f>
        <v>335.40000000000003</v>
      </c>
      <c r="G70" s="64">
        <f>SUM(G71:G82,G83:G84)</f>
        <v>335.5</v>
      </c>
      <c r="H70" s="64">
        <f>SUM(H71:H82,H83:H84)</f>
        <v>313.90000000000003</v>
      </c>
      <c r="I70" s="64">
        <f>SUM(I71:I82,I83:I84)</f>
        <v>299.90000000000003</v>
      </c>
      <c r="J70" s="30"/>
    </row>
    <row r="71" spans="1:12" s="57" customFormat="1" ht="35.450000000000003" customHeight="1">
      <c r="A71" s="62" t="s">
        <v>116</v>
      </c>
      <c r="B71" s="63">
        <v>231</v>
      </c>
      <c r="C71" s="60"/>
      <c r="D71" s="60"/>
      <c r="E71" s="61">
        <f t="shared" si="2"/>
        <v>7</v>
      </c>
      <c r="F71" s="61">
        <v>0</v>
      </c>
      <c r="G71" s="61">
        <v>7</v>
      </c>
      <c r="H71" s="61">
        <v>0</v>
      </c>
      <c r="I71" s="61">
        <v>0</v>
      </c>
      <c r="J71" s="53"/>
    </row>
    <row r="72" spans="1:12" ht="20.100000000000001" customHeight="1">
      <c r="A72" s="62" t="s">
        <v>98</v>
      </c>
      <c r="B72" s="63">
        <v>232</v>
      </c>
      <c r="C72" s="60"/>
      <c r="D72" s="60"/>
      <c r="E72" s="61">
        <f t="shared" si="2"/>
        <v>6</v>
      </c>
      <c r="F72" s="61">
        <v>3</v>
      </c>
      <c r="G72" s="61">
        <v>0</v>
      </c>
      <c r="H72" s="61">
        <v>3</v>
      </c>
      <c r="I72" s="61"/>
      <c r="J72" s="53" t="s">
        <v>112</v>
      </c>
    </row>
    <row r="73" spans="1:12" ht="20.100000000000001" customHeight="1">
      <c r="A73" s="62" t="s">
        <v>95</v>
      </c>
      <c r="B73" s="63">
        <v>233</v>
      </c>
      <c r="C73" s="60"/>
      <c r="D73" s="60"/>
      <c r="E73" s="61">
        <f t="shared" si="2"/>
        <v>100.9</v>
      </c>
      <c r="F73" s="61">
        <v>30</v>
      </c>
      <c r="G73" s="61">
        <v>30</v>
      </c>
      <c r="H73" s="61">
        <v>30</v>
      </c>
      <c r="I73" s="61">
        <v>10.9</v>
      </c>
      <c r="J73" s="53" t="s">
        <v>130</v>
      </c>
    </row>
    <row r="74" spans="1:12" s="54" customFormat="1" ht="20.100000000000001" customHeight="1">
      <c r="A74" s="62" t="s">
        <v>22</v>
      </c>
      <c r="B74" s="63">
        <v>234</v>
      </c>
      <c r="C74" s="60"/>
      <c r="D74" s="60"/>
      <c r="E74" s="61">
        <f>SUM(F74:I74)</f>
        <v>5</v>
      </c>
      <c r="F74" s="61">
        <v>3</v>
      </c>
      <c r="G74" s="61"/>
      <c r="H74" s="61">
        <v>2</v>
      </c>
      <c r="I74" s="61">
        <v>0</v>
      </c>
      <c r="J74" s="53"/>
      <c r="L74" s="56"/>
    </row>
    <row r="75" spans="1:12" s="54" customFormat="1" ht="20.100000000000001" customHeight="1">
      <c r="A75" s="62" t="s">
        <v>51</v>
      </c>
      <c r="B75" s="63">
        <v>235</v>
      </c>
      <c r="C75" s="60"/>
      <c r="D75" s="60"/>
      <c r="E75" s="61">
        <f t="shared" si="2"/>
        <v>12</v>
      </c>
      <c r="F75" s="61">
        <v>4.5</v>
      </c>
      <c r="G75" s="61">
        <v>2.5</v>
      </c>
      <c r="H75" s="61">
        <v>2.5</v>
      </c>
      <c r="I75" s="61">
        <v>2.5</v>
      </c>
      <c r="J75" s="53"/>
    </row>
    <row r="76" spans="1:12" s="54" customFormat="1" ht="20.100000000000001" customHeight="1">
      <c r="A76" s="62" t="s">
        <v>68</v>
      </c>
      <c r="B76" s="63">
        <v>236</v>
      </c>
      <c r="C76" s="60"/>
      <c r="D76" s="60"/>
      <c r="E76" s="61">
        <f t="shared" si="2"/>
        <v>885.2</v>
      </c>
      <c r="F76" s="61">
        <v>221.3</v>
      </c>
      <c r="G76" s="61">
        <v>221.3</v>
      </c>
      <c r="H76" s="61">
        <v>221.3</v>
      </c>
      <c r="I76" s="61">
        <v>221.3</v>
      </c>
      <c r="J76" s="53"/>
    </row>
    <row r="77" spans="1:12" s="54" customFormat="1" ht="20.100000000000001" customHeight="1">
      <c r="A77" s="62" t="s">
        <v>69</v>
      </c>
      <c r="B77" s="63">
        <v>237</v>
      </c>
      <c r="C77" s="60"/>
      <c r="D77" s="60"/>
      <c r="E77" s="61">
        <f t="shared" si="2"/>
        <v>213.4</v>
      </c>
      <c r="F77" s="61">
        <v>47.8</v>
      </c>
      <c r="G77" s="61">
        <v>58.9</v>
      </c>
      <c r="H77" s="61">
        <v>47.8</v>
      </c>
      <c r="I77" s="61">
        <v>58.9</v>
      </c>
      <c r="J77" s="53"/>
    </row>
    <row r="78" spans="1:12" s="54" customFormat="1" ht="20.100000000000001" customHeight="1">
      <c r="A78" s="62" t="s">
        <v>56</v>
      </c>
      <c r="B78" s="63">
        <v>238</v>
      </c>
      <c r="C78" s="60"/>
      <c r="D78" s="60"/>
      <c r="E78" s="61">
        <f t="shared" si="2"/>
        <v>6</v>
      </c>
      <c r="F78" s="61">
        <v>1</v>
      </c>
      <c r="G78" s="61">
        <v>1</v>
      </c>
      <c r="H78" s="61">
        <v>2.5</v>
      </c>
      <c r="I78" s="61">
        <v>1.5</v>
      </c>
      <c r="J78" s="53" t="s">
        <v>139</v>
      </c>
    </row>
    <row r="79" spans="1:12" s="33" customFormat="1" ht="20.100000000000001" customHeight="1">
      <c r="A79" s="62" t="s">
        <v>113</v>
      </c>
      <c r="B79" s="63">
        <v>239</v>
      </c>
      <c r="C79" s="60"/>
      <c r="D79" s="60"/>
      <c r="E79" s="61">
        <f t="shared" si="2"/>
        <v>0</v>
      </c>
      <c r="F79" s="61"/>
      <c r="G79" s="61"/>
      <c r="H79" s="61"/>
      <c r="I79" s="61"/>
      <c r="J79" s="30"/>
    </row>
    <row r="80" spans="1:12" s="33" customFormat="1" ht="20.25" customHeight="1">
      <c r="A80" s="58" t="s">
        <v>67</v>
      </c>
      <c r="B80" s="59">
        <v>250</v>
      </c>
      <c r="C80" s="60"/>
      <c r="D80" s="60"/>
      <c r="E80" s="61">
        <f t="shared" si="2"/>
        <v>0</v>
      </c>
      <c r="F80" s="61"/>
      <c r="G80" s="61"/>
      <c r="H80" s="61"/>
      <c r="I80" s="61"/>
      <c r="J80" s="30"/>
    </row>
    <row r="81" spans="1:10" s="33" customFormat="1" ht="20.100000000000001" customHeight="1">
      <c r="A81" s="58" t="s">
        <v>96</v>
      </c>
      <c r="B81" s="59">
        <v>260</v>
      </c>
      <c r="C81" s="60"/>
      <c r="D81" s="60"/>
      <c r="E81" s="61">
        <f t="shared" si="2"/>
        <v>10</v>
      </c>
      <c r="F81" s="61">
        <v>0</v>
      </c>
      <c r="G81" s="61">
        <v>10</v>
      </c>
      <c r="H81" s="61"/>
      <c r="I81" s="61">
        <v>0</v>
      </c>
      <c r="J81" s="30"/>
    </row>
    <row r="82" spans="1:10" s="33" customFormat="1" ht="20.100000000000001" customHeight="1">
      <c r="A82" s="58" t="s">
        <v>76</v>
      </c>
      <c r="B82" s="59">
        <v>270</v>
      </c>
      <c r="C82" s="60"/>
      <c r="D82" s="60"/>
      <c r="E82" s="61">
        <f t="shared" si="2"/>
        <v>0</v>
      </c>
      <c r="F82" s="61"/>
      <c r="G82" s="61"/>
      <c r="H82" s="61"/>
      <c r="I82" s="61"/>
      <c r="J82" s="30"/>
    </row>
    <row r="83" spans="1:10" s="54" customFormat="1" ht="31.5" customHeight="1">
      <c r="A83" s="58" t="s">
        <v>27</v>
      </c>
      <c r="B83" s="59">
        <v>280</v>
      </c>
      <c r="C83" s="60"/>
      <c r="D83" s="60"/>
      <c r="E83" s="61">
        <f t="shared" si="2"/>
        <v>20</v>
      </c>
      <c r="F83" s="61">
        <v>20</v>
      </c>
      <c r="G83" s="61"/>
      <c r="H83" s="61"/>
      <c r="I83" s="61"/>
      <c r="J83" s="53" t="s">
        <v>147</v>
      </c>
    </row>
    <row r="84" spans="1:10" s="54" customFormat="1" ht="20.100000000000001" customHeight="1">
      <c r="A84" s="58" t="s">
        <v>57</v>
      </c>
      <c r="B84" s="59">
        <v>290</v>
      </c>
      <c r="C84" s="60"/>
      <c r="D84" s="60"/>
      <c r="E84" s="61">
        <f>F84+G84+H84+I84</f>
        <v>19.2</v>
      </c>
      <c r="F84" s="61">
        <v>4.8</v>
      </c>
      <c r="G84" s="61">
        <f>SUM(G85:G87)</f>
        <v>4.8</v>
      </c>
      <c r="H84" s="61">
        <f>SUM(H85:H87)</f>
        <v>4.8</v>
      </c>
      <c r="I84" s="61">
        <f>SUM(I85:I87)</f>
        <v>4.8</v>
      </c>
      <c r="J84" s="53"/>
    </row>
    <row r="85" spans="1:10" s="54" customFormat="1" ht="20.100000000000001" customHeight="1">
      <c r="A85" s="62" t="s">
        <v>70</v>
      </c>
      <c r="B85" s="67">
        <v>291</v>
      </c>
      <c r="C85" s="60"/>
      <c r="D85" s="60"/>
      <c r="E85" s="61">
        <f>F85+G85+H85+I85</f>
        <v>19.2</v>
      </c>
      <c r="F85" s="61">
        <v>4.8</v>
      </c>
      <c r="G85" s="61">
        <v>4.8</v>
      </c>
      <c r="H85" s="61">
        <v>4.8</v>
      </c>
      <c r="I85" s="61">
        <v>4.8</v>
      </c>
      <c r="J85" s="53"/>
    </row>
    <row r="86" spans="1:10" s="33" customFormat="1" ht="20.100000000000001" customHeight="1">
      <c r="A86" s="62" t="s">
        <v>107</v>
      </c>
      <c r="B86" s="67">
        <v>292</v>
      </c>
      <c r="C86" s="60"/>
      <c r="D86" s="60"/>
      <c r="E86" s="61">
        <f t="shared" si="2"/>
        <v>0</v>
      </c>
      <c r="F86" s="61"/>
      <c r="G86" s="61"/>
      <c r="H86" s="61"/>
      <c r="I86" s="61"/>
      <c r="J86" s="30"/>
    </row>
    <row r="87" spans="1:10" s="33" customFormat="1" ht="20.100000000000001" customHeight="1">
      <c r="A87" s="62" t="s">
        <v>118</v>
      </c>
      <c r="B87" s="67">
        <v>293</v>
      </c>
      <c r="C87" s="60"/>
      <c r="D87" s="60"/>
      <c r="E87" s="61">
        <f t="shared" si="2"/>
        <v>0</v>
      </c>
      <c r="F87" s="61"/>
      <c r="G87" s="61"/>
      <c r="H87" s="61"/>
      <c r="I87" s="61"/>
      <c r="J87" s="30"/>
    </row>
    <row r="88" spans="1:10" s="33" customFormat="1" ht="20.100000000000001" customHeight="1">
      <c r="A88" s="58" t="s">
        <v>72</v>
      </c>
      <c r="B88" s="68">
        <v>300</v>
      </c>
      <c r="C88" s="60"/>
      <c r="D88" s="60"/>
      <c r="E88" s="61">
        <f t="shared" si="2"/>
        <v>0</v>
      </c>
      <c r="F88" s="60"/>
      <c r="G88" s="60"/>
      <c r="H88" s="60"/>
      <c r="I88" s="60"/>
      <c r="J88" s="30"/>
    </row>
    <row r="89" spans="1:10" s="33" customFormat="1" ht="20.100000000000001" customHeight="1">
      <c r="A89" s="97" t="s">
        <v>74</v>
      </c>
      <c r="B89" s="98"/>
      <c r="C89" s="98"/>
      <c r="D89" s="98"/>
      <c r="E89" s="98"/>
      <c r="F89" s="98"/>
      <c r="G89" s="98"/>
      <c r="H89" s="98"/>
      <c r="I89" s="99"/>
      <c r="J89" s="30"/>
    </row>
    <row r="90" spans="1:10" s="33" customFormat="1" ht="20.100000000000001" customHeight="1">
      <c r="A90" s="58" t="s">
        <v>75</v>
      </c>
      <c r="B90" s="68">
        <v>400</v>
      </c>
      <c r="C90" s="60"/>
      <c r="D90" s="60"/>
      <c r="E90" s="61">
        <f t="shared" ref="E90:E95" si="3">SUM(F90:I90)</f>
        <v>621.20000000000005</v>
      </c>
      <c r="F90" s="61">
        <f>F48+F56+F65+F55+F67+F66</f>
        <v>223.7</v>
      </c>
      <c r="G90" s="61">
        <f>G48+G56+G65+G55+G67+G66</f>
        <v>102.7</v>
      </c>
      <c r="H90" s="61">
        <f>H48+H56+H65+H55+H67+H66</f>
        <v>154.5</v>
      </c>
      <c r="I90" s="61">
        <f>I48+I56+I65+I55+I67+I66</f>
        <v>140.30000000000001</v>
      </c>
      <c r="J90" s="30"/>
    </row>
    <row r="91" spans="1:10" s="33" customFormat="1" ht="20.100000000000001" customHeight="1">
      <c r="A91" s="58" t="s">
        <v>3</v>
      </c>
      <c r="B91" s="68">
        <v>410</v>
      </c>
      <c r="C91" s="60"/>
      <c r="D91" s="60"/>
      <c r="E91" s="61">
        <f t="shared" si="3"/>
        <v>3635.2</v>
      </c>
      <c r="F91" s="61">
        <f t="shared" ref="F91:I92" si="4">F63+F76</f>
        <v>921.3</v>
      </c>
      <c r="G91" s="61">
        <f t="shared" si="4"/>
        <v>891.3</v>
      </c>
      <c r="H91" s="61">
        <f t="shared" si="4"/>
        <v>901.3</v>
      </c>
      <c r="I91" s="61">
        <f t="shared" si="4"/>
        <v>921.3</v>
      </c>
      <c r="J91" s="30"/>
    </row>
    <row r="92" spans="1:10" s="33" customFormat="1" ht="20.100000000000001" customHeight="1">
      <c r="A92" s="58" t="s">
        <v>4</v>
      </c>
      <c r="B92" s="68">
        <v>420</v>
      </c>
      <c r="C92" s="60"/>
      <c r="D92" s="60"/>
      <c r="E92" s="61">
        <f t="shared" si="3"/>
        <v>818.4</v>
      </c>
      <c r="F92" s="61">
        <f t="shared" si="4"/>
        <v>201.8</v>
      </c>
      <c r="G92" s="61">
        <f t="shared" si="4"/>
        <v>206.3</v>
      </c>
      <c r="H92" s="61">
        <f t="shared" si="4"/>
        <v>197.39999999999998</v>
      </c>
      <c r="I92" s="61">
        <f t="shared" si="4"/>
        <v>212.9</v>
      </c>
      <c r="J92" s="30"/>
    </row>
    <row r="93" spans="1:10" s="33" customFormat="1" ht="20.100000000000001" customHeight="1">
      <c r="A93" s="58" t="s">
        <v>66</v>
      </c>
      <c r="B93" s="68">
        <v>430</v>
      </c>
      <c r="C93" s="60"/>
      <c r="D93" s="60"/>
      <c r="E93" s="61">
        <f t="shared" si="3"/>
        <v>0</v>
      </c>
      <c r="F93" s="61"/>
      <c r="G93" s="61"/>
      <c r="H93" s="61">
        <f>H68+H80</f>
        <v>0</v>
      </c>
      <c r="I93" s="61">
        <f>I68+I80</f>
        <v>0</v>
      </c>
      <c r="J93" s="30"/>
    </row>
    <row r="94" spans="1:10" s="33" customFormat="1" ht="20.100000000000001" customHeight="1">
      <c r="A94" s="58" t="s">
        <v>18</v>
      </c>
      <c r="B94" s="68">
        <v>440</v>
      </c>
      <c r="C94" s="60"/>
      <c r="D94" s="60"/>
      <c r="E94" s="61">
        <f t="shared" si="3"/>
        <v>196.9</v>
      </c>
      <c r="F94" s="61">
        <f>F72+F73+F74+F75+F78+F79+F81+F82+F83+F69+F71</f>
        <v>69</v>
      </c>
      <c r="G94" s="61">
        <f>G72+G73+G74+G75+G78+G79+G81+G82+G83+G69+G71</f>
        <v>58</v>
      </c>
      <c r="H94" s="61">
        <f>H72+H73+H74+H75+H78+H79+H81+H82+H83+H69+H71</f>
        <v>47.5</v>
      </c>
      <c r="I94" s="61">
        <f>I72+I73+I74+I75+I78+I79+I81+I82+I83+I69+I71</f>
        <v>22.4</v>
      </c>
      <c r="J94" s="30"/>
    </row>
    <row r="95" spans="1:10" s="33" customFormat="1" ht="20.100000000000001" customHeight="1">
      <c r="A95" s="58" t="s">
        <v>77</v>
      </c>
      <c r="B95" s="68">
        <v>450</v>
      </c>
      <c r="C95" s="60"/>
      <c r="D95" s="60"/>
      <c r="E95" s="64">
        <f t="shared" si="3"/>
        <v>5276.5</v>
      </c>
      <c r="F95" s="64">
        <f>SUM(F85:F94)</f>
        <v>1420.6</v>
      </c>
      <c r="G95" s="64">
        <f>SUM(G90:G94)</f>
        <v>1258.3</v>
      </c>
      <c r="H95" s="64">
        <f>SUM(H90:H94)</f>
        <v>1300.6999999999998</v>
      </c>
      <c r="I95" s="64">
        <f>SUM(I90:I94)</f>
        <v>1296.9000000000001</v>
      </c>
      <c r="J95" s="30"/>
    </row>
    <row r="96" spans="1:10" s="33" customFormat="1" ht="20.100000000000001" customHeight="1">
      <c r="A96" s="97" t="s">
        <v>79</v>
      </c>
      <c r="B96" s="98"/>
      <c r="C96" s="98"/>
      <c r="D96" s="98"/>
      <c r="E96" s="98"/>
      <c r="F96" s="98"/>
      <c r="G96" s="98"/>
      <c r="H96" s="98"/>
      <c r="I96" s="99"/>
      <c r="J96" s="30"/>
    </row>
    <row r="97" spans="1:10" s="33" customFormat="1" ht="20.100000000000001" customHeight="1">
      <c r="A97" s="58" t="s">
        <v>88</v>
      </c>
      <c r="B97" s="68">
        <v>500</v>
      </c>
      <c r="C97" s="60"/>
      <c r="D97" s="60"/>
      <c r="E97" s="64">
        <f>SUM(F97:I97)</f>
        <v>0</v>
      </c>
      <c r="F97" s="61"/>
      <c r="G97" s="61"/>
      <c r="H97" s="61">
        <f>SUM(H98)</f>
        <v>0</v>
      </c>
      <c r="I97" s="61"/>
      <c r="J97" s="30"/>
    </row>
    <row r="98" spans="1:10" s="33" customFormat="1" ht="20.100000000000001" customHeight="1">
      <c r="A98" s="58" t="s">
        <v>78</v>
      </c>
      <c r="B98" s="67">
        <v>501</v>
      </c>
      <c r="C98" s="60"/>
      <c r="D98" s="60"/>
      <c r="E98" s="61">
        <f>SUM(F98:I98)</f>
        <v>0</v>
      </c>
      <c r="F98" s="61"/>
      <c r="G98" s="61"/>
      <c r="H98" s="61"/>
      <c r="I98" s="61"/>
      <c r="J98" s="30"/>
    </row>
    <row r="99" spans="1:10" s="33" customFormat="1" ht="20.100000000000001" customHeight="1">
      <c r="A99" s="69" t="s">
        <v>71</v>
      </c>
      <c r="B99" s="70">
        <v>510</v>
      </c>
      <c r="C99" s="71">
        <f>SUM(C100:C105)</f>
        <v>0</v>
      </c>
      <c r="D99" s="71">
        <f>SUM(D100:D105)</f>
        <v>0</v>
      </c>
      <c r="E99" s="64">
        <f t="shared" ref="E99:E105" si="5">SUM(F99:I99)</f>
        <v>130</v>
      </c>
      <c r="F99" s="64">
        <v>30</v>
      </c>
      <c r="G99" s="64">
        <f>SUM(G100:G105)</f>
        <v>0</v>
      </c>
      <c r="H99" s="64">
        <f>SUM(H100:H105)</f>
        <v>100</v>
      </c>
      <c r="I99" s="64"/>
      <c r="J99" s="30" t="s">
        <v>149</v>
      </c>
    </row>
    <row r="100" spans="1:10" s="33" customFormat="1" ht="20.100000000000001" customHeight="1">
      <c r="A100" s="58" t="s">
        <v>0</v>
      </c>
      <c r="B100" s="72">
        <v>511</v>
      </c>
      <c r="C100" s="60"/>
      <c r="D100" s="60"/>
      <c r="E100" s="61">
        <f t="shared" si="5"/>
        <v>0</v>
      </c>
      <c r="F100" s="61"/>
      <c r="G100" s="61"/>
      <c r="H100" s="61"/>
      <c r="I100" s="61"/>
      <c r="J100" s="30"/>
    </row>
    <row r="101" spans="1:10" s="33" customFormat="1" ht="20.100000000000001" customHeight="1">
      <c r="A101" s="58" t="s">
        <v>1</v>
      </c>
      <c r="B101" s="73">
        <v>512</v>
      </c>
      <c r="C101" s="60"/>
      <c r="D101" s="60"/>
      <c r="E101" s="61">
        <v>100</v>
      </c>
      <c r="F101" s="61"/>
      <c r="G101" s="61"/>
      <c r="H101" s="61">
        <v>100</v>
      </c>
      <c r="I101" s="61"/>
      <c r="J101" s="30"/>
    </row>
    <row r="102" spans="1:10" s="33" customFormat="1" ht="20.100000000000001" customHeight="1">
      <c r="A102" s="58" t="s">
        <v>19</v>
      </c>
      <c r="B102" s="72">
        <v>513</v>
      </c>
      <c r="C102" s="60"/>
      <c r="D102" s="60"/>
      <c r="E102" s="61">
        <f t="shared" si="5"/>
        <v>30</v>
      </c>
      <c r="F102" s="61">
        <v>30</v>
      </c>
      <c r="G102" s="61"/>
      <c r="H102" s="61"/>
      <c r="I102" s="61"/>
      <c r="J102" s="30"/>
    </row>
    <row r="103" spans="1:10" s="33" customFormat="1" ht="20.100000000000001" customHeight="1">
      <c r="A103" s="58" t="s">
        <v>2</v>
      </c>
      <c r="B103" s="73">
        <v>514</v>
      </c>
      <c r="C103" s="60"/>
      <c r="D103" s="60"/>
      <c r="E103" s="61">
        <f t="shared" si="5"/>
        <v>0</v>
      </c>
      <c r="F103" s="61"/>
      <c r="G103" s="61"/>
      <c r="H103" s="61"/>
      <c r="I103" s="61"/>
      <c r="J103" s="30"/>
    </row>
    <row r="104" spans="1:10" s="33" customFormat="1" ht="33" customHeight="1">
      <c r="A104" s="58" t="s">
        <v>23</v>
      </c>
      <c r="B104" s="72">
        <v>515</v>
      </c>
      <c r="C104" s="60"/>
      <c r="D104" s="60"/>
      <c r="E104" s="61">
        <f t="shared" si="5"/>
        <v>0</v>
      </c>
      <c r="F104" s="61"/>
      <c r="G104" s="61"/>
      <c r="H104" s="61"/>
      <c r="I104" s="61"/>
      <c r="J104" s="30"/>
    </row>
    <row r="105" spans="1:10" s="33" customFormat="1" ht="20.100000000000001" customHeight="1">
      <c r="A105" s="27" t="s">
        <v>44</v>
      </c>
      <c r="B105" s="36">
        <v>516</v>
      </c>
      <c r="C105" s="29"/>
      <c r="D105" s="29"/>
      <c r="E105" s="1">
        <f t="shared" si="5"/>
        <v>0</v>
      </c>
      <c r="F105" s="1"/>
      <c r="G105" s="1"/>
      <c r="H105" s="1"/>
      <c r="I105" s="1"/>
      <c r="J105" s="30"/>
    </row>
    <row r="106" spans="1:10" s="33" customFormat="1" ht="20.100000000000001" customHeight="1">
      <c r="A106" s="96" t="s">
        <v>87</v>
      </c>
      <c r="B106" s="78"/>
      <c r="C106" s="78"/>
      <c r="D106" s="78"/>
      <c r="E106" s="78"/>
      <c r="F106" s="78"/>
      <c r="G106" s="78"/>
      <c r="H106" s="78"/>
      <c r="I106" s="79"/>
      <c r="J106" s="30"/>
    </row>
    <row r="107" spans="1:10" s="33" customFormat="1" ht="20.100000000000001" customHeight="1">
      <c r="A107" s="27" t="s">
        <v>89</v>
      </c>
      <c r="B107" s="37">
        <v>600</v>
      </c>
      <c r="C107" s="29">
        <f>SUM(C108:C111)</f>
        <v>0</v>
      </c>
      <c r="D107" s="29">
        <f>SUM(D108:D111)</f>
        <v>0</v>
      </c>
      <c r="E107" s="38">
        <f t="shared" ref="E107:E116" si="6">SUM(F107:I107)</f>
        <v>0</v>
      </c>
      <c r="F107" s="38">
        <f>SUM(F108:F111)</f>
        <v>0</v>
      </c>
      <c r="G107" s="38">
        <f>SUM(G108:G111)</f>
        <v>0</v>
      </c>
      <c r="H107" s="38">
        <f>SUM(H108:H111)</f>
        <v>0</v>
      </c>
      <c r="I107" s="38">
        <f>SUM(I108:I111)</f>
        <v>0</v>
      </c>
      <c r="J107" s="30"/>
    </row>
    <row r="108" spans="1:10" s="33" customFormat="1" ht="20.100000000000001" customHeight="1">
      <c r="A108" s="31" t="s">
        <v>90</v>
      </c>
      <c r="B108" s="36">
        <v>601</v>
      </c>
      <c r="C108" s="29"/>
      <c r="D108" s="29"/>
      <c r="E108" s="38">
        <f t="shared" si="6"/>
        <v>0</v>
      </c>
      <c r="F108" s="38"/>
      <c r="G108" s="38"/>
      <c r="H108" s="38"/>
      <c r="I108" s="38"/>
      <c r="J108" s="30"/>
    </row>
    <row r="109" spans="1:10" s="33" customFormat="1" ht="20.100000000000001" customHeight="1">
      <c r="A109" s="31" t="s">
        <v>91</v>
      </c>
      <c r="B109" s="36">
        <v>602</v>
      </c>
      <c r="C109" s="29"/>
      <c r="D109" s="29"/>
      <c r="E109" s="38">
        <f t="shared" si="6"/>
        <v>0</v>
      </c>
      <c r="F109" s="38"/>
      <c r="G109" s="38"/>
      <c r="H109" s="38"/>
      <c r="I109" s="38"/>
      <c r="J109" s="30"/>
    </row>
    <row r="110" spans="1:10" s="33" customFormat="1" ht="20.100000000000001" customHeight="1">
      <c r="A110" s="31" t="s">
        <v>92</v>
      </c>
      <c r="B110" s="36">
        <v>603</v>
      </c>
      <c r="C110" s="29"/>
      <c r="D110" s="29"/>
      <c r="E110" s="38">
        <f t="shared" si="6"/>
        <v>0</v>
      </c>
      <c r="F110" s="38"/>
      <c r="G110" s="38"/>
      <c r="H110" s="38"/>
      <c r="I110" s="38"/>
      <c r="J110" s="30"/>
    </row>
    <row r="111" spans="1:10" s="33" customFormat="1" ht="20.100000000000001" customHeight="1">
      <c r="A111" s="27" t="s">
        <v>93</v>
      </c>
      <c r="B111" s="37">
        <v>610</v>
      </c>
      <c r="C111" s="29"/>
      <c r="D111" s="29"/>
      <c r="E111" s="38">
        <f t="shared" si="6"/>
        <v>0</v>
      </c>
      <c r="F111" s="38"/>
      <c r="G111" s="38"/>
      <c r="H111" s="38"/>
      <c r="I111" s="38"/>
      <c r="J111" s="30"/>
    </row>
    <row r="112" spans="1:10" s="33" customFormat="1" ht="20.100000000000001" customHeight="1">
      <c r="A112" s="27" t="s">
        <v>94</v>
      </c>
      <c r="B112" s="37">
        <v>620</v>
      </c>
      <c r="C112" s="29">
        <f>SUM(C113:C116)</f>
        <v>0</v>
      </c>
      <c r="D112" s="29">
        <f>SUM(D113:D116)</f>
        <v>0</v>
      </c>
      <c r="E112" s="38">
        <f t="shared" si="6"/>
        <v>0</v>
      </c>
      <c r="F112" s="38">
        <f>SUM(F113:F116)</f>
        <v>0</v>
      </c>
      <c r="G112" s="38">
        <f>SUM(G113:G116)</f>
        <v>0</v>
      </c>
      <c r="H112" s="38">
        <f>SUM(H113:H116)</f>
        <v>0</v>
      </c>
      <c r="I112" s="38">
        <f>SUM(I113:I116)</f>
        <v>0</v>
      </c>
      <c r="J112" s="30"/>
    </row>
    <row r="113" spans="1:10" s="33" customFormat="1" ht="20.100000000000001" customHeight="1">
      <c r="A113" s="31" t="s">
        <v>90</v>
      </c>
      <c r="B113" s="36">
        <v>621</v>
      </c>
      <c r="C113" s="29"/>
      <c r="D113" s="29"/>
      <c r="E113" s="38">
        <f t="shared" si="6"/>
        <v>0</v>
      </c>
      <c r="F113" s="38"/>
      <c r="G113" s="38"/>
      <c r="H113" s="38"/>
      <c r="I113" s="38"/>
      <c r="J113" s="30"/>
    </row>
    <row r="114" spans="1:10" s="33" customFormat="1" ht="20.100000000000001" customHeight="1">
      <c r="A114" s="31" t="s">
        <v>91</v>
      </c>
      <c r="B114" s="36">
        <v>622</v>
      </c>
      <c r="C114" s="29"/>
      <c r="D114" s="29"/>
      <c r="E114" s="38">
        <f t="shared" si="6"/>
        <v>0</v>
      </c>
      <c r="F114" s="38"/>
      <c r="G114" s="38"/>
      <c r="H114" s="38"/>
      <c r="I114" s="38"/>
      <c r="J114" s="30"/>
    </row>
    <row r="115" spans="1:10" s="33" customFormat="1" ht="20.100000000000001" customHeight="1">
      <c r="A115" s="31" t="s">
        <v>92</v>
      </c>
      <c r="B115" s="36">
        <v>623</v>
      </c>
      <c r="C115" s="29"/>
      <c r="D115" s="29"/>
      <c r="E115" s="38">
        <f t="shared" si="6"/>
        <v>0</v>
      </c>
      <c r="F115" s="1"/>
      <c r="G115" s="1"/>
      <c r="H115" s="1"/>
      <c r="I115" s="1"/>
      <c r="J115" s="30"/>
    </row>
    <row r="116" spans="1:10" s="33" customFormat="1" ht="20.100000000000001" customHeight="1">
      <c r="A116" s="27" t="s">
        <v>47</v>
      </c>
      <c r="B116" s="37">
        <v>630</v>
      </c>
      <c r="C116" s="29"/>
      <c r="D116" s="29"/>
      <c r="E116" s="1">
        <f t="shared" si="6"/>
        <v>0</v>
      </c>
      <c r="F116" s="1"/>
      <c r="G116" s="1"/>
      <c r="H116" s="1"/>
      <c r="I116" s="1"/>
      <c r="J116" s="30"/>
    </row>
    <row r="117" spans="1:10" ht="20.100000000000001" customHeight="1">
      <c r="A117" s="34" t="s">
        <v>15</v>
      </c>
      <c r="B117" s="39">
        <v>700</v>
      </c>
      <c r="C117" s="35">
        <f>SUM(C41+C42+C43+C84+C97+C107)</f>
        <v>0</v>
      </c>
      <c r="D117" s="35">
        <f>SUM(D41+D42+D43+D84+D97+D107)</f>
        <v>0</v>
      </c>
      <c r="E117" s="32">
        <f>SUM(F117:I117)</f>
        <v>5440.0999999999995</v>
      </c>
      <c r="F117" s="32">
        <f>F41+F42+F43+F84+F97+F107</f>
        <v>1455.3999999999999</v>
      </c>
      <c r="G117" s="32">
        <f>G41+G42+G43+G84+G97+G107</f>
        <v>1267.8999999999999</v>
      </c>
      <c r="H117" s="32">
        <f>H41+H42+H43+H84+H97+H107</f>
        <v>1410.3</v>
      </c>
      <c r="I117" s="32">
        <f>I41+I42+I43+I84+I97+I107</f>
        <v>1306.4999999999998</v>
      </c>
      <c r="J117" s="30"/>
    </row>
    <row r="118" spans="1:10" ht="20.100000000000001" customHeight="1">
      <c r="A118" s="34" t="s">
        <v>28</v>
      </c>
      <c r="B118" s="39">
        <v>800</v>
      </c>
      <c r="C118" s="35">
        <f>C48+C55+C56+C63+C64+C65+C68+C69+C70+C99+C112</f>
        <v>0</v>
      </c>
      <c r="D118" s="35">
        <f>D48+D55+D56+D63+D64+D65+D68+D69+D70+D99+D112</f>
        <v>0</v>
      </c>
      <c r="E118" s="32">
        <f>SUM(F118:I118)</f>
        <v>5440.1</v>
      </c>
      <c r="F118" s="32">
        <f>F99+F84+F70+F47</f>
        <v>1455.4</v>
      </c>
      <c r="G118" s="32">
        <f>G99+G84+G70+G47</f>
        <v>1267.9000000000001</v>
      </c>
      <c r="H118" s="32">
        <f>H99+H84+H70+H47</f>
        <v>1410.3000000000002</v>
      </c>
      <c r="I118" s="32">
        <f>I99+I84+I70+I47</f>
        <v>1306.5</v>
      </c>
      <c r="J118" s="30"/>
    </row>
    <row r="119" spans="1:10" ht="19.5" customHeight="1">
      <c r="A119" s="27" t="s">
        <v>80</v>
      </c>
      <c r="B119" s="28">
        <v>850</v>
      </c>
      <c r="C119" s="29"/>
      <c r="D119" s="29"/>
      <c r="E119" s="40">
        <f>E117-E118</f>
        <v>0</v>
      </c>
      <c r="F119" s="40">
        <f>F117-F118</f>
        <v>0</v>
      </c>
      <c r="G119" s="40">
        <f>G117-G118</f>
        <v>0</v>
      </c>
      <c r="H119" s="40">
        <f>H117-H118</f>
        <v>0</v>
      </c>
      <c r="I119" s="40">
        <f>I117-I118</f>
        <v>0</v>
      </c>
      <c r="J119" s="30"/>
    </row>
    <row r="120" spans="1:10" ht="19.5" customHeight="1">
      <c r="A120" s="96" t="s">
        <v>81</v>
      </c>
      <c r="B120" s="78"/>
      <c r="C120" s="41"/>
      <c r="D120" s="41"/>
      <c r="E120" s="42"/>
      <c r="F120" s="42" t="s">
        <v>83</v>
      </c>
      <c r="G120" s="42" t="s">
        <v>84</v>
      </c>
      <c r="H120" s="42" t="s">
        <v>120</v>
      </c>
      <c r="I120" s="42" t="s">
        <v>82</v>
      </c>
      <c r="J120" s="43"/>
    </row>
    <row r="121" spans="1:10" ht="19.5" customHeight="1">
      <c r="A121" s="27" t="s">
        <v>97</v>
      </c>
      <c r="B121" s="28">
        <v>900</v>
      </c>
      <c r="C121" s="29"/>
      <c r="D121" s="29"/>
      <c r="E121" s="29"/>
      <c r="F121" s="29">
        <v>22</v>
      </c>
      <c r="G121" s="29">
        <v>22</v>
      </c>
      <c r="H121" s="29">
        <v>22</v>
      </c>
      <c r="I121" s="29">
        <v>22</v>
      </c>
      <c r="J121" s="43"/>
    </row>
    <row r="122" spans="1:10" ht="19.5" customHeight="1">
      <c r="A122" s="27" t="s">
        <v>85</v>
      </c>
      <c r="B122" s="28">
        <v>910</v>
      </c>
      <c r="C122" s="29"/>
      <c r="D122" s="29"/>
      <c r="E122" s="29"/>
      <c r="F122" s="1">
        <v>3455.9</v>
      </c>
      <c r="G122" s="1">
        <v>3455.9</v>
      </c>
      <c r="H122" s="1">
        <v>3455.9</v>
      </c>
      <c r="I122" s="1">
        <v>3455.9</v>
      </c>
      <c r="J122" s="43"/>
    </row>
    <row r="123" spans="1:10" ht="19.5" customHeight="1">
      <c r="A123" s="27" t="s">
        <v>86</v>
      </c>
      <c r="B123" s="28">
        <v>920</v>
      </c>
      <c r="C123" s="29"/>
      <c r="D123" s="29"/>
      <c r="E123" s="29"/>
      <c r="F123" s="29"/>
      <c r="G123" s="29"/>
      <c r="H123" s="29"/>
      <c r="I123" s="29"/>
      <c r="J123" s="43"/>
    </row>
    <row r="124" spans="1:10" ht="19.5" customHeight="1">
      <c r="A124" s="27" t="s">
        <v>99</v>
      </c>
      <c r="B124" s="28">
        <v>930</v>
      </c>
      <c r="C124" s="29"/>
      <c r="D124" s="29"/>
      <c r="E124" s="29"/>
      <c r="F124" s="29"/>
      <c r="G124" s="29"/>
      <c r="H124" s="29"/>
      <c r="I124" s="29"/>
      <c r="J124" s="43"/>
    </row>
    <row r="125" spans="1:10" ht="19.5" customHeight="1">
      <c r="A125" s="44"/>
      <c r="B125" s="45"/>
      <c r="C125" s="46"/>
      <c r="D125" s="46"/>
      <c r="E125" s="46"/>
      <c r="F125" s="46"/>
      <c r="G125" s="46"/>
      <c r="H125" s="46"/>
      <c r="I125" s="46"/>
      <c r="J125" s="43"/>
    </row>
    <row r="126" spans="1:10" ht="16.5" customHeight="1">
      <c r="A126" s="44"/>
      <c r="C126" s="47"/>
      <c r="D126" s="48"/>
      <c r="E126" s="48"/>
      <c r="F126" s="48"/>
      <c r="G126" s="48"/>
      <c r="H126" s="48"/>
      <c r="I126" s="48"/>
    </row>
    <row r="127" spans="1:10" ht="20.100000000000001" customHeight="1">
      <c r="A127" s="49" t="s">
        <v>134</v>
      </c>
      <c r="B127" s="45"/>
      <c r="C127" s="94" t="s">
        <v>40</v>
      </c>
      <c r="D127" s="94"/>
      <c r="E127" s="94"/>
      <c r="F127" s="50"/>
      <c r="G127" s="95" t="s">
        <v>133</v>
      </c>
      <c r="H127" s="95"/>
      <c r="I127" s="95"/>
    </row>
    <row r="128" spans="1:10" s="33" customFormat="1" ht="20.100000000000001" customHeight="1">
      <c r="A128" s="9" t="s">
        <v>39</v>
      </c>
      <c r="B128" s="2"/>
      <c r="C128" s="91" t="s">
        <v>43</v>
      </c>
      <c r="D128" s="91"/>
      <c r="E128" s="91"/>
      <c r="F128" s="51"/>
      <c r="G128" s="92" t="s">
        <v>26</v>
      </c>
      <c r="H128" s="92"/>
      <c r="I128" s="92"/>
    </row>
    <row r="129" spans="1:9" ht="20.100000000000001" customHeight="1">
      <c r="A129" s="44"/>
      <c r="C129" s="47"/>
      <c r="D129" s="48"/>
      <c r="E129" s="48"/>
      <c r="F129" s="48"/>
      <c r="G129" s="48"/>
      <c r="H129" s="48"/>
      <c r="I129" s="48"/>
    </row>
    <row r="130" spans="1:9">
      <c r="A130" s="44"/>
      <c r="C130" s="47"/>
      <c r="D130" s="48"/>
      <c r="E130" s="48"/>
      <c r="F130" s="48"/>
      <c r="G130" s="48"/>
      <c r="H130" s="48"/>
      <c r="I130" s="48"/>
    </row>
    <row r="131" spans="1:9">
      <c r="A131" s="44"/>
      <c r="C131" s="47"/>
      <c r="D131" s="48"/>
      <c r="E131" s="48"/>
      <c r="F131" s="48"/>
      <c r="G131" s="48"/>
      <c r="H131" s="48"/>
      <c r="I131" s="48"/>
    </row>
    <row r="132" spans="1:9">
      <c r="A132" s="44"/>
      <c r="C132" s="47"/>
      <c r="D132" s="48"/>
      <c r="E132" s="48"/>
      <c r="F132" s="48"/>
      <c r="G132" s="48"/>
      <c r="H132" s="48"/>
      <c r="I132" s="48"/>
    </row>
    <row r="133" spans="1:9">
      <c r="A133" s="44"/>
      <c r="C133" s="47"/>
      <c r="D133" s="48"/>
      <c r="E133" s="48"/>
      <c r="F133" s="48"/>
      <c r="G133" s="48"/>
      <c r="H133" s="48"/>
      <c r="I133" s="48"/>
    </row>
    <row r="134" spans="1:9">
      <c r="A134" s="44"/>
      <c r="C134" s="47"/>
      <c r="D134" s="48"/>
      <c r="E134" s="48"/>
      <c r="F134" s="48"/>
      <c r="G134" s="48"/>
      <c r="H134" s="48"/>
      <c r="I134" s="48"/>
    </row>
    <row r="135" spans="1:9">
      <c r="A135" s="44"/>
      <c r="C135" s="47"/>
      <c r="D135" s="48"/>
      <c r="E135" s="48"/>
      <c r="F135" s="48"/>
      <c r="G135" s="48"/>
      <c r="H135" s="48"/>
      <c r="I135" s="48"/>
    </row>
    <row r="136" spans="1:9">
      <c r="A136" s="44"/>
      <c r="C136" s="47"/>
      <c r="D136" s="48"/>
      <c r="E136" s="48"/>
      <c r="F136" s="48"/>
      <c r="G136" s="48"/>
      <c r="H136" s="48"/>
      <c r="I136" s="48"/>
    </row>
    <row r="137" spans="1:9">
      <c r="A137" s="44"/>
      <c r="C137" s="47"/>
      <c r="D137" s="48"/>
      <c r="E137" s="48"/>
      <c r="F137" s="48"/>
      <c r="G137" s="48"/>
      <c r="H137" s="48"/>
      <c r="I137" s="48"/>
    </row>
    <row r="138" spans="1:9">
      <c r="A138" s="44"/>
      <c r="C138" s="47"/>
      <c r="D138" s="48"/>
      <c r="E138" s="48"/>
      <c r="F138" s="48"/>
      <c r="G138" s="48"/>
      <c r="H138" s="48"/>
      <c r="I138" s="48"/>
    </row>
    <row r="139" spans="1:9">
      <c r="A139" s="44"/>
      <c r="C139" s="47"/>
      <c r="D139" s="48"/>
      <c r="E139" s="48"/>
      <c r="F139" s="48"/>
      <c r="G139" s="48"/>
      <c r="H139" s="48"/>
      <c r="I139" s="48"/>
    </row>
    <row r="140" spans="1:9">
      <c r="A140" s="44"/>
      <c r="C140" s="47"/>
      <c r="D140" s="48"/>
      <c r="E140" s="48"/>
      <c r="F140" s="48"/>
      <c r="G140" s="48"/>
      <c r="H140" s="48"/>
      <c r="I140" s="48"/>
    </row>
    <row r="141" spans="1:9">
      <c r="A141" s="44"/>
      <c r="C141" s="47"/>
      <c r="D141" s="48"/>
      <c r="E141" s="48"/>
      <c r="F141" s="48"/>
      <c r="G141" s="48"/>
      <c r="H141" s="48"/>
      <c r="I141" s="48"/>
    </row>
    <row r="142" spans="1:9">
      <c r="A142" s="44"/>
      <c r="C142" s="47"/>
      <c r="D142" s="48"/>
      <c r="E142" s="48"/>
      <c r="F142" s="48"/>
      <c r="G142" s="48"/>
      <c r="H142" s="48"/>
      <c r="I142" s="48"/>
    </row>
    <row r="143" spans="1:9">
      <c r="A143" s="44"/>
      <c r="C143" s="47"/>
      <c r="D143" s="48"/>
      <c r="E143" s="48"/>
      <c r="F143" s="48"/>
      <c r="G143" s="48"/>
      <c r="H143" s="48"/>
      <c r="I143" s="48"/>
    </row>
    <row r="144" spans="1:9">
      <c r="A144" s="44"/>
      <c r="C144" s="47"/>
      <c r="D144" s="48"/>
      <c r="E144" s="48"/>
      <c r="F144" s="48"/>
      <c r="G144" s="48"/>
      <c r="H144" s="48"/>
      <c r="I144" s="48"/>
    </row>
    <row r="145" spans="1:9">
      <c r="A145" s="44"/>
      <c r="C145" s="47"/>
      <c r="D145" s="48"/>
      <c r="E145" s="48"/>
      <c r="F145" s="48"/>
      <c r="G145" s="48"/>
      <c r="H145" s="48"/>
      <c r="I145" s="48"/>
    </row>
    <row r="146" spans="1:9">
      <c r="A146" s="44"/>
      <c r="C146" s="47"/>
      <c r="D146" s="48"/>
      <c r="E146" s="48"/>
      <c r="F146" s="48"/>
      <c r="G146" s="48"/>
      <c r="H146" s="48"/>
      <c r="I146" s="48"/>
    </row>
    <row r="147" spans="1:9">
      <c r="A147" s="44"/>
      <c r="C147" s="47"/>
      <c r="D147" s="48"/>
      <c r="E147" s="48"/>
      <c r="F147" s="48"/>
      <c r="G147" s="48"/>
      <c r="H147" s="48"/>
      <c r="I147" s="48"/>
    </row>
    <row r="148" spans="1:9">
      <c r="A148" s="44"/>
      <c r="C148" s="47"/>
      <c r="D148" s="48"/>
      <c r="E148" s="48"/>
      <c r="F148" s="48"/>
      <c r="G148" s="48"/>
      <c r="H148" s="48"/>
      <c r="I148" s="48"/>
    </row>
    <row r="149" spans="1:9">
      <c r="A149" s="44"/>
      <c r="C149" s="47"/>
      <c r="D149" s="48"/>
      <c r="E149" s="48"/>
      <c r="F149" s="48"/>
      <c r="G149" s="48"/>
      <c r="H149" s="48"/>
      <c r="I149" s="48"/>
    </row>
    <row r="150" spans="1:9">
      <c r="A150" s="44"/>
      <c r="C150" s="47"/>
      <c r="D150" s="48"/>
      <c r="E150" s="48"/>
      <c r="F150" s="48"/>
      <c r="G150" s="48"/>
      <c r="H150" s="48"/>
      <c r="I150" s="48"/>
    </row>
    <row r="151" spans="1:9">
      <c r="A151" s="44"/>
      <c r="C151" s="47"/>
      <c r="D151" s="48"/>
      <c r="E151" s="48"/>
      <c r="F151" s="48"/>
      <c r="G151" s="48"/>
      <c r="H151" s="48"/>
      <c r="I151" s="48"/>
    </row>
    <row r="152" spans="1:9">
      <c r="A152" s="44"/>
      <c r="C152" s="47"/>
      <c r="D152" s="48"/>
      <c r="E152" s="48"/>
      <c r="F152" s="48"/>
      <c r="G152" s="48"/>
      <c r="H152" s="48"/>
      <c r="I152" s="48"/>
    </row>
    <row r="153" spans="1:9">
      <c r="A153" s="44"/>
      <c r="C153" s="47"/>
      <c r="D153" s="48"/>
      <c r="E153" s="48"/>
      <c r="F153" s="48"/>
      <c r="G153" s="48"/>
      <c r="H153" s="48"/>
      <c r="I153" s="48"/>
    </row>
    <row r="154" spans="1:9">
      <c r="A154" s="44"/>
      <c r="C154" s="47"/>
      <c r="D154" s="48"/>
      <c r="E154" s="48"/>
      <c r="F154" s="48"/>
      <c r="G154" s="48"/>
      <c r="H154" s="48"/>
      <c r="I154" s="48"/>
    </row>
    <row r="155" spans="1:9">
      <c r="A155" s="44"/>
      <c r="C155" s="47"/>
      <c r="D155" s="48"/>
      <c r="E155" s="48"/>
      <c r="F155" s="48"/>
      <c r="G155" s="48"/>
      <c r="H155" s="48"/>
      <c r="I155" s="48"/>
    </row>
    <row r="156" spans="1:9">
      <c r="A156" s="44"/>
      <c r="C156" s="47"/>
      <c r="D156" s="48"/>
      <c r="E156" s="48"/>
      <c r="F156" s="48"/>
      <c r="G156" s="48"/>
      <c r="H156" s="48"/>
      <c r="I156" s="48"/>
    </row>
    <row r="157" spans="1:9">
      <c r="A157" s="44"/>
      <c r="C157" s="47"/>
      <c r="D157" s="48"/>
      <c r="E157" s="48"/>
      <c r="F157" s="48"/>
      <c r="G157" s="48"/>
      <c r="H157" s="48"/>
      <c r="I157" s="48"/>
    </row>
    <row r="158" spans="1:9">
      <c r="A158" s="44"/>
      <c r="C158" s="47"/>
      <c r="D158" s="48"/>
      <c r="E158" s="48"/>
      <c r="F158" s="48"/>
      <c r="G158" s="48"/>
      <c r="H158" s="48"/>
      <c r="I158" s="48"/>
    </row>
    <row r="159" spans="1:9">
      <c r="A159" s="44"/>
      <c r="C159" s="47"/>
      <c r="D159" s="48"/>
      <c r="E159" s="48"/>
      <c r="F159" s="48"/>
      <c r="G159" s="48"/>
      <c r="H159" s="48"/>
      <c r="I159" s="48"/>
    </row>
    <row r="160" spans="1:9">
      <c r="A160" s="44"/>
      <c r="C160" s="47"/>
      <c r="D160" s="48"/>
      <c r="E160" s="48"/>
      <c r="F160" s="48"/>
      <c r="G160" s="48"/>
      <c r="H160" s="48"/>
      <c r="I160" s="48"/>
    </row>
    <row r="161" spans="1:9">
      <c r="A161" s="44"/>
      <c r="C161" s="47"/>
      <c r="D161" s="48"/>
      <c r="E161" s="48"/>
      <c r="F161" s="48"/>
      <c r="G161" s="48"/>
      <c r="H161" s="48"/>
      <c r="I161" s="48"/>
    </row>
    <row r="162" spans="1:9">
      <c r="A162" s="44"/>
      <c r="C162" s="47"/>
      <c r="D162" s="48"/>
      <c r="E162" s="48"/>
      <c r="F162" s="48"/>
      <c r="G162" s="48"/>
      <c r="H162" s="48"/>
      <c r="I162" s="48"/>
    </row>
    <row r="163" spans="1:9">
      <c r="A163" s="44"/>
      <c r="C163" s="47"/>
      <c r="D163" s="48"/>
      <c r="E163" s="48"/>
      <c r="F163" s="48"/>
      <c r="G163" s="48"/>
      <c r="H163" s="48"/>
      <c r="I163" s="48"/>
    </row>
    <row r="164" spans="1:9">
      <c r="A164" s="44"/>
      <c r="C164" s="47"/>
      <c r="D164" s="48"/>
      <c r="E164" s="48"/>
      <c r="F164" s="48"/>
      <c r="G164" s="48"/>
      <c r="H164" s="48"/>
      <c r="I164" s="48"/>
    </row>
    <row r="165" spans="1:9">
      <c r="A165" s="44"/>
      <c r="C165" s="47"/>
      <c r="D165" s="48"/>
      <c r="E165" s="48"/>
      <c r="F165" s="48"/>
      <c r="G165" s="48"/>
      <c r="H165" s="48"/>
      <c r="I165" s="48"/>
    </row>
    <row r="166" spans="1:9">
      <c r="A166" s="44"/>
      <c r="C166" s="47"/>
      <c r="D166" s="48"/>
      <c r="E166" s="48"/>
      <c r="F166" s="48"/>
      <c r="G166" s="48"/>
      <c r="H166" s="48"/>
      <c r="I166" s="48"/>
    </row>
    <row r="167" spans="1:9">
      <c r="A167" s="44"/>
      <c r="C167" s="47"/>
      <c r="D167" s="48"/>
      <c r="E167" s="48"/>
      <c r="F167" s="48"/>
      <c r="G167" s="48"/>
      <c r="H167" s="48"/>
      <c r="I167" s="48"/>
    </row>
    <row r="168" spans="1:9">
      <c r="A168" s="44"/>
      <c r="C168" s="47"/>
      <c r="D168" s="48"/>
      <c r="E168" s="48"/>
      <c r="F168" s="48"/>
      <c r="G168" s="48"/>
      <c r="H168" s="48"/>
      <c r="I168" s="48"/>
    </row>
    <row r="169" spans="1:9">
      <c r="A169" s="44"/>
      <c r="C169" s="47"/>
      <c r="D169" s="48"/>
      <c r="E169" s="48"/>
      <c r="F169" s="48"/>
      <c r="G169" s="48"/>
      <c r="H169" s="48"/>
      <c r="I169" s="48"/>
    </row>
    <row r="170" spans="1:9">
      <c r="A170" s="52"/>
    </row>
    <row r="171" spans="1:9">
      <c r="A171" s="52"/>
    </row>
    <row r="172" spans="1:9">
      <c r="A172" s="52"/>
    </row>
    <row r="173" spans="1:9">
      <c r="A173" s="52"/>
    </row>
    <row r="174" spans="1:9">
      <c r="A174" s="52"/>
    </row>
    <row r="175" spans="1:9">
      <c r="A175" s="52"/>
    </row>
    <row r="176" spans="1:9">
      <c r="A176" s="52"/>
    </row>
    <row r="177" spans="1:1">
      <c r="A177" s="52"/>
    </row>
    <row r="178" spans="1:1">
      <c r="A178" s="52"/>
    </row>
    <row r="179" spans="1:1">
      <c r="A179" s="52"/>
    </row>
    <row r="180" spans="1:1">
      <c r="A180" s="52"/>
    </row>
    <row r="181" spans="1:1">
      <c r="A181" s="52"/>
    </row>
    <row r="182" spans="1:1">
      <c r="A182" s="52"/>
    </row>
    <row r="183" spans="1:1">
      <c r="A183" s="52"/>
    </row>
    <row r="184" spans="1:1">
      <c r="A184" s="52"/>
    </row>
    <row r="185" spans="1:1">
      <c r="A185" s="52"/>
    </row>
    <row r="186" spans="1:1">
      <c r="A186" s="52"/>
    </row>
    <row r="187" spans="1:1">
      <c r="A187" s="52"/>
    </row>
    <row r="188" spans="1:1">
      <c r="A188" s="52"/>
    </row>
    <row r="189" spans="1:1">
      <c r="A189" s="52"/>
    </row>
    <row r="190" spans="1:1">
      <c r="A190" s="52"/>
    </row>
    <row r="191" spans="1:1">
      <c r="A191" s="52"/>
    </row>
    <row r="192" spans="1:1">
      <c r="A192" s="52"/>
    </row>
    <row r="193" spans="1:1">
      <c r="A193" s="52"/>
    </row>
    <row r="194" spans="1:1">
      <c r="A194" s="52"/>
    </row>
    <row r="195" spans="1:1">
      <c r="A195" s="52"/>
    </row>
    <row r="196" spans="1:1">
      <c r="A196" s="52"/>
    </row>
    <row r="197" spans="1:1">
      <c r="A197" s="52"/>
    </row>
    <row r="198" spans="1:1">
      <c r="A198" s="52"/>
    </row>
    <row r="199" spans="1:1">
      <c r="A199" s="52"/>
    </row>
    <row r="200" spans="1:1">
      <c r="A200" s="52"/>
    </row>
    <row r="201" spans="1:1">
      <c r="A201" s="52"/>
    </row>
    <row r="202" spans="1:1">
      <c r="A202" s="52"/>
    </row>
    <row r="203" spans="1:1">
      <c r="A203" s="52"/>
    </row>
    <row r="204" spans="1:1">
      <c r="A204" s="52"/>
    </row>
    <row r="205" spans="1:1">
      <c r="A205" s="52"/>
    </row>
    <row r="206" spans="1:1">
      <c r="A206" s="52"/>
    </row>
    <row r="207" spans="1:1">
      <c r="A207" s="52"/>
    </row>
    <row r="208" spans="1:1">
      <c r="A208" s="52"/>
    </row>
    <row r="209" spans="1:1">
      <c r="A209" s="52"/>
    </row>
    <row r="210" spans="1:1">
      <c r="A210" s="52"/>
    </row>
    <row r="211" spans="1:1">
      <c r="A211" s="52"/>
    </row>
    <row r="212" spans="1:1">
      <c r="A212" s="52"/>
    </row>
    <row r="213" spans="1:1">
      <c r="A213" s="52"/>
    </row>
    <row r="214" spans="1:1">
      <c r="A214" s="52"/>
    </row>
    <row r="215" spans="1:1">
      <c r="A215" s="52"/>
    </row>
    <row r="216" spans="1:1">
      <c r="A216" s="52"/>
    </row>
    <row r="217" spans="1:1">
      <c r="A217" s="52"/>
    </row>
    <row r="218" spans="1:1">
      <c r="A218" s="52"/>
    </row>
    <row r="219" spans="1:1">
      <c r="A219" s="52"/>
    </row>
    <row r="220" spans="1:1">
      <c r="A220" s="52"/>
    </row>
    <row r="221" spans="1:1">
      <c r="A221" s="52"/>
    </row>
    <row r="222" spans="1:1">
      <c r="A222" s="52"/>
    </row>
    <row r="223" spans="1:1">
      <c r="A223" s="52"/>
    </row>
    <row r="224" spans="1:1">
      <c r="A224" s="52"/>
    </row>
    <row r="225" spans="1:1">
      <c r="A225" s="52"/>
    </row>
    <row r="226" spans="1:1">
      <c r="A226" s="52"/>
    </row>
    <row r="227" spans="1:1">
      <c r="A227" s="52"/>
    </row>
    <row r="228" spans="1:1">
      <c r="A228" s="52"/>
    </row>
    <row r="229" spans="1:1">
      <c r="A229" s="52"/>
    </row>
    <row r="230" spans="1:1">
      <c r="A230" s="52"/>
    </row>
    <row r="231" spans="1:1">
      <c r="A231" s="52"/>
    </row>
    <row r="232" spans="1:1">
      <c r="A232" s="52"/>
    </row>
    <row r="233" spans="1:1">
      <c r="A233" s="52"/>
    </row>
    <row r="234" spans="1:1">
      <c r="A234" s="52"/>
    </row>
    <row r="235" spans="1:1">
      <c r="A235" s="52"/>
    </row>
    <row r="236" spans="1:1">
      <c r="A236" s="52"/>
    </row>
    <row r="237" spans="1:1">
      <c r="A237" s="52"/>
    </row>
    <row r="238" spans="1:1">
      <c r="A238" s="52"/>
    </row>
    <row r="239" spans="1:1">
      <c r="A239" s="52"/>
    </row>
    <row r="240" spans="1:1">
      <c r="A240" s="52"/>
    </row>
    <row r="241" spans="1:1">
      <c r="A241" s="52"/>
    </row>
    <row r="242" spans="1:1">
      <c r="A242" s="52"/>
    </row>
    <row r="243" spans="1:1">
      <c r="A243" s="52"/>
    </row>
    <row r="244" spans="1:1">
      <c r="A244" s="52"/>
    </row>
    <row r="245" spans="1:1">
      <c r="A245" s="52"/>
    </row>
    <row r="246" spans="1:1">
      <c r="A246" s="52"/>
    </row>
    <row r="247" spans="1:1">
      <c r="A247" s="52"/>
    </row>
    <row r="248" spans="1:1">
      <c r="A248" s="52"/>
    </row>
    <row r="249" spans="1:1">
      <c r="A249" s="52"/>
    </row>
    <row r="250" spans="1:1">
      <c r="A250" s="52"/>
    </row>
    <row r="251" spans="1:1">
      <c r="A251" s="52"/>
    </row>
    <row r="252" spans="1:1">
      <c r="A252" s="52"/>
    </row>
    <row r="253" spans="1:1">
      <c r="A253" s="52"/>
    </row>
    <row r="254" spans="1:1">
      <c r="A254" s="52"/>
    </row>
    <row r="255" spans="1:1">
      <c r="A255" s="52"/>
    </row>
    <row r="256" spans="1:1">
      <c r="A256" s="52"/>
    </row>
    <row r="257" spans="1:1">
      <c r="A257" s="52"/>
    </row>
    <row r="258" spans="1:1">
      <c r="A258" s="52"/>
    </row>
    <row r="259" spans="1:1">
      <c r="A259" s="52"/>
    </row>
    <row r="260" spans="1:1">
      <c r="A260" s="52"/>
    </row>
    <row r="261" spans="1:1">
      <c r="A261" s="52"/>
    </row>
    <row r="262" spans="1:1">
      <c r="A262" s="52"/>
    </row>
    <row r="263" spans="1:1">
      <c r="A263" s="52"/>
    </row>
    <row r="264" spans="1:1">
      <c r="A264" s="52"/>
    </row>
    <row r="265" spans="1:1">
      <c r="A265" s="52"/>
    </row>
    <row r="266" spans="1:1">
      <c r="A266" s="52"/>
    </row>
    <row r="267" spans="1:1">
      <c r="A267" s="52"/>
    </row>
    <row r="268" spans="1:1">
      <c r="A268" s="52"/>
    </row>
    <row r="269" spans="1:1">
      <c r="A269" s="52"/>
    </row>
    <row r="270" spans="1:1">
      <c r="A270" s="52"/>
    </row>
    <row r="271" spans="1:1">
      <c r="A271" s="52"/>
    </row>
    <row r="272" spans="1:1">
      <c r="A272" s="52"/>
    </row>
    <row r="273" spans="1:1">
      <c r="A273" s="52"/>
    </row>
    <row r="274" spans="1:1">
      <c r="A274" s="52"/>
    </row>
    <row r="275" spans="1:1">
      <c r="A275" s="52"/>
    </row>
    <row r="276" spans="1:1">
      <c r="A276" s="52"/>
    </row>
    <row r="277" spans="1:1">
      <c r="A277" s="52"/>
    </row>
    <row r="278" spans="1:1">
      <c r="A278" s="52"/>
    </row>
    <row r="279" spans="1:1">
      <c r="A279" s="52"/>
    </row>
    <row r="280" spans="1:1">
      <c r="A280" s="52"/>
    </row>
    <row r="281" spans="1:1">
      <c r="A281" s="52"/>
    </row>
    <row r="282" spans="1:1">
      <c r="A282" s="52"/>
    </row>
    <row r="283" spans="1:1">
      <c r="A283" s="52"/>
    </row>
    <row r="284" spans="1:1">
      <c r="A284" s="52"/>
    </row>
    <row r="285" spans="1:1">
      <c r="A285" s="52"/>
    </row>
    <row r="286" spans="1:1">
      <c r="A286" s="52"/>
    </row>
    <row r="287" spans="1:1">
      <c r="A287" s="52"/>
    </row>
    <row r="288" spans="1:1">
      <c r="A288" s="52"/>
    </row>
    <row r="289" spans="1:1">
      <c r="A289" s="52"/>
    </row>
    <row r="290" spans="1:1">
      <c r="A290" s="52"/>
    </row>
    <row r="291" spans="1:1">
      <c r="A291" s="52"/>
    </row>
    <row r="292" spans="1:1">
      <c r="A292" s="52"/>
    </row>
    <row r="293" spans="1:1">
      <c r="A293" s="52"/>
    </row>
    <row r="294" spans="1:1">
      <c r="A294" s="52"/>
    </row>
    <row r="295" spans="1:1">
      <c r="A295" s="52"/>
    </row>
    <row r="296" spans="1:1">
      <c r="A296" s="52"/>
    </row>
    <row r="297" spans="1:1">
      <c r="A297" s="52"/>
    </row>
    <row r="298" spans="1:1">
      <c r="A298" s="52"/>
    </row>
    <row r="299" spans="1:1">
      <c r="A299" s="52"/>
    </row>
    <row r="300" spans="1:1">
      <c r="A300" s="52"/>
    </row>
    <row r="301" spans="1:1">
      <c r="A301" s="52"/>
    </row>
    <row r="302" spans="1:1">
      <c r="A302" s="52"/>
    </row>
    <row r="303" spans="1:1">
      <c r="A303" s="52"/>
    </row>
    <row r="304" spans="1:1">
      <c r="A304" s="52"/>
    </row>
    <row r="305" spans="1:1">
      <c r="A305" s="52"/>
    </row>
    <row r="306" spans="1:1">
      <c r="A306" s="52"/>
    </row>
    <row r="307" spans="1:1">
      <c r="A307" s="52"/>
    </row>
    <row r="308" spans="1:1">
      <c r="A308" s="52"/>
    </row>
    <row r="309" spans="1:1">
      <c r="A309" s="52"/>
    </row>
    <row r="310" spans="1:1">
      <c r="A310" s="52"/>
    </row>
    <row r="311" spans="1:1">
      <c r="A311" s="52"/>
    </row>
    <row r="312" spans="1:1">
      <c r="A312" s="52"/>
    </row>
    <row r="313" spans="1:1">
      <c r="A313" s="52"/>
    </row>
    <row r="314" spans="1:1">
      <c r="A314" s="52"/>
    </row>
    <row r="315" spans="1:1">
      <c r="A315" s="52"/>
    </row>
    <row r="316" spans="1:1">
      <c r="A316" s="52"/>
    </row>
    <row r="317" spans="1:1">
      <c r="A317" s="52"/>
    </row>
    <row r="318" spans="1:1">
      <c r="A318" s="52"/>
    </row>
    <row r="319" spans="1:1">
      <c r="A319" s="52"/>
    </row>
    <row r="320" spans="1:1">
      <c r="A320" s="52"/>
    </row>
    <row r="321" spans="1:1">
      <c r="A321" s="52"/>
    </row>
    <row r="322" spans="1:1">
      <c r="A322" s="52"/>
    </row>
    <row r="323" spans="1:1">
      <c r="A323" s="52"/>
    </row>
    <row r="324" spans="1:1">
      <c r="A324" s="52"/>
    </row>
    <row r="325" spans="1:1">
      <c r="A325" s="52"/>
    </row>
    <row r="326" spans="1:1">
      <c r="A326" s="52"/>
    </row>
    <row r="327" spans="1:1">
      <c r="A327" s="52"/>
    </row>
    <row r="328" spans="1:1">
      <c r="A328" s="52"/>
    </row>
    <row r="329" spans="1:1">
      <c r="A329" s="52"/>
    </row>
    <row r="330" spans="1:1">
      <c r="A330" s="52"/>
    </row>
    <row r="331" spans="1:1">
      <c r="A331" s="52"/>
    </row>
    <row r="332" spans="1:1">
      <c r="A332" s="52"/>
    </row>
    <row r="333" spans="1:1">
      <c r="A333" s="52"/>
    </row>
    <row r="334" spans="1:1">
      <c r="A334" s="52"/>
    </row>
    <row r="335" spans="1:1">
      <c r="A335" s="52"/>
    </row>
    <row r="336" spans="1:1">
      <c r="A336" s="52"/>
    </row>
  </sheetData>
  <mergeCells count="40">
    <mergeCell ref="J36:J37"/>
    <mergeCell ref="A34:I34"/>
    <mergeCell ref="A36:A37"/>
    <mergeCell ref="B36:B37"/>
    <mergeCell ref="C36:C37"/>
    <mergeCell ref="F36:I36"/>
    <mergeCell ref="C128:E128"/>
    <mergeCell ref="G128:I128"/>
    <mergeCell ref="A40:J40"/>
    <mergeCell ref="C127:E127"/>
    <mergeCell ref="G127:I127"/>
    <mergeCell ref="A120:B120"/>
    <mergeCell ref="A89:I89"/>
    <mergeCell ref="A96:I96"/>
    <mergeCell ref="A106:I106"/>
    <mergeCell ref="H5:I5"/>
    <mergeCell ref="H17:I17"/>
    <mergeCell ref="H19:I19"/>
    <mergeCell ref="B28:E28"/>
    <mergeCell ref="B27:E27"/>
    <mergeCell ref="F27:H27"/>
    <mergeCell ref="B19:E19"/>
    <mergeCell ref="B20:F20"/>
    <mergeCell ref="B24:E24"/>
    <mergeCell ref="B25:E25"/>
    <mergeCell ref="A13:B13"/>
    <mergeCell ref="A16:B16"/>
    <mergeCell ref="A10:B10"/>
    <mergeCell ref="B23:E23"/>
    <mergeCell ref="B21:E21"/>
    <mergeCell ref="B22:E22"/>
    <mergeCell ref="A33:I33"/>
    <mergeCell ref="A39:I39"/>
    <mergeCell ref="D36:D37"/>
    <mergeCell ref="E36:E37"/>
    <mergeCell ref="B26:E26"/>
    <mergeCell ref="F26:H26"/>
    <mergeCell ref="B29:F29"/>
    <mergeCell ref="B30:E30"/>
    <mergeCell ref="B31:E31"/>
  </mergeCells>
  <phoneticPr fontId="3" type="noConversion"/>
  <pageMargins left="0.78740157480314965" right="0.59055118110236227" top="0.51181102362204722" bottom="0.47244094488188981" header="0.39370078740157483" footer="0.31496062992125984"/>
  <pageSetup paperSize="9" scale="40" fitToHeight="0" orientation="portrait" r:id="rId1"/>
  <headerFooter alignWithMargins="0"/>
  <rowBreaks count="1" manualBreakCount="1">
    <brk id="8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I. Фін план</vt:lpstr>
      <vt:lpstr>'I. Фін план'!Заголовки_для_друку</vt:lpstr>
      <vt:lpstr>'I. Фін план'!Область_друку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АЗПСМ</dc:subject>
  <dc:creator>us</dc:creator>
  <cp:lastModifiedBy>Oleg</cp:lastModifiedBy>
  <cp:lastPrinted>2021-02-18T10:08:41Z</cp:lastPrinted>
  <dcterms:created xsi:type="dcterms:W3CDTF">2003-03-13T16:00:22Z</dcterms:created>
  <dcterms:modified xsi:type="dcterms:W3CDTF">2021-02-18T10:08:43Z</dcterms:modified>
</cp:coreProperties>
</file>