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2" sheetId="68" r:id="rId1"/>
  </sheets>
  <externalReferences>
    <externalReference r:id="rId2"/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додаток2!$H$15:$H$139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додаток2!$11:$16</definedName>
    <definedName name="иори">#REF!</definedName>
    <definedName name="і">#REF!</definedName>
    <definedName name="область">#REF!</definedName>
    <definedName name="_xlnm.Print_Area" localSheetId="0">додаток2!$B$2:$G$140</definedName>
  </definedNames>
  <calcPr calcId="124519"/>
</workbook>
</file>

<file path=xl/calcChain.xml><?xml version="1.0" encoding="utf-8"?>
<calcChain xmlns="http://schemas.openxmlformats.org/spreadsheetml/2006/main">
  <c r="F20" i="68"/>
  <c r="F19" s="1"/>
  <c r="F24"/>
  <c r="F27"/>
  <c r="F31"/>
  <c r="F35"/>
  <c r="F39"/>
  <c r="F42"/>
  <c r="F118" s="1"/>
  <c r="F45"/>
  <c r="F49"/>
  <c r="F53"/>
  <c r="F56"/>
  <c r="F117" s="1"/>
  <c r="F63"/>
  <c r="D20"/>
  <c r="D19" s="1"/>
  <c r="D24"/>
  <c r="D27"/>
  <c r="D31"/>
  <c r="D35"/>
  <c r="D39"/>
  <c r="D42"/>
  <c r="D118" s="1"/>
  <c r="D45"/>
  <c r="D49"/>
  <c r="D53"/>
  <c r="D56"/>
  <c r="D63"/>
  <c r="E20"/>
  <c r="E19" s="1"/>
  <c r="E24"/>
  <c r="E27"/>
  <c r="E31"/>
  <c r="E35"/>
  <c r="E39"/>
  <c r="E42"/>
  <c r="E45"/>
  <c r="E49"/>
  <c r="E53"/>
  <c r="E56"/>
  <c r="E117" s="1"/>
  <c r="E63"/>
  <c r="D115"/>
  <c r="D116"/>
  <c r="D119"/>
  <c r="D92"/>
  <c r="D97"/>
  <c r="D103"/>
  <c r="D108"/>
  <c r="F115"/>
  <c r="F116"/>
  <c r="F119"/>
  <c r="F92"/>
  <c r="F97"/>
  <c r="F103"/>
  <c r="F108"/>
  <c r="E115"/>
  <c r="E116"/>
  <c r="E119"/>
  <c r="E92"/>
  <c r="E97"/>
  <c r="E103"/>
  <c r="E108"/>
  <c r="G21"/>
  <c r="H21" s="1"/>
  <c r="G22"/>
  <c r="H22" s="1"/>
  <c r="G25"/>
  <c r="H25" s="1"/>
  <c r="G26"/>
  <c r="H26" s="1"/>
  <c r="G28"/>
  <c r="H28" s="1"/>
  <c r="G29"/>
  <c r="H29" s="1"/>
  <c r="G32"/>
  <c r="H32" s="1"/>
  <c r="G33"/>
  <c r="H33" s="1"/>
  <c r="G34"/>
  <c r="H34" s="1"/>
  <c r="G36"/>
  <c r="H36" s="1"/>
  <c r="G37"/>
  <c r="H37" s="1"/>
  <c r="G38"/>
  <c r="H38" s="1"/>
  <c r="G40"/>
  <c r="H40" s="1"/>
  <c r="G41"/>
  <c r="H41" s="1"/>
  <c r="G43"/>
  <c r="H43" s="1"/>
  <c r="G44"/>
  <c r="H44" s="1"/>
  <c r="G46"/>
  <c r="H46" s="1"/>
  <c r="G47"/>
  <c r="H47" s="1"/>
  <c r="G48"/>
  <c r="H48" s="1"/>
  <c r="G50"/>
  <c r="H50" s="1"/>
  <c r="G51"/>
  <c r="H51" s="1"/>
  <c r="G52"/>
  <c r="H52" s="1"/>
  <c r="G54"/>
  <c r="H54" s="1"/>
  <c r="G55"/>
  <c r="H55" s="1"/>
  <c r="G57"/>
  <c r="H57" s="1"/>
  <c r="G58"/>
  <c r="H58" s="1"/>
  <c r="G59"/>
  <c r="H59" s="1"/>
  <c r="H61"/>
  <c r="G64"/>
  <c r="H64" s="1"/>
  <c r="G65"/>
  <c r="H65" s="1"/>
  <c r="D67"/>
  <c r="D70"/>
  <c r="D73"/>
  <c r="D76"/>
  <c r="D79"/>
  <c r="D82"/>
  <c r="D85"/>
  <c r="E67"/>
  <c r="E70"/>
  <c r="E73"/>
  <c r="E76"/>
  <c r="E79"/>
  <c r="E82"/>
  <c r="E85"/>
  <c r="F67"/>
  <c r="F70"/>
  <c r="F73"/>
  <c r="F76"/>
  <c r="F79"/>
  <c r="F82"/>
  <c r="F85"/>
  <c r="G68"/>
  <c r="H68" s="1"/>
  <c r="G69"/>
  <c r="H69" s="1"/>
  <c r="G71"/>
  <c r="H71" s="1"/>
  <c r="G72"/>
  <c r="H72" s="1"/>
  <c r="G74"/>
  <c r="H74" s="1"/>
  <c r="G75"/>
  <c r="H75" s="1"/>
  <c r="G77"/>
  <c r="H77" s="1"/>
  <c r="G78"/>
  <c r="H78" s="1"/>
  <c r="G80"/>
  <c r="H80" s="1"/>
  <c r="G81"/>
  <c r="H81" s="1"/>
  <c r="G83"/>
  <c r="H83" s="1"/>
  <c r="G84"/>
  <c r="H84" s="1"/>
  <c r="G86"/>
  <c r="H86" s="1"/>
  <c r="G87"/>
  <c r="H87" s="1"/>
  <c r="H89"/>
  <c r="G93"/>
  <c r="H93" s="1"/>
  <c r="G94"/>
  <c r="H94" s="1"/>
  <c r="G95"/>
  <c r="H95" s="1"/>
  <c r="G96"/>
  <c r="H96" s="1"/>
  <c r="G98"/>
  <c r="H98" s="1"/>
  <c r="G99"/>
  <c r="H99" s="1"/>
  <c r="G100"/>
  <c r="H100" s="1"/>
  <c r="G101"/>
  <c r="H101" s="1"/>
  <c r="G104"/>
  <c r="H104" s="1"/>
  <c r="G105"/>
  <c r="H105" s="1"/>
  <c r="G106"/>
  <c r="H106" s="1"/>
  <c r="G107"/>
  <c r="H107" s="1"/>
  <c r="G109"/>
  <c r="H109" s="1"/>
  <c r="G110"/>
  <c r="H110" s="1"/>
  <c r="G111"/>
  <c r="H111" s="1"/>
  <c r="G112"/>
  <c r="H112" s="1"/>
  <c r="G120"/>
  <c r="H120" s="1"/>
  <c r="G121"/>
  <c r="H121" s="1"/>
  <c r="D133"/>
  <c r="E134"/>
  <c r="E135" s="1"/>
  <c r="E136" s="1"/>
  <c r="D137"/>
  <c r="E137"/>
  <c r="F137"/>
  <c r="G137"/>
  <c r="D138"/>
  <c r="E138"/>
  <c r="F138"/>
  <c r="G49" l="1"/>
  <c r="H49" s="1"/>
  <c r="G35"/>
  <c r="H35" s="1"/>
  <c r="G19"/>
  <c r="H19" s="1"/>
  <c r="G53"/>
  <c r="G45"/>
  <c r="H45" s="1"/>
  <c r="G24"/>
  <c r="H24" s="1"/>
  <c r="G63"/>
  <c r="H63" s="1"/>
  <c r="G20"/>
  <c r="H20" s="1"/>
  <c r="G103"/>
  <c r="H103" s="1"/>
  <c r="G92"/>
  <c r="H92" s="1"/>
  <c r="G116"/>
  <c r="H116" s="1"/>
  <c r="G39"/>
  <c r="H39" s="1"/>
  <c r="G31"/>
  <c r="H31" s="1"/>
  <c r="F30"/>
  <c r="G108"/>
  <c r="H108" s="1"/>
  <c r="G97"/>
  <c r="H97" s="1"/>
  <c r="G119"/>
  <c r="H119" s="1"/>
  <c r="E114"/>
  <c r="D114"/>
  <c r="G114" s="1"/>
  <c r="H114" s="1"/>
  <c r="F102"/>
  <c r="F114"/>
  <c r="D102"/>
  <c r="G115"/>
  <c r="H115" s="1"/>
  <c r="G82"/>
  <c r="H82" s="1"/>
  <c r="G76"/>
  <c r="H76" s="1"/>
  <c r="G85"/>
  <c r="H85" s="1"/>
  <c r="G79"/>
  <c r="H79" s="1"/>
  <c r="G67"/>
  <c r="H67" s="1"/>
  <c r="E91"/>
  <c r="F23"/>
  <c r="H60"/>
  <c r="F66"/>
  <c r="E66"/>
  <c r="G70"/>
  <c r="H70" s="1"/>
  <c r="D66"/>
  <c r="G66" s="1"/>
  <c r="H66" s="1"/>
  <c r="E118"/>
  <c r="G42"/>
  <c r="H42" s="1"/>
  <c r="E23"/>
  <c r="G27"/>
  <c r="H27" s="1"/>
  <c r="D117"/>
  <c r="G117" s="1"/>
  <c r="H117" s="1"/>
  <c r="G56"/>
  <c r="H56" s="1"/>
  <c r="D30"/>
  <c r="F91"/>
  <c r="G73"/>
  <c r="H73" s="1"/>
  <c r="E102"/>
  <c r="D91"/>
  <c r="E30"/>
  <c r="D23"/>
  <c r="F90" l="1"/>
  <c r="G102"/>
  <c r="H102" s="1"/>
  <c r="F129"/>
  <c r="G118"/>
  <c r="H118" s="1"/>
  <c r="G23"/>
  <c r="H23" s="1"/>
  <c r="E90"/>
  <c r="G30"/>
  <c r="H30" s="1"/>
  <c r="G91"/>
  <c r="H91" s="1"/>
  <c r="D90"/>
  <c r="G90" l="1"/>
  <c r="H90" s="1"/>
  <c r="I18"/>
</calcChain>
</file>

<file path=xl/sharedStrings.xml><?xml version="1.0" encoding="utf-8"?>
<sst xmlns="http://schemas.openxmlformats.org/spreadsheetml/2006/main" count="133" uniqueCount="80">
  <si>
    <t>Зовнішні запозичення</t>
  </si>
  <si>
    <t>Спеціальний фонд</t>
  </si>
  <si>
    <t>Внутрішнє фінансування</t>
  </si>
  <si>
    <t>Позики нефінансового приватного сектора</t>
  </si>
  <si>
    <t>Одержано</t>
  </si>
  <si>
    <t>Повернено</t>
  </si>
  <si>
    <t>Усього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</si>
  <si>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</si>
  <si>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</si>
  <si>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</si>
  <si>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</si>
  <si>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</si>
  <si>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 xml:space="preserve"> Зміни обсягів депозитів і цінних паперів, що використовуються для управління ліквідністю</t>
  </si>
  <si>
    <t>На кінець періоду</t>
  </si>
  <si>
    <t>Інші розрахунки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</si>
  <si>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</si>
  <si>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</si>
  <si>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</si>
  <si>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</si>
  <si>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</si>
  <si>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Повернення коштів з депозитів або пред'явлення цінних паперів</t>
  </si>
  <si>
    <t>Запозичення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</si>
  <si>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</si>
  <si>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</si>
  <si>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</si>
  <si>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>Додаток  2</t>
  </si>
  <si>
    <t>Загальний фонд</t>
  </si>
  <si>
    <t>Фінансування за рахунок коштів єдиного казначейського рахунку</t>
  </si>
  <si>
    <t>Фінансування бюджету за типом боргового зобов'язання</t>
  </si>
  <si>
    <t>Фінансування за борговими операціями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</si>
  <si>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</si>
  <si>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</si>
  <si>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</si>
  <si>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Зміни обсягів товарно-матеріальних цінностей</t>
  </si>
  <si>
    <t>Фінансування за рахунок залишків коштів на рахунках бюджетних установ</t>
  </si>
  <si>
    <t>На початок періоду</t>
  </si>
  <si>
    <t>Фінансування за рахунок позик банківських установ</t>
  </si>
  <si>
    <t>Зовнішнє фінансування</t>
  </si>
  <si>
    <t>Керуючий справами обласної ради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</si>
  <si>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</si>
  <si>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</si>
  <si>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Надходження від приватизації державного майна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</si>
  <si>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</si>
  <si>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</si>
  <si>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</si>
  <si>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</si>
  <si>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</si>
  <si>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</si>
  <si>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</si>
  <si>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</si>
  <si>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</si>
  <si>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>Євген Захаревич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</si>
  <si>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</si>
  <si>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</si>
  <si>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</si>
  <si>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Кошти, що передаються iз загального фонду бюджету до бюджету розвитку (спецiального фонду) </t>
  </si>
  <si>
    <t xml:space="preserve"> Повернення коштів з депозитів або пред"явлення цінних паперів</t>
  </si>
  <si>
    <t xml:space="preserve">Код </t>
  </si>
  <si>
    <t>ё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</si>
  <si>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</si>
  <si>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</si>
  <si>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</si>
  <si>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</si>
  <si>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</si>
  <si>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 xml:space="preserve">          </t>
  </si>
  <si>
    <t>х</t>
  </si>
  <si>
    <t>код бюджету</t>
  </si>
  <si>
    <t>усього</t>
  </si>
  <si>
    <t>(грн)</t>
  </si>
  <si>
    <t>Найменування згідно з Класифікацією бюджету</t>
  </si>
  <si>
    <t>у тому числі  бюджет розвитку</t>
  </si>
  <si>
    <t>Фінансування за типом кредитора</t>
  </si>
  <si>
    <t>Загальне фінансування</t>
  </si>
  <si>
    <t>Фінансування за типом боргового зобов"язання</t>
  </si>
  <si>
    <t>Фінансування   сільського  бюджету Мурованської ТГ  на 2022 рік</t>
  </si>
  <si>
    <t>до рішення виконавчого  комітету Мурованської сільської ради  від 07.12.2021 №</t>
  </si>
  <si>
    <t xml:space="preserve">Секретар виконавчого комітету </t>
  </si>
  <si>
    <t>Ростислав СИДОР</t>
  </si>
  <si>
    <t xml:space="preserve">Начальник фінансового відділу </t>
  </si>
  <si>
    <t>Мирослава МИХАЛЬЧУК</t>
  </si>
</sst>
</file>

<file path=xl/styles.xml><?xml version="1.0" encoding="utf-8"?>
<styleSheet xmlns="http://schemas.openxmlformats.org/spreadsheetml/2006/main">
  <numFmts count="15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</numFmts>
  <fonts count="74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4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0"/>
      <name val="Times New Roman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9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9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6">
    <xf numFmtId="0" fontId="0" fillId="0" borderId="0"/>
    <xf numFmtId="0" fontId="8" fillId="0" borderId="1">
      <protection locked="0"/>
    </xf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64" fillId="0" borderId="0">
      <protection locked="0"/>
    </xf>
    <xf numFmtId="0" fontId="64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69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" fontId="12" fillId="0" borderId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8" fontId="15" fillId="16" borderId="0"/>
    <xf numFmtId="0" fontId="16" fillId="17" borderId="0"/>
    <xf numFmtId="178" fontId="17" fillId="0" borderId="0"/>
    <xf numFmtId="0" fontId="11" fillId="0" borderId="0"/>
    <xf numFmtId="10" fontId="13" fillId="18" borderId="0" applyFill="0" applyBorder="0" applyProtection="0">
      <alignment horizontal="center"/>
    </xf>
    <xf numFmtId="10" fontId="13" fillId="0" borderId="0"/>
    <xf numFmtId="10" fontId="18" fillId="18" borderId="0" applyFill="0" applyBorder="0" applyProtection="0">
      <alignment horizontal="center"/>
    </xf>
    <xf numFmtId="0" fontId="13" fillId="0" borderId="0"/>
    <xf numFmtId="0" fontId="14" fillId="0" borderId="0"/>
    <xf numFmtId="0" fontId="2" fillId="0" borderId="0"/>
    <xf numFmtId="0" fontId="6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8" borderId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22" borderId="0" applyNumberFormat="0" applyBorder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59" fillId="18" borderId="3" applyNumberFormat="0" applyAlignment="0" applyProtection="0"/>
    <xf numFmtId="0" fontId="56" fillId="18" borderId="2" applyNumberFormat="0" applyAlignment="0" applyProtection="0"/>
    <xf numFmtId="0" fontId="48" fillId="4" borderId="0" applyNumberFormat="0" applyBorder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2" fillId="0" borderId="7" applyNumberFormat="0" applyFill="0" applyAlignment="0" applyProtection="0"/>
    <xf numFmtId="0" fontId="57" fillId="0" borderId="8" applyNumberFormat="0" applyFill="0" applyAlignment="0" applyProtection="0"/>
    <xf numFmtId="0" fontId="53" fillId="23" borderId="9" applyNumberFormat="0" applyAlignment="0" applyProtection="0"/>
    <xf numFmtId="0" fontId="53" fillId="23" borderId="9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6" fillId="18" borderId="2" applyNumberFormat="0" applyAlignment="0" applyProtection="0"/>
    <xf numFmtId="0" fontId="2" fillId="0" borderId="0"/>
    <xf numFmtId="0" fontId="4" fillId="0" borderId="0"/>
    <xf numFmtId="0" fontId="57" fillId="0" borderId="8" applyNumberFormat="0" applyFill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45" fillId="25" borderId="10" applyNumberFormat="0" applyFont="0" applyAlignment="0" applyProtection="0"/>
    <xf numFmtId="0" fontId="59" fillId="18" borderId="3" applyNumberFormat="0" applyAlignment="0" applyProtection="0"/>
    <xf numFmtId="0" fontId="52" fillId="0" borderId="7" applyNumberFormat="0" applyFill="0" applyAlignment="0" applyProtection="0"/>
    <xf numFmtId="0" fontId="9" fillId="0" borderId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69" fontId="62" fillId="0" borderId="0" applyFont="0" applyFill="0" applyBorder="0" applyAlignment="0" applyProtection="0"/>
    <xf numFmtId="171" fontId="6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8" fillId="4" borderId="0" applyNumberFormat="0" applyBorder="0" applyAlignment="0" applyProtection="0"/>
    <xf numFmtId="0" fontId="7" fillId="0" borderId="0">
      <protection locked="0"/>
    </xf>
    <xf numFmtId="0" fontId="68" fillId="27" borderId="0" applyNumberFormat="0" applyBorder="0" applyAlignment="0" applyProtection="0"/>
    <xf numFmtId="0" fontId="69" fillId="28" borderId="0" applyNumberFormat="0" applyBorder="0" applyAlignment="0" applyProtection="0"/>
    <xf numFmtId="0" fontId="1" fillId="0" borderId="0"/>
  </cellStyleXfs>
  <cellXfs count="136">
    <xf numFmtId="0" fontId="0" fillId="0" borderId="0" xfId="0"/>
    <xf numFmtId="0" fontId="3" fillId="26" borderId="0" xfId="0" applyFont="1" applyFill="1"/>
    <xf numFmtId="0" fontId="3" fillId="26" borderId="0" xfId="0" applyFont="1" applyFill="1" applyAlignment="1">
      <alignment wrapText="1"/>
    </xf>
    <xf numFmtId="0" fontId="3" fillId="26" borderId="0" xfId="0" applyFont="1" applyFill="1" applyAlignment="1"/>
    <xf numFmtId="0" fontId="21" fillId="26" borderId="0" xfId="0" applyFont="1" applyFill="1"/>
    <xf numFmtId="0" fontId="22" fillId="26" borderId="0" xfId="0" applyFont="1" applyFill="1"/>
    <xf numFmtId="0" fontId="20" fillId="26" borderId="0" xfId="0" applyFont="1" applyFill="1"/>
    <xf numFmtId="0" fontId="25" fillId="26" borderId="0" xfId="0" applyFont="1" applyFill="1"/>
    <xf numFmtId="0" fontId="5" fillId="26" borderId="0" xfId="0" applyFont="1" applyFill="1"/>
    <xf numFmtId="0" fontId="28" fillId="26" borderId="0" xfId="0" applyFont="1" applyFill="1"/>
    <xf numFmtId="0" fontId="30" fillId="26" borderId="0" xfId="0" applyFont="1" applyFill="1"/>
    <xf numFmtId="0" fontId="5" fillId="26" borderId="0" xfId="0" applyFont="1" applyFill="1" applyAlignment="1">
      <alignment wrapText="1"/>
    </xf>
    <xf numFmtId="0" fontId="28" fillId="26" borderId="0" xfId="0" applyFont="1" applyFill="1" applyAlignment="1">
      <alignment wrapText="1"/>
    </xf>
    <xf numFmtId="0" fontId="5" fillId="26" borderId="0" xfId="0" applyFont="1" applyFill="1" applyAlignment="1"/>
    <xf numFmtId="0" fontId="28" fillId="26" borderId="0" xfId="0" applyFont="1" applyFill="1" applyAlignment="1"/>
    <xf numFmtId="166" fontId="5" fillId="26" borderId="0" xfId="0" applyNumberFormat="1" applyFont="1" applyFill="1"/>
    <xf numFmtId="0" fontId="36" fillId="26" borderId="13" xfId="0" applyFont="1" applyFill="1" applyBorder="1" applyAlignment="1" applyProtection="1">
      <alignment horizontal="center"/>
    </xf>
    <xf numFmtId="0" fontId="36" fillId="26" borderId="13" xfId="0" applyFont="1" applyFill="1" applyBorder="1" applyAlignment="1" applyProtection="1">
      <alignment vertical="center" wrapText="1"/>
    </xf>
    <xf numFmtId="166" fontId="35" fillId="26" borderId="13" xfId="0" applyNumberFormat="1" applyFont="1" applyFill="1" applyBorder="1" applyAlignment="1">
      <alignment horizontal="center" wrapText="1"/>
    </xf>
    <xf numFmtId="0" fontId="36" fillId="26" borderId="14" xfId="0" applyFont="1" applyFill="1" applyBorder="1" applyAlignment="1" applyProtection="1">
      <alignment horizontal="center"/>
    </xf>
    <xf numFmtId="0" fontId="35" fillId="26" borderId="14" xfId="0" applyFont="1" applyFill="1" applyBorder="1" applyAlignment="1" applyProtection="1">
      <alignment vertical="center" wrapText="1"/>
    </xf>
    <xf numFmtId="166" fontId="35" fillId="26" borderId="14" xfId="0" applyNumberFormat="1" applyFont="1" applyFill="1" applyBorder="1" applyAlignment="1">
      <alignment horizontal="center" wrapText="1"/>
    </xf>
    <xf numFmtId="0" fontId="35" fillId="26" borderId="14" xfId="0" applyFont="1" applyFill="1" applyBorder="1" applyAlignment="1" applyProtection="1">
      <alignment horizontal="center"/>
    </xf>
    <xf numFmtId="0" fontId="37" fillId="26" borderId="14" xfId="0" applyFont="1" applyFill="1" applyBorder="1" applyAlignment="1" applyProtection="1">
      <alignment vertical="center" wrapText="1"/>
    </xf>
    <xf numFmtId="0" fontId="36" fillId="26" borderId="14" xfId="0" applyFont="1" applyFill="1" applyBorder="1" applyAlignment="1" applyProtection="1">
      <alignment vertical="center" wrapText="1"/>
    </xf>
    <xf numFmtId="166" fontId="35" fillId="26" borderId="14" xfId="0" applyNumberFormat="1" applyFont="1" applyFill="1" applyBorder="1" applyAlignment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left" vertical="center" wrapText="1"/>
    </xf>
    <xf numFmtId="166" fontId="23" fillId="26" borderId="14" xfId="0" applyNumberFormat="1" applyFont="1" applyFill="1" applyBorder="1" applyAlignment="1"/>
    <xf numFmtId="166" fontId="23" fillId="26" borderId="14" xfId="0" applyNumberFormat="1" applyFont="1" applyFill="1" applyBorder="1" applyAlignment="1">
      <alignment wrapText="1"/>
    </xf>
    <xf numFmtId="0" fontId="5" fillId="26" borderId="14" xfId="0" applyFont="1" applyFill="1" applyBorder="1" applyAlignment="1" applyProtection="1">
      <alignment horizontal="center"/>
    </xf>
    <xf numFmtId="0" fontId="5" fillId="26" borderId="14" xfId="0" applyFont="1" applyFill="1" applyBorder="1" applyAlignment="1" applyProtection="1">
      <alignment vertical="center" wrapText="1"/>
    </xf>
    <xf numFmtId="166" fontId="5" fillId="26" borderId="14" xfId="0" applyNumberFormat="1" applyFont="1" applyFill="1" applyBorder="1" applyAlignment="1"/>
    <xf numFmtId="0" fontId="35" fillId="26" borderId="15" xfId="0" applyFont="1" applyFill="1" applyBorder="1" applyAlignment="1" applyProtection="1">
      <alignment horizontal="center"/>
    </xf>
    <xf numFmtId="166" fontId="35" fillId="26" borderId="15" xfId="0" applyNumberFormat="1" applyFont="1" applyFill="1" applyBorder="1" applyAlignment="1">
      <alignment horizontal="center"/>
    </xf>
    <xf numFmtId="166" fontId="35" fillId="26" borderId="15" xfId="0" applyNumberFormat="1" applyFont="1" applyFill="1" applyBorder="1" applyAlignment="1">
      <alignment horizontal="center" wrapText="1"/>
    </xf>
    <xf numFmtId="0" fontId="38" fillId="26" borderId="0" xfId="0" applyFont="1" applyFill="1" applyAlignment="1">
      <alignment horizontal="left" indent="2"/>
    </xf>
    <xf numFmtId="166" fontId="35" fillId="26" borderId="13" xfId="0" applyNumberFormat="1" applyFont="1" applyFill="1" applyBorder="1" applyAlignment="1">
      <alignment horizontal="center"/>
    </xf>
    <xf numFmtId="0" fontId="38" fillId="26" borderId="0" xfId="0" applyFont="1" applyFill="1" applyBorder="1"/>
    <xf numFmtId="0" fontId="35" fillId="26" borderId="15" xfId="0" applyFont="1" applyFill="1" applyBorder="1" applyAlignment="1" applyProtection="1">
      <alignment vertical="center" wrapText="1"/>
    </xf>
    <xf numFmtId="0" fontId="36" fillId="26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3" xfId="0" applyFont="1" applyFill="1" applyBorder="1" applyAlignment="1" applyProtection="1">
      <alignment horizontal="center" vertical="center" wrapText="1"/>
    </xf>
    <xf numFmtId="166" fontId="23" fillId="26" borderId="13" xfId="0" applyNumberFormat="1" applyFont="1" applyFill="1" applyBorder="1" applyAlignment="1"/>
    <xf numFmtId="166" fontId="23" fillId="26" borderId="13" xfId="0" applyNumberFormat="1" applyFont="1" applyFill="1" applyBorder="1" applyAlignment="1">
      <alignment wrapText="1"/>
    </xf>
    <xf numFmtId="0" fontId="39" fillId="26" borderId="0" xfId="0" applyFont="1" applyFill="1"/>
    <xf numFmtId="0" fontId="40" fillId="26" borderId="0" xfId="0" applyFont="1" applyFill="1"/>
    <xf numFmtId="0" fontId="41" fillId="26" borderId="0" xfId="0" applyFont="1" applyFill="1"/>
    <xf numFmtId="0" fontId="36" fillId="26" borderId="13" xfId="0" applyFont="1" applyFill="1" applyBorder="1" applyAlignment="1" applyProtection="1">
      <alignment horizontal="center"/>
      <protection hidden="1"/>
    </xf>
    <xf numFmtId="0" fontId="36" fillId="26" borderId="15" xfId="0" applyFont="1" applyFill="1" applyBorder="1" applyAlignment="1" applyProtection="1">
      <alignment horizontal="center"/>
      <protection hidden="1"/>
    </xf>
    <xf numFmtId="0" fontId="36" fillId="26" borderId="15" xfId="0" applyFont="1" applyFill="1" applyBorder="1" applyAlignment="1" applyProtection="1">
      <alignment vertical="center" wrapText="1"/>
    </xf>
    <xf numFmtId="0" fontId="35" fillId="26" borderId="14" xfId="0" applyFont="1" applyFill="1" applyBorder="1" applyAlignment="1" applyProtection="1">
      <alignment horizontal="center"/>
      <protection hidden="1"/>
    </xf>
    <xf numFmtId="0" fontId="35" fillId="26" borderId="15" xfId="0" applyFont="1" applyFill="1" applyBorder="1" applyAlignment="1" applyProtection="1">
      <alignment horizontal="center"/>
      <protection hidden="1"/>
    </xf>
    <xf numFmtId="0" fontId="27" fillId="26" borderId="0" xfId="102" applyFont="1" applyFill="1" applyBorder="1" applyAlignment="1" applyProtection="1">
      <alignment horizontal="left" vertical="center" wrapText="1"/>
      <protection hidden="1"/>
    </xf>
    <xf numFmtId="166" fontId="27" fillId="26" borderId="0" xfId="164" applyNumberFormat="1" applyFont="1" applyFill="1" applyBorder="1" applyAlignment="1" applyProtection="1">
      <alignment vertical="center"/>
    </xf>
    <xf numFmtId="166" fontId="25" fillId="26" borderId="0" xfId="0" applyNumberFormat="1" applyFont="1" applyFill="1"/>
    <xf numFmtId="179" fontId="25" fillId="26" borderId="0" xfId="0" applyNumberFormat="1" applyFont="1" applyFill="1"/>
    <xf numFmtId="0" fontId="24" fillId="26" borderId="0" xfId="0" applyFont="1" applyFill="1" applyAlignment="1">
      <alignment horizontal="center" wrapText="1"/>
    </xf>
    <xf numFmtId="0" fontId="37" fillId="26" borderId="15" xfId="0" applyFont="1" applyFill="1" applyBorder="1" applyAlignment="1" applyProtection="1">
      <alignment vertical="center" wrapText="1"/>
    </xf>
    <xf numFmtId="0" fontId="24" fillId="26" borderId="12" xfId="0" applyFont="1" applyFill="1" applyBorder="1" applyAlignment="1" applyProtection="1">
      <alignment horizontal="center" vertical="center"/>
    </xf>
    <xf numFmtId="0" fontId="24" fillId="26" borderId="12" xfId="0" applyFont="1" applyFill="1" applyBorder="1" applyAlignment="1" applyProtection="1">
      <alignment vertical="center" wrapText="1"/>
    </xf>
    <xf numFmtId="4" fontId="34" fillId="26" borderId="12" xfId="0" applyNumberFormat="1" applyFont="1" applyFill="1" applyBorder="1" applyAlignment="1">
      <alignment horizontal="right"/>
    </xf>
    <xf numFmtId="4" fontId="34" fillId="26" borderId="12" xfId="0" applyNumberFormat="1" applyFont="1" applyFill="1" applyBorder="1" applyAlignment="1">
      <alignment horizontal="right" wrapText="1"/>
    </xf>
    <xf numFmtId="0" fontId="34" fillId="26" borderId="12" xfId="0" applyFont="1" applyFill="1" applyBorder="1" applyAlignment="1" applyProtection="1">
      <alignment horizontal="center"/>
    </xf>
    <xf numFmtId="0" fontId="34" fillId="26" borderId="12" xfId="0" applyFont="1" applyFill="1" applyBorder="1" applyAlignment="1" applyProtection="1">
      <alignment vertical="center" wrapText="1"/>
    </xf>
    <xf numFmtId="4" fontId="34" fillId="26" borderId="12" xfId="0" applyNumberFormat="1" applyFont="1" applyFill="1" applyBorder="1" applyAlignment="1">
      <alignment horizontal="right" vertical="center"/>
    </xf>
    <xf numFmtId="4" fontId="34" fillId="26" borderId="12" xfId="0" applyNumberFormat="1" applyFont="1" applyFill="1" applyBorder="1" applyAlignment="1">
      <alignment horizontal="right" vertical="center" wrapText="1"/>
    </xf>
    <xf numFmtId="0" fontId="34" fillId="26" borderId="12" xfId="0" applyFont="1" applyFill="1" applyBorder="1" applyAlignment="1" applyProtection="1">
      <alignment horizontal="center" vertical="center"/>
    </xf>
    <xf numFmtId="0" fontId="43" fillId="26" borderId="14" xfId="0" applyFont="1" applyFill="1" applyBorder="1" applyAlignment="1" applyProtection="1">
      <alignment horizontal="center" vertical="top" wrapText="1"/>
    </xf>
    <xf numFmtId="0" fontId="36" fillId="26" borderId="11" xfId="0" applyFont="1" applyFill="1" applyBorder="1" applyAlignment="1" applyProtection="1">
      <alignment horizontal="center"/>
      <protection hidden="1"/>
    </xf>
    <xf numFmtId="0" fontId="36" fillId="26" borderId="11" xfId="0" applyFont="1" applyFill="1" applyBorder="1" applyAlignment="1" applyProtection="1">
      <alignment vertical="center" wrapText="1"/>
    </xf>
    <xf numFmtId="166" fontId="35" fillId="26" borderId="11" xfId="0" applyNumberFormat="1" applyFont="1" applyFill="1" applyBorder="1" applyAlignment="1">
      <alignment horizontal="center"/>
    </xf>
    <xf numFmtId="166" fontId="35" fillId="26" borderId="11" xfId="0" applyNumberFormat="1" applyFont="1" applyFill="1" applyBorder="1" applyAlignment="1">
      <alignment horizontal="center" wrapText="1"/>
    </xf>
    <xf numFmtId="0" fontId="35" fillId="26" borderId="11" xfId="0" applyFont="1" applyFill="1" applyBorder="1" applyAlignment="1" applyProtection="1">
      <alignment horizontal="center"/>
    </xf>
    <xf numFmtId="0" fontId="35" fillId="26" borderId="11" xfId="0" applyFont="1" applyFill="1" applyBorder="1" applyAlignment="1" applyProtection="1">
      <alignment vertical="center" wrapText="1"/>
    </xf>
    <xf numFmtId="0" fontId="44" fillId="26" borderId="0" xfId="0" applyFont="1" applyFill="1" applyBorder="1"/>
    <xf numFmtId="166" fontId="27" fillId="0" borderId="0" xfId="164" applyNumberFormat="1" applyFont="1" applyFill="1" applyBorder="1" applyAlignment="1" applyProtection="1">
      <alignment vertical="center"/>
    </xf>
    <xf numFmtId="0" fontId="29" fillId="26" borderId="0" xfId="0" applyFont="1" applyFill="1" applyBorder="1" applyAlignment="1">
      <alignment horizontal="left"/>
    </xf>
    <xf numFmtId="0" fontId="24" fillId="26" borderId="0" xfId="0" applyFont="1" applyFill="1" applyBorder="1" applyAlignment="1">
      <alignment horizontal="left"/>
    </xf>
    <xf numFmtId="166" fontId="16" fillId="0" borderId="0" xfId="0" applyNumberFormat="1" applyFont="1" applyFill="1" applyBorder="1"/>
    <xf numFmtId="0" fontId="16" fillId="26" borderId="0" xfId="0" applyFont="1" applyFill="1" applyBorder="1" applyAlignment="1">
      <alignment horizontal="left"/>
    </xf>
    <xf numFmtId="0" fontId="33" fillId="0" borderId="22" xfId="0" applyFont="1" applyFill="1" applyBorder="1" applyAlignment="1">
      <alignment horizontal="center" wrapText="1"/>
    </xf>
    <xf numFmtId="0" fontId="42" fillId="26" borderId="11" xfId="0" applyFont="1" applyFill="1" applyBorder="1" applyAlignment="1">
      <alignment horizontal="center" vertical="top" wrapText="1"/>
    </xf>
    <xf numFmtId="0" fontId="5" fillId="26" borderId="11" xfId="0" applyFont="1" applyFill="1" applyBorder="1" applyAlignment="1">
      <alignment horizontal="center" vertical="top" wrapText="1"/>
    </xf>
    <xf numFmtId="0" fontId="16" fillId="26" borderId="0" xfId="0" applyFont="1" applyFill="1" applyAlignment="1">
      <alignment horizontal="center" wrapText="1"/>
    </xf>
    <xf numFmtId="0" fontId="17" fillId="26" borderId="0" xfId="0" applyFont="1" applyFill="1" applyAlignment="1">
      <alignment horizontal="center" vertical="center" wrapText="1"/>
    </xf>
    <xf numFmtId="0" fontId="17" fillId="26" borderId="0" xfId="0" applyFont="1" applyFill="1"/>
    <xf numFmtId="0" fontId="70" fillId="26" borderId="0" xfId="0" applyFont="1" applyFill="1" applyAlignment="1">
      <alignment horizontal="center" wrapText="1"/>
    </xf>
    <xf numFmtId="0" fontId="17" fillId="0" borderId="12" xfId="0" applyFont="1" applyBorder="1" applyAlignment="1">
      <alignment horizontal="center" vertical="center"/>
    </xf>
    <xf numFmtId="0" fontId="17" fillId="26" borderId="0" xfId="0" applyFont="1" applyFill="1" applyBorder="1"/>
    <xf numFmtId="166" fontId="17" fillId="26" borderId="0" xfId="0" applyNumberFormat="1" applyFont="1" applyFill="1" applyBorder="1"/>
    <xf numFmtId="166" fontId="67" fillId="26" borderId="0" xfId="0" applyNumberFormat="1" applyFont="1" applyFill="1" applyBorder="1"/>
    <xf numFmtId="0" fontId="71" fillId="26" borderId="0" xfId="0" applyFont="1" applyFill="1" applyAlignment="1">
      <alignment horizontal="center"/>
    </xf>
    <xf numFmtId="0" fontId="71" fillId="26" borderId="0" xfId="0" applyFont="1" applyFill="1"/>
    <xf numFmtId="4" fontId="17" fillId="26" borderId="0" xfId="0" applyNumberFormat="1" applyFont="1" applyFill="1"/>
    <xf numFmtId="179" fontId="71" fillId="26" borderId="0" xfId="0" applyNumberFormat="1" applyFont="1" applyFill="1"/>
    <xf numFmtId="0" fontId="70" fillId="26" borderId="0" xfId="0" applyFont="1" applyFill="1" applyAlignment="1">
      <alignment horizontal="center"/>
    </xf>
    <xf numFmtId="0" fontId="17" fillId="26" borderId="0" xfId="0" applyFont="1" applyFill="1" applyAlignment="1">
      <alignment wrapText="1"/>
    </xf>
    <xf numFmtId="0" fontId="33" fillId="26" borderId="0" xfId="0" applyFont="1" applyFill="1" applyAlignment="1"/>
    <xf numFmtId="0" fontId="72" fillId="26" borderId="0" xfId="0" applyFont="1" applyFill="1" applyAlignment="1">
      <alignment horizontal="center"/>
    </xf>
    <xf numFmtId="4" fontId="17" fillId="26" borderId="12" xfId="0" applyNumberFormat="1" applyFont="1" applyFill="1" applyBorder="1" applyAlignment="1">
      <alignment horizontal="right"/>
    </xf>
    <xf numFmtId="4" fontId="16" fillId="26" borderId="12" xfId="0" applyNumberFormat="1" applyFont="1" applyFill="1" applyBorder="1" applyAlignment="1">
      <alignment horizontal="right"/>
    </xf>
    <xf numFmtId="0" fontId="17" fillId="26" borderId="12" xfId="0" applyFont="1" applyFill="1" applyBorder="1" applyAlignment="1" applyProtection="1">
      <alignment horizontal="center"/>
    </xf>
    <xf numFmtId="0" fontId="17" fillId="26" borderId="12" xfId="0" applyFont="1" applyFill="1" applyBorder="1" applyAlignment="1" applyProtection="1">
      <alignment vertical="center" wrapText="1"/>
    </xf>
    <xf numFmtId="4" fontId="17" fillId="26" borderId="12" xfId="0" applyNumberFormat="1" applyFont="1" applyFill="1" applyBorder="1" applyAlignment="1">
      <alignment horizontal="right" wrapText="1"/>
    </xf>
    <xf numFmtId="0" fontId="17" fillId="26" borderId="12" xfId="0" applyFont="1" applyFill="1" applyBorder="1" applyAlignment="1" applyProtection="1">
      <alignment horizontal="left" wrapText="1"/>
    </xf>
    <xf numFmtId="166" fontId="17" fillId="26" borderId="0" xfId="0" applyNumberFormat="1" applyFont="1" applyFill="1"/>
    <xf numFmtId="166" fontId="67" fillId="0" borderId="0" xfId="0" applyNumberFormat="1" applyFont="1" applyFill="1"/>
    <xf numFmtId="166" fontId="73" fillId="26" borderId="0" xfId="0" applyNumberFormat="1" applyFont="1" applyFill="1"/>
    <xf numFmtId="0" fontId="67" fillId="26" borderId="0" xfId="0" applyFont="1" applyFill="1"/>
    <xf numFmtId="0" fontId="31" fillId="26" borderId="0" xfId="0" applyFont="1" applyFill="1" applyBorder="1"/>
    <xf numFmtId="0" fontId="70" fillId="26" borderId="0" xfId="0" applyNumberFormat="1" applyFont="1" applyFill="1" applyAlignment="1">
      <alignment horizontal="center" wrapText="1"/>
    </xf>
    <xf numFmtId="0" fontId="17" fillId="26" borderId="12" xfId="0" applyFont="1" applyFill="1" applyBorder="1" applyAlignment="1" applyProtection="1">
      <alignment horizontal="left" vertical="center" wrapText="1"/>
    </xf>
    <xf numFmtId="0" fontId="16" fillId="26" borderId="0" xfId="0" applyFont="1" applyFill="1" applyBorder="1"/>
    <xf numFmtId="0" fontId="33" fillId="26" borderId="12" xfId="0" applyFont="1" applyFill="1" applyBorder="1" applyAlignment="1">
      <alignment horizontal="center" vertical="center" wrapText="1"/>
    </xf>
    <xf numFmtId="0" fontId="17" fillId="26" borderId="12" xfId="0" applyFont="1" applyFill="1" applyBorder="1" applyAlignment="1">
      <alignment horizontal="center" vertical="center" wrapText="1"/>
    </xf>
    <xf numFmtId="0" fontId="33" fillId="26" borderId="12" xfId="0" applyFont="1" applyFill="1" applyBorder="1" applyAlignment="1">
      <alignment horizontal="center" vertical="top" wrapText="1"/>
    </xf>
    <xf numFmtId="0" fontId="17" fillId="26" borderId="0" xfId="0" applyFont="1" applyFill="1" applyAlignment="1">
      <alignment horizontal="right" vertical="center" wrapText="1"/>
    </xf>
    <xf numFmtId="0" fontId="70" fillId="26" borderId="0" xfId="0" applyFont="1" applyFill="1" applyAlignment="1">
      <alignment horizontal="center" wrapText="1"/>
    </xf>
    <xf numFmtId="0" fontId="17" fillId="26" borderId="0" xfId="0" applyFont="1" applyFill="1" applyAlignment="1">
      <alignment horizontal="left" vertical="center" wrapText="1"/>
    </xf>
    <xf numFmtId="0" fontId="67" fillId="0" borderId="0" xfId="0" applyFont="1" applyAlignment="1">
      <alignment horizontal="right"/>
    </xf>
    <xf numFmtId="0" fontId="42" fillId="26" borderId="11" xfId="0" applyFont="1" applyFill="1" applyBorder="1" applyAlignment="1">
      <alignment horizontal="center" vertical="top" wrapText="1"/>
    </xf>
    <xf numFmtId="0" fontId="70" fillId="26" borderId="12" xfId="0" applyFont="1" applyFill="1" applyBorder="1" applyAlignment="1" applyProtection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6" fillId="26" borderId="11" xfId="0" applyFont="1" applyFill="1" applyBorder="1" applyAlignment="1">
      <alignment horizontal="center" vertical="top" wrapText="1"/>
    </xf>
    <xf numFmtId="0" fontId="24" fillId="26" borderId="0" xfId="0" applyFont="1" applyFill="1" applyAlignment="1">
      <alignment horizontal="center" wrapText="1"/>
    </xf>
    <xf numFmtId="0" fontId="32" fillId="26" borderId="0" xfId="0" applyFont="1" applyFill="1" applyAlignment="1">
      <alignment horizontal="center" wrapText="1"/>
    </xf>
    <xf numFmtId="0" fontId="17" fillId="26" borderId="12" xfId="0" applyFont="1" applyFill="1" applyBorder="1" applyAlignment="1">
      <alignment horizontal="center" vertical="top" wrapText="1"/>
    </xf>
    <xf numFmtId="0" fontId="5" fillId="26" borderId="11" xfId="0" applyFont="1" applyFill="1" applyBorder="1" applyAlignment="1">
      <alignment horizontal="center" vertical="top" wrapText="1"/>
    </xf>
    <xf numFmtId="0" fontId="33" fillId="26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3" fillId="26" borderId="20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</cellXfs>
  <cellStyles count="186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_Дж" xfId="102"/>
    <cellStyle name="normalni_laroux" xfId="103"/>
    <cellStyle name="Normalny_A-FOUR TECH" xfId="104"/>
    <cellStyle name="Oeiainiaue [0]_laroux" xfId="105"/>
    <cellStyle name="Oeiainiaue_laroux" xfId="106"/>
    <cellStyle name="TrOds" xfId="107"/>
    <cellStyle name="Tytul" xfId="108"/>
    <cellStyle name="Walutowy [0]_Arkusz1" xfId="109"/>
    <cellStyle name="Walutowy_Arkusz1" xfId="110"/>
    <cellStyle name="Акцент1" xfId="111"/>
    <cellStyle name="Акцент2" xfId="112"/>
    <cellStyle name="Акцент3" xfId="113"/>
    <cellStyle name="Акцент4" xfId="114"/>
    <cellStyle name="Акцент5" xfId="115"/>
    <cellStyle name="Акцент6" xfId="116"/>
    <cellStyle name="Акцентування1" xfId="117"/>
    <cellStyle name="Акцентування2" xfId="118"/>
    <cellStyle name="Акцентування3" xfId="119"/>
    <cellStyle name="Акцентування4" xfId="120"/>
    <cellStyle name="Акцентування5" xfId="121"/>
    <cellStyle name="Акцентування6" xfId="122"/>
    <cellStyle name="Ввід" xfId="123"/>
    <cellStyle name="Ввод " xfId="124"/>
    <cellStyle name="Вывод" xfId="125"/>
    <cellStyle name="Вычисление" xfId="126"/>
    <cellStyle name="Гарний" xfId="127"/>
    <cellStyle name="Заголовок 1" xfId="128" builtinId="16" customBuiltin="1"/>
    <cellStyle name="Заголовок 2" xfId="129" builtinId="17" customBuiltin="1"/>
    <cellStyle name="Заголовок 3" xfId="130" builtinId="18" customBuiltin="1"/>
    <cellStyle name="Заголовок 4" xfId="131" builtinId="19" customBuiltin="1"/>
    <cellStyle name="Звичайний 10" xfId="132"/>
    <cellStyle name="Звичайний 11" xfId="133"/>
    <cellStyle name="Звичайний 12" xfId="134"/>
    <cellStyle name="Звичайний 13" xfId="135"/>
    <cellStyle name="Звичайний 14" xfId="136"/>
    <cellStyle name="Звичайний 15" xfId="137"/>
    <cellStyle name="Звичайний 16" xfId="138"/>
    <cellStyle name="Звичайний 17" xfId="139"/>
    <cellStyle name="Звичайний 18" xfId="140"/>
    <cellStyle name="Звичайний 19" xfId="141"/>
    <cellStyle name="Звичайний 2" xfId="142"/>
    <cellStyle name="Звичайний 2 2" xfId="143"/>
    <cellStyle name="Звичайний 2_13 Додаток ПТУ 1" xfId="144"/>
    <cellStyle name="Звичайний 20" xfId="145"/>
    <cellStyle name="Звичайний 21" xfId="185"/>
    <cellStyle name="Звичайний 3" xfId="146"/>
    <cellStyle name="Звичайний 4" xfId="147"/>
    <cellStyle name="Звичайний 4 2" xfId="148"/>
    <cellStyle name="Звичайний 4_13 Додаток ПТУ 1" xfId="149"/>
    <cellStyle name="Звичайний 5" xfId="150"/>
    <cellStyle name="Звичайний 6" xfId="151"/>
    <cellStyle name="Звичайний 7" xfId="152"/>
    <cellStyle name="Звичайний 8" xfId="153"/>
    <cellStyle name="Звичайний 9" xfId="154"/>
    <cellStyle name="Зв'язана клітинка" xfId="155"/>
    <cellStyle name="Итог" xfId="156"/>
    <cellStyle name="Контрольна клітинка" xfId="157"/>
    <cellStyle name="Контрольная ячейка" xfId="158"/>
    <cellStyle name="Назва" xfId="159"/>
    <cellStyle name="Название" xfId="160"/>
    <cellStyle name="Нейтральний" xfId="161"/>
    <cellStyle name="Нейтральный" xfId="184" hidden="1"/>
    <cellStyle name="Обчислення" xfId="162"/>
    <cellStyle name="Обычный" xfId="0" builtinId="0"/>
    <cellStyle name="Обычный 2" xfId="163"/>
    <cellStyle name="Обычный_ZV1PIV98" xfId="164"/>
    <cellStyle name="Підсумок" xfId="165"/>
    <cellStyle name="Плохой" xfId="166"/>
    <cellStyle name="Поганий" xfId="167"/>
    <cellStyle name="Пояснение" xfId="168"/>
    <cellStyle name="Примечание" xfId="169"/>
    <cellStyle name="Примітка" xfId="170"/>
    <cellStyle name="Результат" xfId="171"/>
    <cellStyle name="Связанная ячейка" xfId="172"/>
    <cellStyle name="Стиль 1" xfId="173"/>
    <cellStyle name="Текст попередження" xfId="174"/>
    <cellStyle name="Текст пояснення" xfId="175"/>
    <cellStyle name="Текст предупреждения" xfId="176"/>
    <cellStyle name="Тысячи [0]_Додаток №1" xfId="177"/>
    <cellStyle name="Тысячи_Додаток №1" xfId="178"/>
    <cellStyle name="Фінансовий 2" xfId="179"/>
    <cellStyle name="Фінансовий 2 2" xfId="180"/>
    <cellStyle name="Хороший" xfId="183" builtinId="26" hidden="1"/>
    <cellStyle name="Хороший" xfId="181"/>
    <cellStyle name="ЏђЋ–…Ќ’Ќ›‰" xfId="1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g/Downloads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39">
          <cell r="F39">
            <v>37591800</v>
          </cell>
        </row>
        <row r="111">
          <cell r="F111">
            <v>19536200</v>
          </cell>
        </row>
        <row r="117">
          <cell r="F117">
            <v>0</v>
          </cell>
        </row>
        <row r="187">
          <cell r="F187">
            <v>0</v>
          </cell>
        </row>
        <row r="229">
          <cell r="F229">
            <v>16950000</v>
          </cell>
        </row>
        <row r="475">
          <cell r="C475">
            <v>0</v>
          </cell>
          <cell r="J475">
            <v>0</v>
          </cell>
          <cell r="K475">
            <v>0</v>
          </cell>
          <cell r="M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R169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F3" sqref="F3:G3"/>
    </sheetView>
  </sheetViews>
  <sheetFormatPr defaultRowHeight="12.75"/>
  <cols>
    <col min="1" max="1" width="3.42578125" style="8" customWidth="1"/>
    <col min="2" max="2" width="16" style="8" customWidth="1"/>
    <col min="3" max="3" width="72.5703125" style="8" customWidth="1"/>
    <col min="4" max="4" width="20.28515625" style="8" customWidth="1"/>
    <col min="5" max="5" width="19.28515625" style="8" customWidth="1"/>
    <col min="6" max="6" width="17.5703125" style="8" customWidth="1"/>
    <col min="7" max="7" width="22" style="8" customWidth="1"/>
    <col min="8" max="8" width="10.42578125" style="8" bestFit="1" customWidth="1"/>
    <col min="9" max="11" width="9.140625" style="9"/>
    <col min="12" max="16384" width="9.140625" style="8"/>
  </cols>
  <sheetData>
    <row r="2" spans="2:9" ht="18.75">
      <c r="B2" s="86"/>
      <c r="C2" s="86"/>
      <c r="D2" s="86"/>
      <c r="E2" s="86"/>
      <c r="F2" s="117" t="s">
        <v>25</v>
      </c>
      <c r="G2" s="120"/>
    </row>
    <row r="3" spans="2:9" ht="56.25" customHeight="1">
      <c r="B3" s="86"/>
      <c r="C3" s="86"/>
      <c r="D3" s="86"/>
      <c r="E3" s="85"/>
      <c r="F3" s="119" t="s">
        <v>75</v>
      </c>
      <c r="G3" s="119"/>
    </row>
    <row r="4" spans="2:9" ht="15.6" customHeight="1">
      <c r="B4" s="86"/>
      <c r="C4" s="86"/>
      <c r="D4" s="86"/>
      <c r="E4" s="85"/>
      <c r="F4" s="85"/>
      <c r="G4" s="85"/>
    </row>
    <row r="5" spans="2:9" ht="20.45" customHeight="1">
      <c r="B5" s="96"/>
      <c r="C5" s="86"/>
      <c r="D5" s="84"/>
      <c r="E5" s="126" t="s">
        <v>64</v>
      </c>
      <c r="F5" s="126"/>
      <c r="G5" s="126"/>
      <c r="H5" s="11"/>
      <c r="I5" s="12"/>
    </row>
    <row r="6" spans="2:9" ht="18.75">
      <c r="B6" s="96"/>
      <c r="C6" s="86"/>
      <c r="D6" s="86"/>
      <c r="E6" s="86"/>
      <c r="F6" s="97"/>
      <c r="G6" s="97"/>
      <c r="H6" s="11"/>
      <c r="I6" s="12"/>
    </row>
    <row r="7" spans="2:9" ht="26.1" customHeight="1">
      <c r="B7" s="111"/>
      <c r="C7" s="111"/>
      <c r="D7" s="111"/>
      <c r="E7" s="111"/>
      <c r="F7" s="111"/>
      <c r="G7" s="111"/>
      <c r="H7" s="13"/>
      <c r="I7" s="14"/>
    </row>
    <row r="8" spans="2:9" ht="39.75" customHeight="1">
      <c r="B8" s="118" t="s">
        <v>74</v>
      </c>
      <c r="C8" s="118"/>
      <c r="D8" s="118"/>
      <c r="E8" s="118"/>
      <c r="F8" s="118"/>
      <c r="G8" s="118"/>
      <c r="H8" s="13"/>
      <c r="I8" s="14"/>
    </row>
    <row r="9" spans="2:9" ht="19.5" customHeight="1">
      <c r="B9" s="81">
        <v>13535000000</v>
      </c>
      <c r="C9" s="87"/>
      <c r="D9" s="87"/>
      <c r="E9" s="87"/>
      <c r="F9" s="87"/>
      <c r="G9" s="87"/>
      <c r="H9" s="13"/>
      <c r="I9" s="14"/>
    </row>
    <row r="10" spans="2:9" ht="15.75" customHeight="1">
      <c r="B10" s="98" t="s">
        <v>66</v>
      </c>
      <c r="C10" s="86"/>
      <c r="D10" s="86"/>
      <c r="E10" s="86"/>
      <c r="F10" s="99"/>
      <c r="G10" s="99" t="s">
        <v>68</v>
      </c>
    </row>
    <row r="11" spans="2:9" ht="18" customHeight="1">
      <c r="B11" s="114" t="s">
        <v>57</v>
      </c>
      <c r="C11" s="114" t="s">
        <v>69</v>
      </c>
      <c r="D11" s="114" t="s">
        <v>6</v>
      </c>
      <c r="E11" s="129" t="s">
        <v>26</v>
      </c>
      <c r="F11" s="132" t="s">
        <v>1</v>
      </c>
      <c r="G11" s="133"/>
    </row>
    <row r="12" spans="2:9" ht="18" customHeight="1">
      <c r="B12" s="115"/>
      <c r="C12" s="114"/>
      <c r="D12" s="114"/>
      <c r="E12" s="130"/>
      <c r="F12" s="134"/>
      <c r="G12" s="135"/>
      <c r="I12" s="8"/>
    </row>
    <row r="13" spans="2:9">
      <c r="B13" s="115"/>
      <c r="C13" s="114"/>
      <c r="D13" s="114"/>
      <c r="E13" s="130"/>
      <c r="F13" s="114" t="s">
        <v>67</v>
      </c>
      <c r="G13" s="114" t="s">
        <v>70</v>
      </c>
    </row>
    <row r="14" spans="2:9" ht="42" customHeight="1">
      <c r="B14" s="115"/>
      <c r="C14" s="114"/>
      <c r="D14" s="114"/>
      <c r="E14" s="131"/>
      <c r="F14" s="114"/>
      <c r="G14" s="114"/>
    </row>
    <row r="15" spans="2:9" ht="18" customHeight="1">
      <c r="B15" s="116">
        <v>1</v>
      </c>
      <c r="C15" s="116">
        <v>2</v>
      </c>
      <c r="D15" s="116">
        <v>3</v>
      </c>
      <c r="E15" s="116">
        <v>4</v>
      </c>
      <c r="F15" s="116">
        <v>5</v>
      </c>
      <c r="G15" s="127">
        <v>6</v>
      </c>
    </row>
    <row r="16" spans="2:9" ht="1.35" hidden="1" customHeight="1">
      <c r="B16" s="124"/>
      <c r="C16" s="121"/>
      <c r="D16" s="121"/>
      <c r="E16" s="121"/>
      <c r="F16" s="121"/>
      <c r="G16" s="128"/>
    </row>
    <row r="17" spans="2:11" ht="16.5" customHeight="1">
      <c r="B17" s="122" t="s">
        <v>71</v>
      </c>
      <c r="C17" s="123"/>
      <c r="D17" s="82"/>
      <c r="E17" s="82"/>
      <c r="F17" s="82"/>
      <c r="G17" s="83"/>
    </row>
    <row r="18" spans="2:11" ht="23.45" customHeight="1">
      <c r="B18" s="102">
        <v>200000</v>
      </c>
      <c r="C18" s="112" t="s">
        <v>2</v>
      </c>
      <c r="D18" s="100">
        <v>0</v>
      </c>
      <c r="E18" s="101">
        <v>-12265703</v>
      </c>
      <c r="F18" s="101">
        <v>12265703</v>
      </c>
      <c r="G18" s="101">
        <v>12265703</v>
      </c>
      <c r="H18" s="15">
        <v>1</v>
      </c>
      <c r="I18" s="15">
        <f>+G18+'[3]видатки_затв '!C482</f>
        <v>12265703</v>
      </c>
    </row>
    <row r="19" spans="2:11" s="1" customFormat="1" hidden="1">
      <c r="B19" s="16">
        <v>201000</v>
      </c>
      <c r="C19" s="17" t="s">
        <v>15</v>
      </c>
      <c r="D19" s="18">
        <f>D20</f>
        <v>0</v>
      </c>
      <c r="E19" s="18">
        <f>E20</f>
        <v>0</v>
      </c>
      <c r="F19" s="18">
        <f>F20</f>
        <v>0</v>
      </c>
      <c r="G19" s="18">
        <f t="shared" ref="G19:G59" si="0">+D19+E19</f>
        <v>0</v>
      </c>
      <c r="H19" s="15">
        <f t="shared" ref="H19:H52" si="1">+G19</f>
        <v>0</v>
      </c>
    </row>
    <row r="20" spans="2:11" s="1" customFormat="1" hidden="1">
      <c r="B20" s="19">
        <v>201100</v>
      </c>
      <c r="C20" s="20" t="s">
        <v>16</v>
      </c>
      <c r="D20" s="21">
        <f>D21-D22</f>
        <v>0</v>
      </c>
      <c r="E20" s="21">
        <f>E21-E22</f>
        <v>0</v>
      </c>
      <c r="F20" s="21">
        <f>F21-F22</f>
        <v>0</v>
      </c>
      <c r="G20" s="21">
        <f t="shared" si="0"/>
        <v>0</v>
      </c>
      <c r="H20" s="15">
        <f t="shared" si="1"/>
        <v>0</v>
      </c>
    </row>
    <row r="21" spans="2:11" s="1" customFormat="1" hidden="1">
      <c r="B21" s="22">
        <v>201110</v>
      </c>
      <c r="C21" s="23" t="s">
        <v>17</v>
      </c>
      <c r="D21" s="21"/>
      <c r="E21" s="21"/>
      <c r="F21" s="21"/>
      <c r="G21" s="21">
        <f t="shared" si="0"/>
        <v>0</v>
      </c>
      <c r="H21" s="15">
        <f t="shared" si="1"/>
        <v>0</v>
      </c>
    </row>
    <row r="22" spans="2:11" s="1" customFormat="1" hidden="1">
      <c r="B22" s="22">
        <v>201120</v>
      </c>
      <c r="C22" s="23" t="s">
        <v>18</v>
      </c>
      <c r="D22" s="21"/>
      <c r="E22" s="21"/>
      <c r="F22" s="21"/>
      <c r="G22" s="21">
        <f t="shared" si="0"/>
        <v>0</v>
      </c>
      <c r="H22" s="15">
        <f t="shared" si="1"/>
        <v>0</v>
      </c>
    </row>
    <row r="23" spans="2:11" s="1" customFormat="1" hidden="1">
      <c r="B23" s="19">
        <v>202000</v>
      </c>
      <c r="C23" s="24" t="s">
        <v>36</v>
      </c>
      <c r="D23" s="21">
        <f>D24+D27</f>
        <v>0</v>
      </c>
      <c r="E23" s="21">
        <f>E24+E27</f>
        <v>0</v>
      </c>
      <c r="F23" s="21">
        <f>F24+F27</f>
        <v>0</v>
      </c>
      <c r="G23" s="21">
        <f t="shared" si="0"/>
        <v>0</v>
      </c>
      <c r="H23" s="15">
        <f t="shared" si="1"/>
        <v>0</v>
      </c>
    </row>
    <row r="24" spans="2:11" s="1" customFormat="1" hidden="1">
      <c r="B24" s="19">
        <v>202100</v>
      </c>
      <c r="C24" s="20" t="s">
        <v>42</v>
      </c>
      <c r="D24" s="21">
        <f>D25-D26</f>
        <v>0</v>
      </c>
      <c r="E24" s="21">
        <f>E25-E26</f>
        <v>0</v>
      </c>
      <c r="F24" s="21">
        <f>F25-F26</f>
        <v>0</v>
      </c>
      <c r="G24" s="21">
        <f t="shared" si="0"/>
        <v>0</v>
      </c>
      <c r="H24" s="15">
        <f t="shared" si="1"/>
        <v>0</v>
      </c>
    </row>
    <row r="25" spans="2:11" s="1" customFormat="1" hidden="1">
      <c r="B25" s="22">
        <v>202110</v>
      </c>
      <c r="C25" s="23" t="s">
        <v>17</v>
      </c>
      <c r="D25" s="21"/>
      <c r="E25" s="21"/>
      <c r="F25" s="21"/>
      <c r="G25" s="21">
        <f t="shared" si="0"/>
        <v>0</v>
      </c>
      <c r="H25" s="15">
        <f t="shared" si="1"/>
        <v>0</v>
      </c>
    </row>
    <row r="26" spans="2:11" s="1" customFormat="1" hidden="1">
      <c r="B26" s="22">
        <v>202120</v>
      </c>
      <c r="C26" s="23" t="s">
        <v>18</v>
      </c>
      <c r="D26" s="21"/>
      <c r="E26" s="21"/>
      <c r="F26" s="21"/>
      <c r="G26" s="21">
        <f t="shared" si="0"/>
        <v>0</v>
      </c>
      <c r="H26" s="15">
        <f t="shared" si="1"/>
        <v>0</v>
      </c>
    </row>
    <row r="27" spans="2:11" s="1" customFormat="1" hidden="1">
      <c r="B27" s="19">
        <v>202200</v>
      </c>
      <c r="C27" s="20" t="s">
        <v>43</v>
      </c>
      <c r="D27" s="25">
        <f>D28-D29</f>
        <v>0</v>
      </c>
      <c r="E27" s="25">
        <f>E28-E29</f>
        <v>0</v>
      </c>
      <c r="F27" s="25">
        <f>F28-F29</f>
        <v>0</v>
      </c>
      <c r="G27" s="21">
        <f t="shared" si="0"/>
        <v>0</v>
      </c>
      <c r="H27" s="15">
        <f t="shared" si="1"/>
        <v>0</v>
      </c>
    </row>
    <row r="28" spans="2:11" s="1" customFormat="1" hidden="1">
      <c r="B28" s="22">
        <v>202210</v>
      </c>
      <c r="C28" s="23" t="s">
        <v>17</v>
      </c>
      <c r="D28" s="25"/>
      <c r="E28" s="25"/>
      <c r="F28" s="25"/>
      <c r="G28" s="21">
        <f t="shared" si="0"/>
        <v>0</v>
      </c>
      <c r="H28" s="15">
        <f t="shared" si="1"/>
        <v>0</v>
      </c>
    </row>
    <row r="29" spans="2:11" s="1" customFormat="1" hidden="1">
      <c r="B29" s="22">
        <v>202220</v>
      </c>
      <c r="C29" s="23" t="s">
        <v>18</v>
      </c>
      <c r="D29" s="25"/>
      <c r="E29" s="25"/>
      <c r="F29" s="25"/>
      <c r="G29" s="21">
        <f t="shared" si="0"/>
        <v>0</v>
      </c>
      <c r="H29" s="15">
        <f t="shared" si="1"/>
        <v>0</v>
      </c>
    </row>
    <row r="30" spans="2:11" s="1" customFormat="1" hidden="1">
      <c r="B30" s="19">
        <v>203000</v>
      </c>
      <c r="C30" s="24" t="s">
        <v>44</v>
      </c>
      <c r="D30" s="25">
        <f>D31+D35+D39+D42+D45</f>
        <v>0</v>
      </c>
      <c r="E30" s="25">
        <f>E31+E35+E39+E42+E45</f>
        <v>0</v>
      </c>
      <c r="F30" s="25">
        <f>F31+F35+F39+F42+F45</f>
        <v>0</v>
      </c>
      <c r="G30" s="21">
        <f t="shared" si="0"/>
        <v>0</v>
      </c>
      <c r="H30" s="15">
        <f t="shared" si="1"/>
        <v>0</v>
      </c>
    </row>
    <row r="31" spans="2:11" s="1" customFormat="1" hidden="1">
      <c r="B31" s="19">
        <v>203100</v>
      </c>
      <c r="C31" s="20" t="s">
        <v>45</v>
      </c>
      <c r="D31" s="25">
        <f>D32-D33+D34</f>
        <v>0</v>
      </c>
      <c r="E31" s="25">
        <f>E32-E33+E34</f>
        <v>0</v>
      </c>
      <c r="F31" s="25">
        <f>F32-F33+F34</f>
        <v>0</v>
      </c>
      <c r="G31" s="21">
        <f t="shared" si="0"/>
        <v>0</v>
      </c>
      <c r="H31" s="15">
        <f t="shared" si="1"/>
        <v>0</v>
      </c>
      <c r="I31" s="4"/>
      <c r="K31" s="4"/>
    </row>
    <row r="32" spans="2:11" hidden="1">
      <c r="B32" s="22">
        <v>203110</v>
      </c>
      <c r="C32" s="23" t="s">
        <v>17</v>
      </c>
      <c r="D32" s="25"/>
      <c r="E32" s="25"/>
      <c r="F32" s="25"/>
      <c r="G32" s="21">
        <f t="shared" si="0"/>
        <v>0</v>
      </c>
      <c r="H32" s="15">
        <f t="shared" si="1"/>
        <v>0</v>
      </c>
      <c r="I32" s="7"/>
      <c r="J32" s="8"/>
      <c r="K32" s="7"/>
    </row>
    <row r="33" spans="2:11" hidden="1">
      <c r="B33" s="22">
        <v>203120</v>
      </c>
      <c r="C33" s="23" t="s">
        <v>18</v>
      </c>
      <c r="D33" s="25"/>
      <c r="E33" s="25"/>
      <c r="F33" s="25"/>
      <c r="G33" s="21">
        <f t="shared" si="0"/>
        <v>0</v>
      </c>
      <c r="H33" s="15">
        <f t="shared" si="1"/>
        <v>0</v>
      </c>
      <c r="I33" s="7"/>
      <c r="J33" s="8"/>
      <c r="K33" s="7"/>
    </row>
    <row r="34" spans="2:11" s="1" customFormat="1" ht="24" hidden="1">
      <c r="B34" s="22">
        <v>203130</v>
      </c>
      <c r="C34" s="23" t="s">
        <v>24</v>
      </c>
      <c r="D34" s="25"/>
      <c r="E34" s="25"/>
      <c r="F34" s="25"/>
      <c r="G34" s="21">
        <f t="shared" si="0"/>
        <v>0</v>
      </c>
      <c r="H34" s="15">
        <f t="shared" si="1"/>
        <v>0</v>
      </c>
    </row>
    <row r="35" spans="2:11" s="1" customFormat="1" hidden="1">
      <c r="B35" s="19">
        <v>203200</v>
      </c>
      <c r="C35" s="20" t="s">
        <v>39</v>
      </c>
      <c r="D35" s="25">
        <f>D36-D37+D38</f>
        <v>0</v>
      </c>
      <c r="E35" s="25">
        <f>E36-E37+E38</f>
        <v>0</v>
      </c>
      <c r="F35" s="25">
        <f>F36-F37+F38</f>
        <v>0</v>
      </c>
      <c r="G35" s="21">
        <f t="shared" si="0"/>
        <v>0</v>
      </c>
      <c r="H35" s="15">
        <f t="shared" si="1"/>
        <v>0</v>
      </c>
    </row>
    <row r="36" spans="2:11" s="1" customFormat="1" hidden="1">
      <c r="B36" s="22">
        <v>203210</v>
      </c>
      <c r="C36" s="23" t="s">
        <v>17</v>
      </c>
      <c r="D36" s="25"/>
      <c r="E36" s="25"/>
      <c r="F36" s="25"/>
      <c r="G36" s="21">
        <f t="shared" si="0"/>
        <v>0</v>
      </c>
      <c r="H36" s="15">
        <f t="shared" si="1"/>
        <v>0</v>
      </c>
    </row>
    <row r="37" spans="2:11" hidden="1">
      <c r="B37" s="22">
        <v>203220</v>
      </c>
      <c r="C37" s="23" t="s">
        <v>18</v>
      </c>
      <c r="D37" s="25"/>
      <c r="E37" s="25"/>
      <c r="F37" s="25"/>
      <c r="G37" s="21">
        <f t="shared" si="0"/>
        <v>0</v>
      </c>
      <c r="H37" s="15">
        <f t="shared" si="1"/>
        <v>0</v>
      </c>
    </row>
    <row r="38" spans="2:11" ht="24" hidden="1">
      <c r="B38" s="22">
        <v>203230</v>
      </c>
      <c r="C38" s="23" t="s">
        <v>40</v>
      </c>
      <c r="D38" s="25"/>
      <c r="E38" s="25"/>
      <c r="F38" s="25"/>
      <c r="G38" s="21">
        <f t="shared" si="0"/>
        <v>0</v>
      </c>
      <c r="H38" s="15">
        <f t="shared" si="1"/>
        <v>0</v>
      </c>
    </row>
    <row r="39" spans="2:11" hidden="1">
      <c r="B39" s="19">
        <v>203300</v>
      </c>
      <c r="C39" s="20" t="s">
        <v>3</v>
      </c>
      <c r="D39" s="25">
        <f>D40-D41</f>
        <v>0</v>
      </c>
      <c r="E39" s="25">
        <f>E40-E41</f>
        <v>0</v>
      </c>
      <c r="F39" s="25">
        <f>F40-F41</f>
        <v>0</v>
      </c>
      <c r="G39" s="21">
        <f t="shared" si="0"/>
        <v>0</v>
      </c>
      <c r="H39" s="15">
        <f t="shared" si="1"/>
        <v>0</v>
      </c>
    </row>
    <row r="40" spans="2:11" s="1" customFormat="1" hidden="1">
      <c r="B40" s="22">
        <v>203310</v>
      </c>
      <c r="C40" s="23" t="s">
        <v>17</v>
      </c>
      <c r="D40" s="25"/>
      <c r="E40" s="25"/>
      <c r="F40" s="25"/>
      <c r="G40" s="21">
        <f t="shared" si="0"/>
        <v>0</v>
      </c>
      <c r="H40" s="15">
        <f t="shared" si="1"/>
        <v>0</v>
      </c>
    </row>
    <row r="41" spans="2:11" s="1" customFormat="1" hidden="1">
      <c r="B41" s="22">
        <v>203320</v>
      </c>
      <c r="C41" s="23" t="s">
        <v>18</v>
      </c>
      <c r="D41" s="25"/>
      <c r="E41" s="25"/>
      <c r="F41" s="25"/>
      <c r="G41" s="21">
        <f t="shared" si="0"/>
        <v>0</v>
      </c>
      <c r="H41" s="15">
        <f t="shared" si="1"/>
        <v>0</v>
      </c>
    </row>
    <row r="42" spans="2:11" s="1" customFormat="1" hidden="1">
      <c r="B42" s="19">
        <v>203400</v>
      </c>
      <c r="C42" s="20" t="s">
        <v>27</v>
      </c>
      <c r="D42" s="25">
        <f>D43-D44</f>
        <v>0</v>
      </c>
      <c r="E42" s="25">
        <f>E43-E44</f>
        <v>0</v>
      </c>
      <c r="F42" s="25">
        <f>F43-F44</f>
        <v>0</v>
      </c>
      <c r="G42" s="21">
        <f t="shared" si="0"/>
        <v>0</v>
      </c>
      <c r="H42" s="15">
        <f t="shared" si="1"/>
        <v>0</v>
      </c>
    </row>
    <row r="43" spans="2:11" s="1" customFormat="1" hidden="1">
      <c r="B43" s="22">
        <v>203410</v>
      </c>
      <c r="C43" s="23" t="s">
        <v>4</v>
      </c>
      <c r="D43" s="25"/>
      <c r="E43" s="25"/>
      <c r="F43" s="25"/>
      <c r="G43" s="21">
        <f t="shared" si="0"/>
        <v>0</v>
      </c>
      <c r="H43" s="15">
        <f t="shared" si="1"/>
        <v>0</v>
      </c>
    </row>
    <row r="44" spans="2:11" s="1" customFormat="1" hidden="1">
      <c r="B44" s="22">
        <v>203420</v>
      </c>
      <c r="C44" s="23" t="s">
        <v>5</v>
      </c>
      <c r="D44" s="25"/>
      <c r="E44" s="25"/>
      <c r="F44" s="25"/>
      <c r="G44" s="21">
        <f t="shared" si="0"/>
        <v>0</v>
      </c>
      <c r="H44" s="15">
        <f t="shared" si="1"/>
        <v>0</v>
      </c>
    </row>
    <row r="45" spans="2:11" s="1" customFormat="1" hidden="1">
      <c r="B45" s="19">
        <v>203500</v>
      </c>
      <c r="C45" s="20" t="s">
        <v>44</v>
      </c>
      <c r="D45" s="25">
        <f>D46-D47</f>
        <v>0</v>
      </c>
      <c r="E45" s="25">
        <f>E46-E47</f>
        <v>0</v>
      </c>
      <c r="F45" s="25">
        <f>F46-F47</f>
        <v>0</v>
      </c>
      <c r="G45" s="21">
        <f t="shared" si="0"/>
        <v>0</v>
      </c>
      <c r="H45" s="15">
        <f t="shared" si="1"/>
        <v>0</v>
      </c>
    </row>
    <row r="46" spans="2:11" s="1" customFormat="1" hidden="1">
      <c r="B46" s="22">
        <v>203510</v>
      </c>
      <c r="C46" s="23" t="s">
        <v>17</v>
      </c>
      <c r="D46" s="25"/>
      <c r="E46" s="25"/>
      <c r="F46" s="25"/>
      <c r="G46" s="21">
        <f t="shared" si="0"/>
        <v>0</v>
      </c>
      <c r="H46" s="15">
        <f t="shared" si="1"/>
        <v>0</v>
      </c>
    </row>
    <row r="47" spans="2:11" s="1" customFormat="1" hidden="1">
      <c r="B47" s="22">
        <v>203520</v>
      </c>
      <c r="C47" s="23" t="s">
        <v>18</v>
      </c>
      <c r="D47" s="25"/>
      <c r="E47" s="25"/>
      <c r="F47" s="25"/>
      <c r="G47" s="21">
        <f t="shared" si="0"/>
        <v>0</v>
      </c>
      <c r="H47" s="15">
        <f t="shared" si="1"/>
        <v>0</v>
      </c>
    </row>
    <row r="48" spans="2:11" s="1" customFormat="1" hidden="1">
      <c r="B48" s="19">
        <v>204000</v>
      </c>
      <c r="C48" s="24" t="s">
        <v>41</v>
      </c>
      <c r="D48" s="25"/>
      <c r="E48" s="25"/>
      <c r="F48" s="25"/>
      <c r="G48" s="21">
        <f t="shared" si="0"/>
        <v>0</v>
      </c>
      <c r="H48" s="15">
        <f t="shared" si="1"/>
        <v>0</v>
      </c>
    </row>
    <row r="49" spans="1:18" s="1" customFormat="1" hidden="1">
      <c r="B49" s="26">
        <v>205000</v>
      </c>
      <c r="C49" s="27" t="s">
        <v>34</v>
      </c>
      <c r="D49" s="28">
        <f>D50-D51+D52</f>
        <v>0</v>
      </c>
      <c r="E49" s="28">
        <f>E50-E51+E52</f>
        <v>0</v>
      </c>
      <c r="F49" s="28">
        <f>F50-F51+F52</f>
        <v>0</v>
      </c>
      <c r="G49" s="29">
        <f t="shared" si="0"/>
        <v>0</v>
      </c>
      <c r="H49" s="15">
        <f t="shared" si="1"/>
        <v>0</v>
      </c>
    </row>
    <row r="50" spans="1:18" s="1" customFormat="1" ht="16.350000000000001" hidden="1" customHeight="1">
      <c r="B50" s="30">
        <v>205100</v>
      </c>
      <c r="C50" s="31" t="s">
        <v>35</v>
      </c>
      <c r="D50" s="32"/>
      <c r="E50" s="32"/>
      <c r="F50" s="32"/>
      <c r="G50" s="29">
        <f t="shared" si="0"/>
        <v>0</v>
      </c>
      <c r="H50" s="15">
        <f t="shared" si="1"/>
        <v>0</v>
      </c>
    </row>
    <row r="51" spans="1:18" s="1" customFormat="1" ht="17.45" hidden="1" customHeight="1">
      <c r="B51" s="30">
        <v>205200</v>
      </c>
      <c r="C51" s="31" t="s">
        <v>13</v>
      </c>
      <c r="D51" s="32"/>
      <c r="E51" s="32"/>
      <c r="F51" s="32"/>
      <c r="G51" s="29">
        <f t="shared" si="0"/>
        <v>0</v>
      </c>
      <c r="H51" s="15">
        <f t="shared" si="1"/>
        <v>0</v>
      </c>
    </row>
    <row r="52" spans="1:18" s="1" customFormat="1" hidden="1">
      <c r="B52" s="33">
        <v>205300</v>
      </c>
      <c r="C52" s="58" t="s">
        <v>14</v>
      </c>
      <c r="D52" s="34"/>
      <c r="E52" s="34"/>
      <c r="F52" s="34"/>
      <c r="G52" s="35">
        <f t="shared" si="0"/>
        <v>0</v>
      </c>
      <c r="H52" s="15">
        <f t="shared" si="1"/>
        <v>0</v>
      </c>
    </row>
    <row r="53" spans="1:18" s="1" customFormat="1" ht="31.5" hidden="1">
      <c r="B53" s="59">
        <v>206000</v>
      </c>
      <c r="C53" s="60" t="s">
        <v>32</v>
      </c>
      <c r="D53" s="61">
        <f>D54-D55</f>
        <v>0</v>
      </c>
      <c r="E53" s="61">
        <f>E54-E55</f>
        <v>0</v>
      </c>
      <c r="F53" s="61">
        <f>F54-F55</f>
        <v>0</v>
      </c>
      <c r="G53" s="62">
        <f t="shared" si="0"/>
        <v>0</v>
      </c>
      <c r="H53" s="15"/>
    </row>
    <row r="54" spans="1:18" s="1" customFormat="1" ht="22.7" hidden="1" customHeight="1">
      <c r="B54" s="63">
        <v>206100</v>
      </c>
      <c r="C54" s="64" t="s">
        <v>20</v>
      </c>
      <c r="D54" s="61"/>
      <c r="E54" s="65"/>
      <c r="F54" s="65"/>
      <c r="G54" s="66">
        <f t="shared" si="0"/>
        <v>0</v>
      </c>
      <c r="H54" s="15">
        <f t="shared" ref="H54:H59" si="2">+G54</f>
        <v>0</v>
      </c>
    </row>
    <row r="55" spans="1:18" s="4" customFormat="1" ht="23.45" hidden="1" customHeight="1">
      <c r="B55" s="67">
        <v>206200</v>
      </c>
      <c r="C55" s="64" t="s">
        <v>52</v>
      </c>
      <c r="D55" s="61"/>
      <c r="E55" s="65"/>
      <c r="F55" s="65"/>
      <c r="G55" s="66">
        <f t="shared" si="0"/>
        <v>0</v>
      </c>
      <c r="H55" s="15">
        <f t="shared" si="2"/>
        <v>0</v>
      </c>
      <c r="I55" s="1"/>
      <c r="J55" s="1"/>
    </row>
    <row r="56" spans="1:18" s="1" customFormat="1" ht="17.25" hidden="1">
      <c r="A56" s="36" t="s">
        <v>53</v>
      </c>
      <c r="B56" s="16">
        <v>207000</v>
      </c>
      <c r="C56" s="17" t="s">
        <v>54</v>
      </c>
      <c r="D56" s="37">
        <f>D57-D58+D59</f>
        <v>0</v>
      </c>
      <c r="E56" s="37">
        <f>E57-E58+E59</f>
        <v>0</v>
      </c>
      <c r="F56" s="37">
        <f>F57-F58+F59</f>
        <v>0</v>
      </c>
      <c r="G56" s="18">
        <f t="shared" si="0"/>
        <v>0</v>
      </c>
      <c r="H56" s="15">
        <f t="shared" si="2"/>
        <v>0</v>
      </c>
      <c r="I56" s="2"/>
      <c r="J56" s="2"/>
      <c r="K56" s="38"/>
      <c r="L56" s="2"/>
      <c r="M56" s="36"/>
      <c r="N56" s="3"/>
      <c r="O56" s="3"/>
      <c r="P56" s="3"/>
      <c r="Q56" s="3"/>
      <c r="R56" s="3"/>
    </row>
    <row r="57" spans="1:18" s="5" customFormat="1" ht="18.75" hidden="1">
      <c r="B57" s="22">
        <v>207100</v>
      </c>
      <c r="C57" s="20" t="s">
        <v>19</v>
      </c>
      <c r="D57" s="25"/>
      <c r="E57" s="25"/>
      <c r="F57" s="25"/>
      <c r="G57" s="21">
        <f t="shared" si="0"/>
        <v>0</v>
      </c>
      <c r="H57" s="15">
        <f t="shared" si="2"/>
        <v>0</v>
      </c>
      <c r="I57" s="6"/>
      <c r="J57" s="6"/>
    </row>
    <row r="58" spans="1:18" s="4" customFormat="1" hidden="1">
      <c r="B58" s="22">
        <v>207200</v>
      </c>
      <c r="C58" s="20" t="s">
        <v>22</v>
      </c>
      <c r="D58" s="25"/>
      <c r="E58" s="25"/>
      <c r="F58" s="25"/>
      <c r="G58" s="21">
        <f t="shared" si="0"/>
        <v>0</v>
      </c>
      <c r="H58" s="15">
        <f t="shared" si="2"/>
        <v>0</v>
      </c>
      <c r="I58" s="1"/>
      <c r="J58" s="1"/>
    </row>
    <row r="59" spans="1:18" s="4" customFormat="1" hidden="1">
      <c r="B59" s="33">
        <v>207300</v>
      </c>
      <c r="C59" s="39" t="s">
        <v>23</v>
      </c>
      <c r="D59" s="34"/>
      <c r="E59" s="34"/>
      <c r="F59" s="34"/>
      <c r="G59" s="35">
        <f t="shared" si="0"/>
        <v>0</v>
      </c>
      <c r="H59" s="15">
        <f t="shared" si="2"/>
        <v>0</v>
      </c>
      <c r="I59" s="1"/>
      <c r="J59" s="1"/>
    </row>
    <row r="60" spans="1:18" s="4" customFormat="1" ht="18.75" customHeight="1">
      <c r="B60" s="102">
        <v>208100</v>
      </c>
      <c r="C60" s="103" t="s">
        <v>35</v>
      </c>
      <c r="D60" s="100">
        <v>100000</v>
      </c>
      <c r="E60" s="100">
        <v>100000</v>
      </c>
      <c r="F60" s="100"/>
      <c r="G60" s="104"/>
      <c r="H60" s="15">
        <f>+G60</f>
        <v>0</v>
      </c>
      <c r="I60" s="1"/>
      <c r="J60" s="1"/>
    </row>
    <row r="61" spans="1:18" s="7" customFormat="1" ht="21.75" customHeight="1">
      <c r="B61" s="102">
        <v>208200</v>
      </c>
      <c r="C61" s="103" t="s">
        <v>13</v>
      </c>
      <c r="D61" s="100">
        <v>100000</v>
      </c>
      <c r="E61" s="100">
        <v>100000</v>
      </c>
      <c r="F61" s="100"/>
      <c r="G61" s="104"/>
      <c r="H61" s="15">
        <f>+G61</f>
        <v>0</v>
      </c>
      <c r="I61" s="9"/>
      <c r="J61" s="9"/>
      <c r="K61" s="9"/>
    </row>
    <row r="62" spans="1:18" s="7" customFormat="1" ht="39" customHeight="1">
      <c r="B62" s="102">
        <v>208400</v>
      </c>
      <c r="C62" s="105" t="s">
        <v>55</v>
      </c>
      <c r="D62" s="100">
        <v>0</v>
      </c>
      <c r="E62" s="100">
        <v>-12265703</v>
      </c>
      <c r="F62" s="100">
        <v>12265703</v>
      </c>
      <c r="G62" s="100">
        <v>12265703</v>
      </c>
      <c r="H62" s="15">
        <v>1</v>
      </c>
      <c r="I62" s="9"/>
      <c r="J62" s="9"/>
      <c r="K62" s="9"/>
    </row>
    <row r="63" spans="1:18" s="7" customFormat="1" hidden="1">
      <c r="B63" s="16">
        <v>209000</v>
      </c>
      <c r="C63" s="17" t="s">
        <v>33</v>
      </c>
      <c r="D63" s="37">
        <f>D64-D65</f>
        <v>0</v>
      </c>
      <c r="E63" s="37">
        <f>E64-E65</f>
        <v>0</v>
      </c>
      <c r="F63" s="37">
        <f>F64-F65</f>
        <v>0</v>
      </c>
      <c r="G63" s="18">
        <f t="shared" ref="G63:G87" si="3">+D63+E63</f>
        <v>0</v>
      </c>
      <c r="H63" s="15">
        <f t="shared" ref="H63:H87" si="4">+G63</f>
        <v>0</v>
      </c>
      <c r="I63" s="9"/>
      <c r="J63" s="9"/>
      <c r="K63" s="9"/>
    </row>
    <row r="64" spans="1:18" s="7" customFormat="1" hidden="1">
      <c r="B64" s="22">
        <v>209100</v>
      </c>
      <c r="C64" s="20" t="s">
        <v>35</v>
      </c>
      <c r="D64" s="25"/>
      <c r="E64" s="25"/>
      <c r="F64" s="25"/>
      <c r="G64" s="21">
        <f t="shared" si="3"/>
        <v>0</v>
      </c>
      <c r="H64" s="15">
        <f t="shared" si="4"/>
        <v>0</v>
      </c>
      <c r="I64" s="9"/>
      <c r="J64" s="9"/>
      <c r="K64" s="9"/>
    </row>
    <row r="65" spans="2:11" s="4" customFormat="1" hidden="1">
      <c r="B65" s="22">
        <v>209200</v>
      </c>
      <c r="C65" s="20" t="s">
        <v>13</v>
      </c>
      <c r="D65" s="25"/>
      <c r="E65" s="25"/>
      <c r="F65" s="25"/>
      <c r="G65" s="21">
        <f t="shared" si="3"/>
        <v>0</v>
      </c>
      <c r="H65" s="15">
        <f t="shared" si="4"/>
        <v>0</v>
      </c>
      <c r="I65" s="1"/>
      <c r="J65" s="1"/>
    </row>
    <row r="66" spans="2:11" s="4" customFormat="1" hidden="1">
      <c r="B66" s="19">
        <v>300000</v>
      </c>
      <c r="C66" s="40" t="s">
        <v>37</v>
      </c>
      <c r="D66" s="25">
        <f>D67+D70+D73+D76+D79+D82+D85</f>
        <v>0</v>
      </c>
      <c r="E66" s="25">
        <f>E67+E70+E73+E76+E79+E82+E85</f>
        <v>0</v>
      </c>
      <c r="F66" s="25">
        <f>F67+F70+F73+F76+F79+F82+F85</f>
        <v>0</v>
      </c>
      <c r="G66" s="21">
        <f t="shared" si="3"/>
        <v>0</v>
      </c>
      <c r="H66" s="15">
        <f t="shared" si="4"/>
        <v>0</v>
      </c>
      <c r="I66" s="1"/>
      <c r="J66" s="1"/>
    </row>
    <row r="67" spans="2:11" s="4" customFormat="1" hidden="1">
      <c r="B67" s="19">
        <v>301000</v>
      </c>
      <c r="C67" s="24" t="s">
        <v>46</v>
      </c>
      <c r="D67" s="25">
        <f>D68-D69</f>
        <v>0</v>
      </c>
      <c r="E67" s="25">
        <f>E68-E69</f>
        <v>0</v>
      </c>
      <c r="F67" s="25">
        <f>F68-F69</f>
        <v>0</v>
      </c>
      <c r="G67" s="21">
        <f t="shared" si="3"/>
        <v>0</v>
      </c>
      <c r="H67" s="15">
        <f t="shared" si="4"/>
        <v>0</v>
      </c>
      <c r="I67" s="1"/>
      <c r="J67" s="1"/>
    </row>
    <row r="68" spans="2:11" s="4" customFormat="1" hidden="1">
      <c r="B68" s="22">
        <v>301100</v>
      </c>
      <c r="C68" s="20" t="s">
        <v>17</v>
      </c>
      <c r="D68" s="25"/>
      <c r="E68" s="25"/>
      <c r="F68" s="25"/>
      <c r="G68" s="21">
        <f t="shared" si="3"/>
        <v>0</v>
      </c>
      <c r="H68" s="15">
        <f t="shared" si="4"/>
        <v>0</v>
      </c>
      <c r="I68" s="1"/>
      <c r="J68" s="1"/>
    </row>
    <row r="69" spans="2:11" s="4" customFormat="1" hidden="1">
      <c r="B69" s="22">
        <v>301200</v>
      </c>
      <c r="C69" s="20" t="s">
        <v>18</v>
      </c>
      <c r="D69" s="25"/>
      <c r="E69" s="25"/>
      <c r="F69" s="25"/>
      <c r="G69" s="21">
        <f t="shared" si="3"/>
        <v>0</v>
      </c>
      <c r="H69" s="15">
        <f t="shared" si="4"/>
        <v>0</v>
      </c>
      <c r="I69" s="1"/>
      <c r="J69" s="1"/>
    </row>
    <row r="70" spans="2:11" s="4" customFormat="1" hidden="1">
      <c r="B70" s="19">
        <v>302000</v>
      </c>
      <c r="C70" s="24" t="s">
        <v>47</v>
      </c>
      <c r="D70" s="25">
        <f>D71-D72</f>
        <v>0</v>
      </c>
      <c r="E70" s="25">
        <f>E71-E72</f>
        <v>0</v>
      </c>
      <c r="F70" s="25">
        <f>F71-F72</f>
        <v>0</v>
      </c>
      <c r="G70" s="21">
        <f t="shared" si="3"/>
        <v>0</v>
      </c>
      <c r="H70" s="15">
        <f t="shared" si="4"/>
        <v>0</v>
      </c>
      <c r="I70" s="1"/>
      <c r="J70" s="1"/>
    </row>
    <row r="71" spans="2:11" s="4" customFormat="1" hidden="1">
      <c r="B71" s="22">
        <v>302100</v>
      </c>
      <c r="C71" s="20" t="s">
        <v>17</v>
      </c>
      <c r="D71" s="25"/>
      <c r="E71" s="25"/>
      <c r="F71" s="25"/>
      <c r="G71" s="21">
        <f t="shared" si="3"/>
        <v>0</v>
      </c>
      <c r="H71" s="15">
        <f t="shared" si="4"/>
        <v>0</v>
      </c>
      <c r="I71" s="1"/>
      <c r="J71" s="1"/>
    </row>
    <row r="72" spans="2:11" s="4" customFormat="1" hidden="1">
      <c r="B72" s="22">
        <v>302200</v>
      </c>
      <c r="C72" s="20" t="s">
        <v>18</v>
      </c>
      <c r="D72" s="25"/>
      <c r="E72" s="25"/>
      <c r="F72" s="25"/>
      <c r="G72" s="21">
        <f t="shared" si="3"/>
        <v>0</v>
      </c>
      <c r="H72" s="15">
        <f t="shared" si="4"/>
        <v>0</v>
      </c>
      <c r="I72" s="1"/>
      <c r="J72" s="1"/>
    </row>
    <row r="73" spans="2:11" s="4" customFormat="1" hidden="1">
      <c r="B73" s="19">
        <v>303000</v>
      </c>
      <c r="C73" s="24" t="s">
        <v>48</v>
      </c>
      <c r="D73" s="25">
        <f>D74-D75</f>
        <v>0</v>
      </c>
      <c r="E73" s="25">
        <f>E74-E75</f>
        <v>0</v>
      </c>
      <c r="F73" s="25">
        <f>F74-F75</f>
        <v>0</v>
      </c>
      <c r="G73" s="21">
        <f t="shared" si="3"/>
        <v>0</v>
      </c>
      <c r="H73" s="15">
        <f t="shared" si="4"/>
        <v>0</v>
      </c>
      <c r="I73" s="1"/>
      <c r="J73" s="1"/>
    </row>
    <row r="74" spans="2:11" s="4" customFormat="1" hidden="1">
      <c r="B74" s="22">
        <v>303100</v>
      </c>
      <c r="C74" s="20" t="s">
        <v>17</v>
      </c>
      <c r="D74" s="25"/>
      <c r="E74" s="25"/>
      <c r="F74" s="25"/>
      <c r="G74" s="21">
        <f t="shared" si="3"/>
        <v>0</v>
      </c>
      <c r="H74" s="15">
        <f t="shared" si="4"/>
        <v>0</v>
      </c>
      <c r="I74" s="1"/>
      <c r="J74" s="1"/>
    </row>
    <row r="75" spans="2:11" s="4" customFormat="1" hidden="1">
      <c r="B75" s="22">
        <v>303200</v>
      </c>
      <c r="C75" s="20" t="s">
        <v>18</v>
      </c>
      <c r="D75" s="25"/>
      <c r="E75" s="25"/>
      <c r="F75" s="25"/>
      <c r="G75" s="21">
        <f t="shared" si="3"/>
        <v>0</v>
      </c>
      <c r="H75" s="15">
        <f t="shared" si="4"/>
        <v>0</v>
      </c>
      <c r="I75" s="1"/>
      <c r="J75" s="1"/>
    </row>
    <row r="76" spans="2:11" s="4" customFormat="1" hidden="1">
      <c r="B76" s="19">
        <v>304000</v>
      </c>
      <c r="C76" s="24" t="s">
        <v>49</v>
      </c>
      <c r="D76" s="25">
        <f>D77-D78</f>
        <v>0</v>
      </c>
      <c r="E76" s="25">
        <f>E77-E78</f>
        <v>0</v>
      </c>
      <c r="F76" s="25">
        <f>F77-F78</f>
        <v>0</v>
      </c>
      <c r="G76" s="21">
        <f t="shared" si="3"/>
        <v>0</v>
      </c>
      <c r="H76" s="15">
        <f t="shared" si="4"/>
        <v>0</v>
      </c>
      <c r="I76" s="1"/>
      <c r="J76" s="1"/>
    </row>
    <row r="77" spans="2:11" s="7" customFormat="1" hidden="1">
      <c r="B77" s="22">
        <v>304100</v>
      </c>
      <c r="C77" s="20" t="s">
        <v>17</v>
      </c>
      <c r="D77" s="25"/>
      <c r="E77" s="25"/>
      <c r="F77" s="25"/>
      <c r="G77" s="21">
        <f t="shared" si="3"/>
        <v>0</v>
      </c>
      <c r="H77" s="15">
        <f t="shared" si="4"/>
        <v>0</v>
      </c>
      <c r="I77" s="9"/>
      <c r="J77" s="9"/>
      <c r="K77" s="9"/>
    </row>
    <row r="78" spans="2:11" s="7" customFormat="1" hidden="1">
      <c r="B78" s="22">
        <v>304200</v>
      </c>
      <c r="C78" s="20" t="s">
        <v>18</v>
      </c>
      <c r="D78" s="25"/>
      <c r="E78" s="25"/>
      <c r="F78" s="25"/>
      <c r="G78" s="21">
        <f t="shared" si="3"/>
        <v>0</v>
      </c>
      <c r="H78" s="15">
        <f t="shared" si="4"/>
        <v>0</v>
      </c>
      <c r="I78" s="9"/>
      <c r="J78" s="9"/>
      <c r="K78" s="9"/>
    </row>
    <row r="79" spans="2:11" s="7" customFormat="1" hidden="1">
      <c r="B79" s="19">
        <v>305000</v>
      </c>
      <c r="C79" s="24" t="s">
        <v>50</v>
      </c>
      <c r="D79" s="25">
        <f>D80-D81</f>
        <v>0</v>
      </c>
      <c r="E79" s="25">
        <f>E80-E81</f>
        <v>0</v>
      </c>
      <c r="F79" s="25">
        <f>F80-F81</f>
        <v>0</v>
      </c>
      <c r="G79" s="21">
        <f t="shared" si="3"/>
        <v>0</v>
      </c>
      <c r="H79" s="15">
        <f t="shared" si="4"/>
        <v>0</v>
      </c>
      <c r="I79" s="9"/>
      <c r="J79" s="9"/>
      <c r="K79" s="9"/>
    </row>
    <row r="80" spans="2:11" s="4" customFormat="1" hidden="1">
      <c r="B80" s="22">
        <v>305100</v>
      </c>
      <c r="C80" s="20" t="s">
        <v>17</v>
      </c>
      <c r="D80" s="25"/>
      <c r="E80" s="25"/>
      <c r="F80" s="25"/>
      <c r="G80" s="21">
        <f t="shared" si="3"/>
        <v>0</v>
      </c>
      <c r="H80" s="15">
        <f t="shared" si="4"/>
        <v>0</v>
      </c>
      <c r="I80" s="1"/>
      <c r="J80" s="1"/>
    </row>
    <row r="81" spans="2:10" s="4" customFormat="1" hidden="1">
      <c r="B81" s="22">
        <v>305200</v>
      </c>
      <c r="C81" s="20" t="s">
        <v>18</v>
      </c>
      <c r="D81" s="25"/>
      <c r="E81" s="25"/>
      <c r="F81" s="25"/>
      <c r="G81" s="21">
        <f t="shared" si="3"/>
        <v>0</v>
      </c>
      <c r="H81" s="15">
        <f t="shared" si="4"/>
        <v>0</v>
      </c>
      <c r="I81" s="1"/>
      <c r="J81" s="1"/>
    </row>
    <row r="82" spans="2:10" s="4" customFormat="1" ht="24" hidden="1">
      <c r="B82" s="19">
        <v>306000</v>
      </c>
      <c r="C82" s="24" t="s">
        <v>12</v>
      </c>
      <c r="D82" s="25">
        <f>D83-D84</f>
        <v>0</v>
      </c>
      <c r="E82" s="25">
        <f>E83-E84</f>
        <v>0</v>
      </c>
      <c r="F82" s="25">
        <f>F83-F84</f>
        <v>0</v>
      </c>
      <c r="G82" s="21">
        <f t="shared" si="3"/>
        <v>0</v>
      </c>
      <c r="H82" s="15">
        <f t="shared" si="4"/>
        <v>0</v>
      </c>
      <c r="I82" s="1"/>
      <c r="J82" s="1"/>
    </row>
    <row r="83" spans="2:10" s="4" customFormat="1" hidden="1">
      <c r="B83" s="22">
        <v>306100</v>
      </c>
      <c r="C83" s="20" t="s">
        <v>56</v>
      </c>
      <c r="D83" s="25"/>
      <c r="E83" s="25"/>
      <c r="F83" s="25"/>
      <c r="G83" s="21">
        <f t="shared" si="3"/>
        <v>0</v>
      </c>
      <c r="H83" s="15">
        <f t="shared" si="4"/>
        <v>0</v>
      </c>
      <c r="I83" s="1"/>
      <c r="J83" s="1"/>
    </row>
    <row r="84" spans="2:10" s="4" customFormat="1" hidden="1">
      <c r="B84" s="22">
        <v>306200</v>
      </c>
      <c r="C84" s="20" t="s">
        <v>52</v>
      </c>
      <c r="D84" s="25"/>
      <c r="E84" s="25"/>
      <c r="F84" s="25"/>
      <c r="G84" s="21">
        <f t="shared" si="3"/>
        <v>0</v>
      </c>
      <c r="H84" s="15">
        <f t="shared" si="4"/>
        <v>0</v>
      </c>
      <c r="I84" s="1"/>
      <c r="J84" s="1"/>
    </row>
    <row r="85" spans="2:10" s="4" customFormat="1" hidden="1">
      <c r="B85" s="19">
        <v>307000</v>
      </c>
      <c r="C85" s="24" t="s">
        <v>54</v>
      </c>
      <c r="D85" s="25">
        <f>D86-D87</f>
        <v>0</v>
      </c>
      <c r="E85" s="25">
        <f>E86-E87</f>
        <v>0</v>
      </c>
      <c r="F85" s="25">
        <f>F86-F87</f>
        <v>0</v>
      </c>
      <c r="G85" s="21">
        <f t="shared" si="3"/>
        <v>0</v>
      </c>
      <c r="H85" s="15">
        <f t="shared" si="4"/>
        <v>0</v>
      </c>
      <c r="I85" s="1"/>
      <c r="J85" s="1"/>
    </row>
    <row r="86" spans="2:10" s="4" customFormat="1" hidden="1">
      <c r="B86" s="22">
        <v>307100</v>
      </c>
      <c r="C86" s="20" t="s">
        <v>30</v>
      </c>
      <c r="D86" s="25"/>
      <c r="E86" s="25"/>
      <c r="F86" s="25"/>
      <c r="G86" s="21">
        <f t="shared" si="3"/>
        <v>0</v>
      </c>
      <c r="H86" s="15">
        <f t="shared" si="4"/>
        <v>0</v>
      </c>
      <c r="I86" s="1"/>
      <c r="J86" s="1"/>
    </row>
    <row r="87" spans="2:10" s="4" customFormat="1" hidden="1">
      <c r="B87" s="33">
        <v>307200</v>
      </c>
      <c r="C87" s="39" t="s">
        <v>31</v>
      </c>
      <c r="D87" s="34"/>
      <c r="E87" s="34"/>
      <c r="F87" s="34"/>
      <c r="G87" s="35">
        <f t="shared" si="3"/>
        <v>0</v>
      </c>
      <c r="H87" s="15">
        <f t="shared" si="4"/>
        <v>0</v>
      </c>
      <c r="I87" s="1"/>
      <c r="J87" s="1"/>
    </row>
    <row r="88" spans="2:10" s="4" customFormat="1" ht="18.75">
      <c r="B88" s="102" t="s">
        <v>65</v>
      </c>
      <c r="C88" s="112" t="s">
        <v>72</v>
      </c>
      <c r="D88" s="100">
        <v>0</v>
      </c>
      <c r="E88" s="100">
        <v>-12265703</v>
      </c>
      <c r="F88" s="100">
        <v>12265703</v>
      </c>
      <c r="G88" s="100">
        <v>12265703</v>
      </c>
      <c r="H88" s="15">
        <v>1</v>
      </c>
      <c r="I88" s="1"/>
      <c r="J88" s="1"/>
    </row>
    <row r="89" spans="2:10" s="4" customFormat="1" hidden="1">
      <c r="B89" s="41"/>
      <c r="C89" s="42" t="s">
        <v>28</v>
      </c>
      <c r="D89" s="43"/>
      <c r="E89" s="43"/>
      <c r="F89" s="43"/>
      <c r="G89" s="44"/>
      <c r="H89" s="15">
        <f t="shared" ref="H89:H112" si="5">+G89</f>
        <v>0</v>
      </c>
      <c r="I89" s="1"/>
      <c r="J89" s="1"/>
    </row>
    <row r="90" spans="2:10" s="4" customFormat="1" hidden="1">
      <c r="B90" s="68">
        <v>400000</v>
      </c>
      <c r="C90" s="68" t="s">
        <v>29</v>
      </c>
      <c r="D90" s="25">
        <f>D91-D102</f>
        <v>0</v>
      </c>
      <c r="E90" s="25">
        <f>E91-E102</f>
        <v>0</v>
      </c>
      <c r="F90" s="25">
        <f>F91-F102</f>
        <v>0</v>
      </c>
      <c r="G90" s="21">
        <f t="shared" ref="G90:G116" si="6">+D90+E90</f>
        <v>0</v>
      </c>
      <c r="H90" s="15">
        <f t="shared" si="5"/>
        <v>0</v>
      </c>
      <c r="I90" s="1"/>
      <c r="J90" s="1"/>
    </row>
    <row r="91" spans="2:10" s="4" customFormat="1" hidden="1">
      <c r="B91" s="19">
        <v>401000</v>
      </c>
      <c r="C91" s="24" t="s">
        <v>21</v>
      </c>
      <c r="D91" s="25">
        <f>D92+D97</f>
        <v>0</v>
      </c>
      <c r="E91" s="25">
        <f>E92+E97</f>
        <v>0</v>
      </c>
      <c r="F91" s="25">
        <f>F92+F97</f>
        <v>0</v>
      </c>
      <c r="G91" s="21">
        <f t="shared" si="6"/>
        <v>0</v>
      </c>
      <c r="H91" s="15">
        <f t="shared" si="5"/>
        <v>0</v>
      </c>
      <c r="I91" s="1"/>
      <c r="J91" s="1"/>
    </row>
    <row r="92" spans="2:10" s="4" customFormat="1" hidden="1">
      <c r="B92" s="19">
        <v>401100</v>
      </c>
      <c r="C92" s="24" t="s">
        <v>7</v>
      </c>
      <c r="D92" s="25">
        <f>SUM(D93:D96)</f>
        <v>0</v>
      </c>
      <c r="E92" s="25">
        <f>SUM(E93:E96)</f>
        <v>0</v>
      </c>
      <c r="F92" s="25">
        <f>SUM(F93:F96)</f>
        <v>0</v>
      </c>
      <c r="G92" s="21">
        <f t="shared" si="6"/>
        <v>0</v>
      </c>
      <c r="H92" s="15">
        <f t="shared" si="5"/>
        <v>0</v>
      </c>
      <c r="I92" s="1"/>
      <c r="J92" s="1"/>
    </row>
    <row r="93" spans="2:10" s="4" customFormat="1" hidden="1">
      <c r="B93" s="22">
        <v>401101</v>
      </c>
      <c r="C93" s="20" t="s">
        <v>8</v>
      </c>
      <c r="D93" s="25"/>
      <c r="E93" s="25"/>
      <c r="F93" s="25"/>
      <c r="G93" s="21">
        <f t="shared" si="6"/>
        <v>0</v>
      </c>
      <c r="H93" s="15">
        <f t="shared" si="5"/>
        <v>0</v>
      </c>
      <c r="I93" s="1"/>
      <c r="J93" s="1"/>
    </row>
    <row r="94" spans="2:10" s="4" customFormat="1" hidden="1">
      <c r="B94" s="22">
        <v>401102</v>
      </c>
      <c r="C94" s="20" t="s">
        <v>9</v>
      </c>
      <c r="D94" s="25"/>
      <c r="E94" s="25"/>
      <c r="F94" s="25"/>
      <c r="G94" s="21">
        <f t="shared" si="6"/>
        <v>0</v>
      </c>
      <c r="H94" s="15">
        <f t="shared" si="5"/>
        <v>0</v>
      </c>
      <c r="I94" s="1"/>
      <c r="J94" s="1"/>
    </row>
    <row r="95" spans="2:10" s="4" customFormat="1" hidden="1">
      <c r="B95" s="22">
        <v>401103</v>
      </c>
      <c r="C95" s="20" t="s">
        <v>10</v>
      </c>
      <c r="D95" s="25"/>
      <c r="E95" s="25"/>
      <c r="F95" s="25"/>
      <c r="G95" s="21">
        <f t="shared" si="6"/>
        <v>0</v>
      </c>
      <c r="H95" s="15">
        <f t="shared" si="5"/>
        <v>0</v>
      </c>
      <c r="I95" s="1"/>
      <c r="J95" s="1"/>
    </row>
    <row r="96" spans="2:10" s="4" customFormat="1" hidden="1">
      <c r="B96" s="22">
        <v>401104</v>
      </c>
      <c r="C96" s="20" t="s">
        <v>11</v>
      </c>
      <c r="D96" s="25"/>
      <c r="E96" s="25"/>
      <c r="F96" s="25"/>
      <c r="G96" s="21">
        <f t="shared" si="6"/>
        <v>0</v>
      </c>
      <c r="H96" s="15">
        <f t="shared" si="5"/>
        <v>0</v>
      </c>
      <c r="I96" s="1"/>
      <c r="J96" s="1"/>
    </row>
    <row r="97" spans="2:11" s="4" customFormat="1" hidden="1">
      <c r="B97" s="19">
        <v>401200</v>
      </c>
      <c r="C97" s="24" t="s">
        <v>0</v>
      </c>
      <c r="D97" s="25">
        <f>SUM(D98:D101)</f>
        <v>0</v>
      </c>
      <c r="E97" s="25">
        <f>SUM(E98:E101)</f>
        <v>0</v>
      </c>
      <c r="F97" s="25">
        <f>SUM(F98:F101)</f>
        <v>0</v>
      </c>
      <c r="G97" s="21">
        <f t="shared" si="6"/>
        <v>0</v>
      </c>
      <c r="H97" s="15">
        <f t="shared" si="5"/>
        <v>0</v>
      </c>
      <c r="I97" s="1"/>
      <c r="J97" s="1"/>
    </row>
    <row r="98" spans="2:11" s="4" customFormat="1" hidden="1">
      <c r="B98" s="22">
        <v>401201</v>
      </c>
      <c r="C98" s="20" t="s">
        <v>8</v>
      </c>
      <c r="D98" s="25"/>
      <c r="E98" s="25"/>
      <c r="F98" s="25"/>
      <c r="G98" s="21">
        <f t="shared" si="6"/>
        <v>0</v>
      </c>
      <c r="H98" s="15">
        <f t="shared" si="5"/>
        <v>0</v>
      </c>
      <c r="I98" s="1"/>
      <c r="J98" s="1"/>
    </row>
    <row r="99" spans="2:11" s="7" customFormat="1" hidden="1">
      <c r="B99" s="22">
        <v>401202</v>
      </c>
      <c r="C99" s="20" t="s">
        <v>9</v>
      </c>
      <c r="D99" s="25"/>
      <c r="E99" s="25"/>
      <c r="F99" s="25"/>
      <c r="G99" s="21">
        <f t="shared" si="6"/>
        <v>0</v>
      </c>
      <c r="H99" s="15">
        <f t="shared" si="5"/>
        <v>0</v>
      </c>
      <c r="I99" s="9"/>
      <c r="J99" s="9"/>
      <c r="K99" s="9"/>
    </row>
    <row r="100" spans="2:11" s="7" customFormat="1" ht="20.45" hidden="1" customHeight="1">
      <c r="B100" s="22">
        <v>401203</v>
      </c>
      <c r="C100" s="20" t="s">
        <v>10</v>
      </c>
      <c r="D100" s="25"/>
      <c r="E100" s="25"/>
      <c r="F100" s="25"/>
      <c r="G100" s="21">
        <f t="shared" si="6"/>
        <v>0</v>
      </c>
      <c r="H100" s="15">
        <f t="shared" si="5"/>
        <v>0</v>
      </c>
      <c r="I100" s="9"/>
      <c r="J100" s="9"/>
      <c r="K100" s="9"/>
    </row>
    <row r="101" spans="2:11" s="45" customFormat="1" ht="29.1" hidden="1" customHeight="1">
      <c r="B101" s="22">
        <v>401204</v>
      </c>
      <c r="C101" s="20" t="s">
        <v>11</v>
      </c>
      <c r="D101" s="25"/>
      <c r="E101" s="25"/>
      <c r="F101" s="25"/>
      <c r="G101" s="21">
        <f t="shared" si="6"/>
        <v>0</v>
      </c>
      <c r="H101" s="15">
        <f t="shared" si="5"/>
        <v>0</v>
      </c>
      <c r="I101" s="9"/>
      <c r="J101" s="9"/>
      <c r="K101" s="9"/>
    </row>
    <row r="102" spans="2:11" s="47" customFormat="1" ht="36" hidden="1" customHeight="1">
      <c r="B102" s="19">
        <v>402000</v>
      </c>
      <c r="C102" s="24" t="s">
        <v>59</v>
      </c>
      <c r="D102" s="25">
        <f>D103+D108</f>
        <v>0</v>
      </c>
      <c r="E102" s="25">
        <f>E103+E108</f>
        <v>0</v>
      </c>
      <c r="F102" s="25">
        <f>F103+F108</f>
        <v>0</v>
      </c>
      <c r="G102" s="21">
        <f t="shared" si="6"/>
        <v>0</v>
      </c>
      <c r="H102" s="15">
        <f t="shared" si="5"/>
        <v>0</v>
      </c>
      <c r="I102" s="46"/>
      <c r="J102" s="46"/>
      <c r="K102" s="46"/>
    </row>
    <row r="103" spans="2:11" s="45" customFormat="1" hidden="1">
      <c r="B103" s="19">
        <v>402100</v>
      </c>
      <c r="C103" s="24" t="s">
        <v>60</v>
      </c>
      <c r="D103" s="25">
        <f>SUM(D104:D107)</f>
        <v>0</v>
      </c>
      <c r="E103" s="25">
        <f>SUM(E104:E107)</f>
        <v>0</v>
      </c>
      <c r="F103" s="25">
        <f>SUM(F104:F107)</f>
        <v>0</v>
      </c>
      <c r="G103" s="21">
        <f t="shared" si="6"/>
        <v>0</v>
      </c>
      <c r="H103" s="15">
        <f t="shared" si="5"/>
        <v>0</v>
      </c>
    </row>
    <row r="104" spans="2:11" s="7" customFormat="1" hidden="1">
      <c r="B104" s="22">
        <v>402101</v>
      </c>
      <c r="C104" s="20" t="s">
        <v>8</v>
      </c>
      <c r="D104" s="25"/>
      <c r="E104" s="25"/>
      <c r="F104" s="25"/>
      <c r="G104" s="21">
        <f t="shared" si="6"/>
        <v>0</v>
      </c>
      <c r="H104" s="15">
        <f t="shared" si="5"/>
        <v>0</v>
      </c>
      <c r="I104" s="9"/>
      <c r="J104" s="9"/>
      <c r="K104" s="9"/>
    </row>
    <row r="105" spans="2:11" s="7" customFormat="1" hidden="1">
      <c r="B105" s="22">
        <v>402102</v>
      </c>
      <c r="C105" s="20" t="s">
        <v>9</v>
      </c>
      <c r="D105" s="25"/>
      <c r="E105" s="25"/>
      <c r="F105" s="25"/>
      <c r="G105" s="21">
        <f t="shared" si="6"/>
        <v>0</v>
      </c>
      <c r="H105" s="15">
        <f t="shared" si="5"/>
        <v>0</v>
      </c>
      <c r="I105" s="9"/>
      <c r="J105" s="9"/>
      <c r="K105" s="9"/>
    </row>
    <row r="106" spans="2:11" s="7" customFormat="1" hidden="1">
      <c r="B106" s="22">
        <v>402103</v>
      </c>
      <c r="C106" s="20" t="s">
        <v>10</v>
      </c>
      <c r="D106" s="25"/>
      <c r="E106" s="25"/>
      <c r="F106" s="25"/>
      <c r="G106" s="21">
        <f t="shared" si="6"/>
        <v>0</v>
      </c>
      <c r="H106" s="15">
        <f t="shared" si="5"/>
        <v>0</v>
      </c>
      <c r="I106" s="9"/>
      <c r="J106" s="9"/>
      <c r="K106" s="9"/>
    </row>
    <row r="107" spans="2:11" s="7" customFormat="1" hidden="1">
      <c r="B107" s="22">
        <v>402104</v>
      </c>
      <c r="C107" s="20" t="s">
        <v>11</v>
      </c>
      <c r="D107" s="25"/>
      <c r="E107" s="25"/>
      <c r="F107" s="25"/>
      <c r="G107" s="21">
        <f t="shared" si="6"/>
        <v>0</v>
      </c>
      <c r="H107" s="15">
        <f t="shared" si="5"/>
        <v>0</v>
      </c>
      <c r="I107" s="9"/>
      <c r="J107" s="9"/>
      <c r="K107" s="9"/>
    </row>
    <row r="108" spans="2:11" s="7" customFormat="1" hidden="1">
      <c r="B108" s="19">
        <v>402200</v>
      </c>
      <c r="C108" s="24" t="s">
        <v>61</v>
      </c>
      <c r="D108" s="25">
        <f>SUM(D109:D112)</f>
        <v>0</v>
      </c>
      <c r="E108" s="25">
        <f>SUM(E109:E112)</f>
        <v>0</v>
      </c>
      <c r="F108" s="25">
        <f>SUM(F109:F112)</f>
        <v>0</v>
      </c>
      <c r="G108" s="21">
        <f t="shared" si="6"/>
        <v>0</v>
      </c>
      <c r="H108" s="15">
        <f t="shared" si="5"/>
        <v>0</v>
      </c>
      <c r="I108" s="9"/>
      <c r="J108" s="9"/>
      <c r="K108" s="9"/>
    </row>
    <row r="109" spans="2:11" s="7" customFormat="1" hidden="1">
      <c r="B109" s="22">
        <v>402201</v>
      </c>
      <c r="C109" s="20" t="s">
        <v>8</v>
      </c>
      <c r="D109" s="25"/>
      <c r="E109" s="25"/>
      <c r="F109" s="25"/>
      <c r="G109" s="21">
        <f t="shared" si="6"/>
        <v>0</v>
      </c>
      <c r="H109" s="15">
        <f t="shared" si="5"/>
        <v>0</v>
      </c>
      <c r="I109" s="9"/>
      <c r="J109" s="9"/>
      <c r="K109" s="9"/>
    </row>
    <row r="110" spans="2:11" s="7" customFormat="1" hidden="1">
      <c r="B110" s="22">
        <v>402202</v>
      </c>
      <c r="C110" s="20" t="s">
        <v>9</v>
      </c>
      <c r="D110" s="25"/>
      <c r="E110" s="25"/>
      <c r="F110" s="25"/>
      <c r="G110" s="21">
        <f t="shared" si="6"/>
        <v>0</v>
      </c>
      <c r="H110" s="15">
        <f t="shared" si="5"/>
        <v>0</v>
      </c>
      <c r="I110" s="9"/>
      <c r="J110" s="9"/>
      <c r="K110" s="9"/>
    </row>
    <row r="111" spans="2:11" s="7" customFormat="1" hidden="1">
      <c r="B111" s="22">
        <v>402203</v>
      </c>
      <c r="C111" s="20" t="s">
        <v>10</v>
      </c>
      <c r="D111" s="25"/>
      <c r="E111" s="25"/>
      <c r="F111" s="25"/>
      <c r="G111" s="21">
        <f t="shared" si="6"/>
        <v>0</v>
      </c>
      <c r="H111" s="15">
        <f t="shared" si="5"/>
        <v>0</v>
      </c>
      <c r="I111" s="9"/>
      <c r="J111" s="9"/>
      <c r="K111" s="9"/>
    </row>
    <row r="112" spans="2:11" s="7" customFormat="1" hidden="1">
      <c r="B112" s="33">
        <v>402204</v>
      </c>
      <c r="C112" s="39" t="s">
        <v>11</v>
      </c>
      <c r="D112" s="34"/>
      <c r="E112" s="34"/>
      <c r="F112" s="34"/>
      <c r="G112" s="35">
        <f t="shared" si="6"/>
        <v>0</v>
      </c>
      <c r="H112" s="15">
        <f t="shared" si="5"/>
        <v>0</v>
      </c>
      <c r="I112" s="9"/>
      <c r="J112" s="9"/>
      <c r="K112" s="9"/>
    </row>
    <row r="113" spans="2:11" s="7" customFormat="1" ht="18.75">
      <c r="B113" s="122" t="s">
        <v>73</v>
      </c>
      <c r="C113" s="123"/>
      <c r="D113" s="100">
        <v>0</v>
      </c>
      <c r="E113" s="101"/>
      <c r="F113" s="101"/>
      <c r="G113" s="101"/>
      <c r="H113" s="15">
        <v>1</v>
      </c>
      <c r="I113" s="9"/>
      <c r="J113" s="9"/>
      <c r="K113" s="9"/>
    </row>
    <row r="114" spans="2:11" s="7" customFormat="1" ht="24" hidden="1">
      <c r="B114" s="69">
        <v>601000</v>
      </c>
      <c r="C114" s="70" t="s">
        <v>32</v>
      </c>
      <c r="D114" s="71">
        <f>D115-D116</f>
        <v>0</v>
      </c>
      <c r="E114" s="71">
        <f>E115-E116</f>
        <v>0</v>
      </c>
      <c r="F114" s="71">
        <f>F115-F116</f>
        <v>0</v>
      </c>
      <c r="G114" s="72">
        <f t="shared" si="6"/>
        <v>0</v>
      </c>
      <c r="H114" s="15">
        <f t="shared" ref="H114:H121" si="7">+G114</f>
        <v>0</v>
      </c>
      <c r="I114" s="9"/>
      <c r="J114" s="9"/>
      <c r="K114" s="9"/>
    </row>
    <row r="115" spans="2:11" s="7" customFormat="1" ht="15.75" hidden="1">
      <c r="B115" s="63">
        <v>601100</v>
      </c>
      <c r="C115" s="64" t="s">
        <v>63</v>
      </c>
      <c r="D115" s="61">
        <f t="shared" ref="D115:F116" si="8">D54+D83</f>
        <v>0</v>
      </c>
      <c r="E115" s="61">
        <f t="shared" si="8"/>
        <v>0</v>
      </c>
      <c r="F115" s="61">
        <f t="shared" si="8"/>
        <v>0</v>
      </c>
      <c r="G115" s="62">
        <f t="shared" si="6"/>
        <v>0</v>
      </c>
      <c r="H115" s="15">
        <f t="shared" si="7"/>
        <v>0</v>
      </c>
      <c r="I115" s="9"/>
      <c r="J115" s="9"/>
      <c r="K115" s="9"/>
    </row>
    <row r="116" spans="2:11" s="7" customFormat="1" ht="15.75" hidden="1">
      <c r="B116" s="63">
        <v>601200</v>
      </c>
      <c r="C116" s="64" t="s">
        <v>52</v>
      </c>
      <c r="D116" s="61">
        <f t="shared" si="8"/>
        <v>0</v>
      </c>
      <c r="E116" s="61">
        <f t="shared" si="8"/>
        <v>0</v>
      </c>
      <c r="F116" s="61">
        <f t="shared" si="8"/>
        <v>0</v>
      </c>
      <c r="G116" s="62">
        <f t="shared" si="6"/>
        <v>0</v>
      </c>
      <c r="H116" s="15">
        <f t="shared" si="7"/>
        <v>0</v>
      </c>
      <c r="I116" s="9"/>
      <c r="J116" s="9"/>
      <c r="K116" s="9"/>
    </row>
    <row r="117" spans="2:11" s="7" customFormat="1" hidden="1">
      <c r="B117" s="73">
        <v>602300</v>
      </c>
      <c r="C117" s="74" t="s">
        <v>14</v>
      </c>
      <c r="D117" s="71">
        <f>D52+D56</f>
        <v>0</v>
      </c>
      <c r="E117" s="71">
        <f>E52+E56</f>
        <v>0</v>
      </c>
      <c r="F117" s="71">
        <f>F52+F56</f>
        <v>0</v>
      </c>
      <c r="G117" s="72">
        <f t="shared" ref="G117:G121" si="9">+D117+E117</f>
        <v>0</v>
      </c>
      <c r="H117" s="15">
        <f t="shared" si="7"/>
        <v>0</v>
      </c>
      <c r="I117" s="9"/>
      <c r="J117" s="9"/>
      <c r="K117" s="9"/>
    </row>
    <row r="118" spans="2:11" s="7" customFormat="1" hidden="1">
      <c r="B118" s="48">
        <v>603000</v>
      </c>
      <c r="C118" s="17" t="s">
        <v>27</v>
      </c>
      <c r="D118" s="37">
        <f>D42</f>
        <v>0</v>
      </c>
      <c r="E118" s="37">
        <f>E42</f>
        <v>0</v>
      </c>
      <c r="F118" s="37">
        <f>F42</f>
        <v>0</v>
      </c>
      <c r="G118" s="18">
        <f t="shared" si="9"/>
        <v>0</v>
      </c>
      <c r="H118" s="15">
        <f t="shared" si="7"/>
        <v>0</v>
      </c>
      <c r="I118" s="9"/>
      <c r="J118" s="9"/>
      <c r="K118" s="9"/>
    </row>
    <row r="119" spans="2:11" s="7" customFormat="1" hidden="1">
      <c r="B119" s="49">
        <v>604000</v>
      </c>
      <c r="C119" s="50" t="s">
        <v>33</v>
      </c>
      <c r="D119" s="25">
        <f>D120-D121</f>
        <v>0</v>
      </c>
      <c r="E119" s="25">
        <f>E120-E121</f>
        <v>0</v>
      </c>
      <c r="F119" s="25">
        <f>F120-F121</f>
        <v>0</v>
      </c>
      <c r="G119" s="21">
        <f t="shared" si="9"/>
        <v>0</v>
      </c>
      <c r="H119" s="15">
        <f t="shared" si="7"/>
        <v>0</v>
      </c>
      <c r="I119" s="9"/>
      <c r="J119" s="9"/>
      <c r="K119" s="9"/>
    </row>
    <row r="120" spans="2:11" s="7" customFormat="1" hidden="1">
      <c r="B120" s="51">
        <v>604100</v>
      </c>
      <c r="C120" s="20" t="s">
        <v>35</v>
      </c>
      <c r="D120" s="25"/>
      <c r="E120" s="25"/>
      <c r="F120" s="25"/>
      <c r="G120" s="21">
        <f t="shared" si="9"/>
        <v>0</v>
      </c>
      <c r="H120" s="15">
        <f t="shared" si="7"/>
        <v>0</v>
      </c>
      <c r="I120" s="9"/>
      <c r="J120" s="9"/>
      <c r="K120" s="9"/>
    </row>
    <row r="121" spans="2:11" s="7" customFormat="1" hidden="1">
      <c r="B121" s="52">
        <v>604200</v>
      </c>
      <c r="C121" s="39" t="s">
        <v>13</v>
      </c>
      <c r="D121" s="34"/>
      <c r="E121" s="34"/>
      <c r="F121" s="34"/>
      <c r="G121" s="35">
        <f t="shared" si="9"/>
        <v>0</v>
      </c>
      <c r="H121" s="15">
        <f t="shared" si="7"/>
        <v>0</v>
      </c>
      <c r="I121" s="9"/>
      <c r="J121" s="9"/>
      <c r="K121" s="9"/>
    </row>
    <row r="122" spans="2:11" s="7" customFormat="1" ht="18.75">
      <c r="B122" s="102">
        <v>600000</v>
      </c>
      <c r="C122" s="112" t="s">
        <v>62</v>
      </c>
      <c r="D122" s="100">
        <v>0</v>
      </c>
      <c r="E122" s="101">
        <v>-12265703</v>
      </c>
      <c r="F122" s="101">
        <v>12265703</v>
      </c>
      <c r="G122" s="101">
        <v>12265703</v>
      </c>
      <c r="H122" s="15"/>
      <c r="I122" s="9"/>
      <c r="J122" s="9"/>
      <c r="K122" s="9"/>
    </row>
    <row r="123" spans="2:11" s="7" customFormat="1" ht="18.75">
      <c r="B123" s="88">
        <v>602100</v>
      </c>
      <c r="C123" s="112" t="s">
        <v>35</v>
      </c>
      <c r="D123" s="100">
        <v>100000</v>
      </c>
      <c r="E123" s="100">
        <v>100000</v>
      </c>
      <c r="F123" s="100"/>
      <c r="G123" s="104"/>
      <c r="H123" s="15"/>
      <c r="I123" s="9"/>
      <c r="J123" s="9"/>
      <c r="K123" s="9"/>
    </row>
    <row r="124" spans="2:11" s="7" customFormat="1" ht="18.75">
      <c r="B124" s="88">
        <v>602200</v>
      </c>
      <c r="C124" s="112" t="s">
        <v>13</v>
      </c>
      <c r="D124" s="100">
        <v>100000</v>
      </c>
      <c r="E124" s="100">
        <v>100000</v>
      </c>
      <c r="F124" s="100"/>
      <c r="G124" s="104"/>
      <c r="H124" s="15"/>
      <c r="I124" s="9"/>
      <c r="J124" s="9"/>
      <c r="K124" s="9"/>
    </row>
    <row r="125" spans="2:11" s="7" customFormat="1" ht="37.5">
      <c r="B125" s="88">
        <v>602400</v>
      </c>
      <c r="C125" s="112" t="s">
        <v>55</v>
      </c>
      <c r="D125" s="100">
        <v>0</v>
      </c>
      <c r="E125" s="100">
        <v>-12265703</v>
      </c>
      <c r="F125" s="100">
        <v>12265703</v>
      </c>
      <c r="G125" s="100">
        <v>12265703</v>
      </c>
      <c r="H125" s="15"/>
      <c r="I125" s="9"/>
      <c r="J125" s="9"/>
      <c r="K125" s="9"/>
    </row>
    <row r="126" spans="2:11" s="7" customFormat="1" ht="18.75">
      <c r="B126" s="102" t="s">
        <v>65</v>
      </c>
      <c r="C126" s="112" t="s">
        <v>72</v>
      </c>
      <c r="D126" s="100">
        <v>0</v>
      </c>
      <c r="E126" s="100">
        <v>-12265703</v>
      </c>
      <c r="F126" s="100">
        <v>12265703</v>
      </c>
      <c r="G126" s="100">
        <v>12265703</v>
      </c>
      <c r="H126" s="15"/>
      <c r="I126" s="9"/>
      <c r="J126" s="9"/>
      <c r="K126" s="9"/>
    </row>
    <row r="127" spans="2:11" s="7" customFormat="1" ht="21" hidden="1" customHeight="1">
      <c r="B127" s="75"/>
      <c r="C127" s="53"/>
      <c r="D127" s="54"/>
      <c r="E127" s="54"/>
      <c r="F127" s="54"/>
      <c r="G127" s="54"/>
      <c r="H127" s="8"/>
      <c r="I127" s="9"/>
      <c r="J127" s="9"/>
      <c r="K127" s="9"/>
    </row>
    <row r="128" spans="2:11" s="7" customFormat="1" ht="21" hidden="1" customHeight="1">
      <c r="B128" s="75"/>
      <c r="C128" s="53"/>
      <c r="D128" s="76"/>
      <c r="E128" s="76"/>
      <c r="F128" s="76"/>
      <c r="G128" s="76"/>
      <c r="H128" s="8"/>
      <c r="I128" s="9"/>
      <c r="J128" s="9"/>
      <c r="K128" s="9"/>
    </row>
    <row r="129" spans="2:11" s="7" customFormat="1" ht="18.75">
      <c r="B129" s="93"/>
      <c r="C129" s="93"/>
      <c r="D129" s="106"/>
      <c r="E129" s="107"/>
      <c r="F129" s="108" t="e">
        <f>+#REF!-'[3]видатки_затв '!K475-#REF!</f>
        <v>#REF!</v>
      </c>
      <c r="G129" s="109"/>
      <c r="H129" s="8">
        <v>1</v>
      </c>
      <c r="I129" s="9"/>
      <c r="J129" s="9"/>
      <c r="K129" s="9"/>
    </row>
    <row r="130" spans="2:11" s="7" customFormat="1" ht="57" hidden="1" customHeight="1">
      <c r="B130" s="77"/>
      <c r="C130" s="78" t="s">
        <v>38</v>
      </c>
      <c r="D130" s="10"/>
      <c r="E130" s="125" t="s">
        <v>51</v>
      </c>
      <c r="F130" s="125"/>
      <c r="G130" s="125"/>
      <c r="H130" s="57"/>
      <c r="I130" s="57"/>
      <c r="J130" s="9"/>
      <c r="K130" s="9"/>
    </row>
    <row r="131" spans="2:11" s="7" customFormat="1" ht="57" hidden="1" customHeight="1">
      <c r="B131" s="77"/>
      <c r="C131" s="78"/>
      <c r="D131" s="10"/>
      <c r="E131" s="57"/>
      <c r="F131" s="57"/>
      <c r="G131" s="57"/>
      <c r="H131" s="57"/>
      <c r="I131" s="57"/>
      <c r="J131" s="9"/>
      <c r="K131" s="9"/>
    </row>
    <row r="132" spans="2:11" s="7" customFormat="1" ht="18.75">
      <c r="B132" s="93"/>
      <c r="C132" s="93" t="s">
        <v>58</v>
      </c>
      <c r="D132" s="93"/>
      <c r="E132" s="93"/>
      <c r="F132" s="110"/>
      <c r="G132" s="93"/>
      <c r="H132" s="8">
        <v>1</v>
      </c>
      <c r="I132" s="9"/>
      <c r="J132" s="9"/>
      <c r="K132" s="9"/>
    </row>
    <row r="133" spans="2:11" s="7" customFormat="1" hidden="1">
      <c r="D133" s="55" t="e">
        <f>+#REF!-'[3]видатки_затв '!C475</f>
        <v>#REF!</v>
      </c>
      <c r="H133" s="8"/>
      <c r="I133" s="9"/>
      <c r="J133" s="9"/>
      <c r="K133" s="9"/>
    </row>
    <row r="134" spans="2:11" s="7" customFormat="1" hidden="1">
      <c r="E134" s="55" t="e">
        <f>+'[3]видатки_затв '!F19+'[3]видатки_затв '!F39+'[3]видатки_затв '!F111+'[3]видатки_затв '!F117+'[3]видатки_затв '!F187+'[3]видатки_затв '!F229-#REF!</f>
        <v>#REF!</v>
      </c>
      <c r="H134" s="8"/>
      <c r="I134" s="9"/>
      <c r="J134" s="9"/>
      <c r="K134" s="9"/>
    </row>
    <row r="135" spans="2:11" s="7" customFormat="1" hidden="1">
      <c r="E135" s="55" t="e">
        <f>+#REF!-E134</f>
        <v>#REF!</v>
      </c>
      <c r="H135" s="8"/>
      <c r="I135" s="9"/>
      <c r="J135" s="9"/>
      <c r="K135" s="9"/>
    </row>
    <row r="136" spans="2:11" s="7" customFormat="1" hidden="1">
      <c r="E136" s="55" t="e">
        <f>+E135-E129</f>
        <v>#REF!</v>
      </c>
      <c r="H136" s="8"/>
      <c r="I136" s="9"/>
      <c r="J136" s="9"/>
      <c r="K136" s="9"/>
    </row>
    <row r="137" spans="2:11" s="7" customFormat="1" hidden="1">
      <c r="D137" s="55" t="e">
        <f>+#REF!-'[3]видатки_затв '!C475</f>
        <v>#REF!</v>
      </c>
      <c r="E137" s="55" t="e">
        <f>+#REF!-'[3]видатки_затв '!F475</f>
        <v>#REF!</v>
      </c>
      <c r="F137" s="55" t="e">
        <f>+#REF!-'[3]видатки_затв '!K475</f>
        <v>#REF!</v>
      </c>
      <c r="G137" s="56" t="e">
        <f>+#REF!-'[3]видатки_затв '!M475</f>
        <v>#REF!</v>
      </c>
      <c r="H137" s="8"/>
      <c r="I137" s="9"/>
      <c r="J137" s="9"/>
      <c r="K137" s="9"/>
    </row>
    <row r="138" spans="2:11" s="7" customFormat="1" hidden="1">
      <c r="D138" s="56" t="e">
        <f>+#REF!-'[3]видатки_затв '!C475</f>
        <v>#REF!</v>
      </c>
      <c r="E138" s="56" t="e">
        <f>+#REF!-'[3]видатки_затв '!F475</f>
        <v>#REF!</v>
      </c>
      <c r="F138" s="56" t="e">
        <f>+#REF!-'[3]видатки_затв '!J475</f>
        <v>#REF!</v>
      </c>
      <c r="H138" s="8"/>
      <c r="I138" s="9"/>
      <c r="J138" s="9"/>
      <c r="K138" s="9"/>
    </row>
    <row r="139" spans="2:11" s="7" customFormat="1" ht="31.35" customHeight="1">
      <c r="B139" s="80" t="s">
        <v>76</v>
      </c>
      <c r="C139" s="89"/>
      <c r="D139" s="89"/>
      <c r="E139" s="90"/>
      <c r="F139" s="79" t="s">
        <v>77</v>
      </c>
      <c r="G139" s="91"/>
      <c r="H139" s="57">
        <v>1</v>
      </c>
      <c r="I139" s="9"/>
      <c r="J139" s="9"/>
      <c r="K139" s="9"/>
    </row>
    <row r="140" spans="2:11" s="7" customFormat="1" ht="18.75">
      <c r="B140" s="80" t="s">
        <v>78</v>
      </c>
      <c r="C140" s="89"/>
      <c r="D140" s="89"/>
      <c r="E140" s="89"/>
      <c r="F140" s="113" t="s">
        <v>79</v>
      </c>
      <c r="G140" s="89"/>
      <c r="H140" s="8"/>
      <c r="I140" s="9"/>
      <c r="J140" s="9"/>
      <c r="K140" s="9"/>
    </row>
    <row r="141" spans="2:11" s="7" customFormat="1" ht="18.75">
      <c r="B141" s="92"/>
      <c r="C141" s="93"/>
      <c r="D141" s="94"/>
      <c r="E141" s="94"/>
      <c r="F141" s="94"/>
      <c r="G141" s="94"/>
      <c r="H141" s="8"/>
      <c r="I141" s="9"/>
      <c r="J141" s="9"/>
      <c r="K141" s="9"/>
    </row>
    <row r="142" spans="2:11" s="7" customFormat="1" ht="18.75">
      <c r="B142" s="92"/>
      <c r="C142" s="93"/>
      <c r="D142" s="93"/>
      <c r="E142" s="95"/>
      <c r="F142" s="95"/>
      <c r="G142" s="95"/>
      <c r="H142" s="8"/>
      <c r="I142" s="9"/>
      <c r="J142" s="9"/>
      <c r="K142" s="9"/>
    </row>
    <row r="143" spans="2:11" s="7" customFormat="1" ht="18.75">
      <c r="B143" s="93"/>
      <c r="C143" s="93"/>
      <c r="D143" s="93"/>
      <c r="E143" s="93"/>
      <c r="F143" s="93"/>
      <c r="G143" s="93"/>
      <c r="H143" s="8"/>
      <c r="I143" s="9"/>
      <c r="J143" s="9"/>
      <c r="K143" s="9"/>
    </row>
    <row r="144" spans="2:11" s="7" customFormat="1" ht="18.75">
      <c r="B144" s="93"/>
      <c r="C144" s="93"/>
      <c r="D144" s="93"/>
      <c r="E144" s="93"/>
      <c r="F144" s="93"/>
      <c r="G144" s="93"/>
      <c r="H144" s="8"/>
      <c r="I144" s="9"/>
      <c r="J144" s="9"/>
      <c r="K144" s="9"/>
    </row>
    <row r="145" spans="2:11" s="7" customFormat="1" ht="18.75">
      <c r="B145" s="93"/>
      <c r="C145" s="93"/>
      <c r="D145" s="93"/>
      <c r="E145" s="93"/>
      <c r="F145" s="93"/>
      <c r="G145" s="93"/>
      <c r="H145" s="8"/>
      <c r="I145" s="9"/>
      <c r="J145" s="9"/>
      <c r="K145" s="9"/>
    </row>
    <row r="146" spans="2:11" s="7" customFormat="1" ht="18.75">
      <c r="B146" s="93"/>
      <c r="C146" s="93"/>
      <c r="D146" s="93"/>
      <c r="E146" s="93"/>
      <c r="F146" s="93"/>
      <c r="G146" s="93"/>
      <c r="H146" s="8"/>
      <c r="I146" s="9"/>
      <c r="J146" s="9"/>
      <c r="K146" s="9"/>
    </row>
    <row r="147" spans="2:11" s="7" customFormat="1" ht="18.75">
      <c r="B147" s="93"/>
      <c r="C147" s="93"/>
      <c r="D147" s="93"/>
      <c r="E147" s="93"/>
      <c r="F147" s="93"/>
      <c r="G147" s="93"/>
      <c r="H147" s="8"/>
      <c r="I147" s="9"/>
      <c r="J147" s="9"/>
      <c r="K147" s="9"/>
    </row>
    <row r="148" spans="2:11" s="7" customFormat="1" ht="18.75">
      <c r="B148" s="93"/>
      <c r="C148" s="93"/>
      <c r="D148" s="93"/>
      <c r="E148" s="93"/>
      <c r="F148" s="93"/>
      <c r="G148" s="93"/>
      <c r="H148" s="8"/>
      <c r="I148" s="9"/>
      <c r="J148" s="9"/>
      <c r="K148" s="9"/>
    </row>
    <row r="149" spans="2:11" s="7" customFormat="1" ht="18.75">
      <c r="B149" s="93"/>
      <c r="C149" s="93"/>
      <c r="D149" s="93"/>
      <c r="E149" s="93"/>
      <c r="F149" s="93"/>
      <c r="G149" s="93"/>
      <c r="H149" s="8"/>
      <c r="I149" s="9"/>
      <c r="J149" s="9"/>
      <c r="K149" s="9"/>
    </row>
    <row r="150" spans="2:11" s="7" customFormat="1" ht="18.75">
      <c r="B150" s="93"/>
      <c r="C150" s="93"/>
      <c r="D150" s="93"/>
      <c r="E150" s="93"/>
      <c r="F150" s="93"/>
      <c r="G150" s="93"/>
      <c r="H150" s="8"/>
      <c r="I150" s="9"/>
      <c r="J150" s="9"/>
      <c r="K150" s="9"/>
    </row>
    <row r="151" spans="2:11" s="7" customFormat="1" ht="18.75">
      <c r="B151" s="93"/>
      <c r="C151" s="93"/>
      <c r="D151" s="93"/>
      <c r="E151" s="93"/>
      <c r="F151" s="93"/>
      <c r="G151" s="93"/>
      <c r="H151" s="8"/>
      <c r="I151" s="9"/>
      <c r="J151" s="9"/>
      <c r="K151" s="9"/>
    </row>
    <row r="152" spans="2:11" s="7" customFormat="1" ht="18.75">
      <c r="B152" s="93"/>
      <c r="C152" s="93"/>
      <c r="D152" s="93"/>
      <c r="E152" s="93"/>
      <c r="F152" s="93"/>
      <c r="G152" s="93"/>
      <c r="H152" s="8"/>
      <c r="I152" s="9"/>
      <c r="J152" s="9"/>
      <c r="K152" s="9"/>
    </row>
    <row r="153" spans="2:11" s="7" customFormat="1" ht="18.75">
      <c r="B153" s="93"/>
      <c r="C153" s="93"/>
      <c r="D153" s="93"/>
      <c r="E153" s="93"/>
      <c r="F153" s="93"/>
      <c r="G153" s="93"/>
      <c r="H153" s="8"/>
      <c r="I153" s="9"/>
      <c r="J153" s="9"/>
      <c r="K153" s="9"/>
    </row>
    <row r="154" spans="2:11" s="7" customFormat="1" ht="18.75">
      <c r="B154" s="93"/>
      <c r="C154" s="93"/>
      <c r="D154" s="93"/>
      <c r="E154" s="93"/>
      <c r="F154" s="93"/>
      <c r="G154" s="93"/>
      <c r="H154" s="8"/>
      <c r="I154" s="9"/>
      <c r="J154" s="9"/>
      <c r="K154" s="9"/>
    </row>
    <row r="155" spans="2:11" s="7" customFormat="1" ht="18.75">
      <c r="B155" s="93"/>
      <c r="C155" s="93"/>
      <c r="D155" s="93"/>
      <c r="E155" s="93"/>
      <c r="F155" s="93"/>
      <c r="G155" s="93"/>
      <c r="H155" s="8"/>
      <c r="I155" s="9"/>
      <c r="J155" s="9"/>
      <c r="K155" s="9"/>
    </row>
    <row r="156" spans="2:11" s="7" customFormat="1" ht="18.75">
      <c r="B156" s="93"/>
      <c r="C156" s="93"/>
      <c r="D156" s="93"/>
      <c r="E156" s="93"/>
      <c r="F156" s="93"/>
      <c r="G156" s="93"/>
      <c r="H156" s="8"/>
      <c r="I156" s="9"/>
      <c r="J156" s="9"/>
      <c r="K156" s="9"/>
    </row>
    <row r="157" spans="2:11" s="7" customFormat="1" ht="18.75">
      <c r="B157" s="93"/>
      <c r="C157" s="93"/>
      <c r="D157" s="93"/>
      <c r="E157" s="93"/>
      <c r="F157" s="93"/>
      <c r="G157" s="93"/>
      <c r="H157" s="8"/>
      <c r="I157" s="9"/>
      <c r="J157" s="9"/>
      <c r="K157" s="9"/>
    </row>
    <row r="158" spans="2:11" s="7" customFormat="1" ht="18.75">
      <c r="B158" s="93"/>
      <c r="C158" s="93"/>
      <c r="D158" s="93"/>
      <c r="E158" s="93"/>
      <c r="F158" s="93"/>
      <c r="G158" s="93"/>
      <c r="H158" s="8"/>
      <c r="I158" s="9"/>
      <c r="J158" s="9"/>
      <c r="K158" s="9"/>
    </row>
    <row r="159" spans="2:11" s="7" customFormat="1" ht="18.75">
      <c r="B159" s="93"/>
      <c r="C159" s="93"/>
      <c r="D159" s="93"/>
      <c r="E159" s="93"/>
      <c r="F159" s="93"/>
      <c r="G159" s="93"/>
      <c r="H159" s="8"/>
      <c r="I159" s="9"/>
      <c r="J159" s="9"/>
      <c r="K159" s="9"/>
    </row>
    <row r="160" spans="2:11" s="7" customFormat="1" ht="18.75">
      <c r="B160" s="93"/>
      <c r="C160" s="93"/>
      <c r="D160" s="93"/>
      <c r="E160" s="93"/>
      <c r="F160" s="93"/>
      <c r="G160" s="93"/>
      <c r="H160" s="8"/>
      <c r="I160" s="9"/>
      <c r="J160" s="9"/>
      <c r="K160" s="9"/>
    </row>
    <row r="161" spans="2:11" s="7" customFormat="1" ht="18.75">
      <c r="B161" s="93"/>
      <c r="C161" s="93"/>
      <c r="D161" s="93"/>
      <c r="E161" s="93"/>
      <c r="F161" s="93"/>
      <c r="G161" s="93"/>
      <c r="H161" s="8"/>
      <c r="I161" s="9"/>
      <c r="J161" s="9"/>
      <c r="K161" s="9"/>
    </row>
    <row r="162" spans="2:11" s="7" customFormat="1">
      <c r="H162" s="8"/>
      <c r="I162" s="9"/>
      <c r="J162" s="9"/>
      <c r="K162" s="9"/>
    </row>
    <row r="163" spans="2:11" s="7" customFormat="1">
      <c r="H163" s="8"/>
      <c r="I163" s="9"/>
      <c r="J163" s="9"/>
      <c r="K163" s="9"/>
    </row>
    <row r="164" spans="2:11" s="7" customFormat="1">
      <c r="H164" s="8"/>
      <c r="I164" s="9"/>
      <c r="J164" s="9"/>
      <c r="K164" s="9"/>
    </row>
    <row r="165" spans="2:11" s="7" customFormat="1">
      <c r="H165" s="8"/>
      <c r="I165" s="9"/>
      <c r="J165" s="9"/>
      <c r="K165" s="9"/>
    </row>
    <row r="166" spans="2:11" s="7" customFormat="1">
      <c r="H166" s="8"/>
      <c r="I166" s="9"/>
      <c r="J166" s="9"/>
      <c r="K166" s="9"/>
    </row>
    <row r="167" spans="2:11" s="7" customFormat="1">
      <c r="H167" s="8"/>
      <c r="I167" s="9"/>
      <c r="J167" s="9"/>
      <c r="K167" s="9"/>
    </row>
    <row r="168" spans="2:11" s="7" customFormat="1">
      <c r="H168" s="8"/>
      <c r="I168" s="9"/>
      <c r="J168" s="9"/>
      <c r="K168" s="9"/>
    </row>
    <row r="169" spans="2:11" s="7" customFormat="1">
      <c r="H169" s="8"/>
      <c r="I169" s="9"/>
      <c r="J169" s="9"/>
      <c r="K169" s="9"/>
    </row>
  </sheetData>
  <autoFilter ref="H15:H139">
    <filterColumn colId="0">
      <customFilters and="1">
        <customFilter operator="notEqual" val=" "/>
        <customFilter operator="notEqual" val="0"/>
      </customFilters>
    </filterColumn>
  </autoFilter>
  <mergeCells count="20">
    <mergeCell ref="E130:G130"/>
    <mergeCell ref="D11:D14"/>
    <mergeCell ref="E5:G5"/>
    <mergeCell ref="E15:E16"/>
    <mergeCell ref="G15:G16"/>
    <mergeCell ref="E11:E14"/>
    <mergeCell ref="F11:G12"/>
    <mergeCell ref="G13:G14"/>
    <mergeCell ref="D15:D16"/>
    <mergeCell ref="B8:G8"/>
    <mergeCell ref="F13:F14"/>
    <mergeCell ref="F3:G3"/>
    <mergeCell ref="F2:G2"/>
    <mergeCell ref="F15:F16"/>
    <mergeCell ref="B17:C17"/>
    <mergeCell ref="B113:C113"/>
    <mergeCell ref="B11:B14"/>
    <mergeCell ref="C11:C14"/>
    <mergeCell ref="B15:B16"/>
    <mergeCell ref="C15:C16"/>
  </mergeCells>
  <phoneticPr fontId="0" type="noConversion"/>
  <hyperlinks>
    <hyperlink ref="B34" location="_ftnref1" display="_ftnref1"/>
  </hyperlinks>
  <pageMargins left="1.49" right="0.19685039370078741" top="0.59055118110236227" bottom="0.34" header="0.31496062992125984" footer="0.19685039370078741"/>
  <pageSetup paperSize="9" scale="7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додаток2!Заголовки_для_печати</vt:lpstr>
      <vt:lpstr>додаток2!Область_печати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2021-12-17T12:32:31Z</cp:lastPrinted>
  <dcterms:created xsi:type="dcterms:W3CDTF">2001-11-23T10:13:52Z</dcterms:created>
  <dcterms:modified xsi:type="dcterms:W3CDTF">2021-12-17T12:57:35Z</dcterms:modified>
</cp:coreProperties>
</file>