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Z:\Глеваха\52 сесія 8 скликання 28.01.2025\проєкти\"/>
    </mc:Choice>
  </mc:AlternateContent>
  <xr:revisionPtr revIDLastSave="0" documentId="13_ncr:1_{C4D2E2F2-DD9E-40AD-A7E1-67D5F603AB6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Додаток 7 до рішення сесії" sheetId="1" r:id="rId1"/>
  </sheets>
  <definedNames>
    <definedName name="_xlnm.Print_Area" localSheetId="0">'Додаток 7 до рішення сесії'!$A$1:$Q$145</definedName>
  </definedNames>
  <calcPr calcId="191029"/>
</workbook>
</file>

<file path=xl/calcChain.xml><?xml version="1.0" encoding="utf-8"?>
<calcChain xmlns="http://schemas.openxmlformats.org/spreadsheetml/2006/main">
  <c r="L53" i="1" l="1"/>
  <c r="L16" i="1"/>
  <c r="K108" i="1"/>
  <c r="K109" i="1"/>
  <c r="L108" i="1"/>
  <c r="K49" i="1"/>
  <c r="K38" i="1"/>
  <c r="N19" i="1"/>
  <c r="L19" i="1"/>
  <c r="K19" i="1"/>
  <c r="J19" i="1"/>
  <c r="L118" i="1"/>
  <c r="L115" i="1" s="1"/>
  <c r="L110" i="1"/>
  <c r="L109" i="1" s="1"/>
  <c r="K110" i="1"/>
  <c r="N111" i="1"/>
  <c r="N110" i="1" s="1"/>
  <c r="N109" i="1" s="1"/>
  <c r="J111" i="1"/>
  <c r="J110" i="1" s="1"/>
  <c r="J109" i="1" s="1"/>
  <c r="N42" i="1"/>
  <c r="N32" i="1"/>
  <c r="J32" i="1"/>
  <c r="N31" i="1"/>
  <c r="L31" i="1"/>
  <c r="K31" i="1"/>
  <c r="J31" i="1"/>
  <c r="N30" i="1"/>
  <c r="N29" i="1"/>
  <c r="L29" i="1"/>
  <c r="K29" i="1"/>
  <c r="J30" i="1"/>
  <c r="J29" i="1" s="1"/>
  <c r="L113" i="1"/>
  <c r="K74" i="1"/>
  <c r="K65" i="1"/>
  <c r="N55" i="1"/>
  <c r="N117" i="1" l="1"/>
  <c r="N72" i="1" l="1"/>
  <c r="L72" i="1"/>
  <c r="K72" i="1"/>
  <c r="J73" i="1"/>
  <c r="J72" i="1" l="1"/>
  <c r="K127" i="1" l="1"/>
  <c r="L15" i="1"/>
  <c r="N28" i="1"/>
  <c r="N40" i="1"/>
  <c r="N61" i="1"/>
  <c r="N71" i="1"/>
  <c r="N84" i="1"/>
  <c r="N125" i="1"/>
  <c r="N133" i="1"/>
  <c r="L54" i="1"/>
  <c r="N54" i="1"/>
  <c r="K23" i="1"/>
  <c r="N124" i="1" l="1"/>
  <c r="J101" i="1" l="1"/>
  <c r="N100" i="1"/>
  <c r="N101" i="1"/>
  <c r="L99" i="1"/>
  <c r="L98" i="1" s="1"/>
  <c r="K99" i="1"/>
  <c r="N92" i="1"/>
  <c r="L91" i="1"/>
  <c r="K91" i="1"/>
  <c r="J92" i="1"/>
  <c r="J91" i="1" s="1"/>
  <c r="N89" i="1"/>
  <c r="N90" i="1"/>
  <c r="N93" i="1"/>
  <c r="L88" i="1"/>
  <c r="N88" i="1" s="1"/>
  <c r="K88" i="1"/>
  <c r="J90" i="1"/>
  <c r="N33" i="1"/>
  <c r="L33" i="1"/>
  <c r="K33" i="1"/>
  <c r="J36" i="1"/>
  <c r="N99" i="1" l="1"/>
  <c r="N98" i="1" s="1"/>
  <c r="N91" i="1"/>
  <c r="J142" i="1" l="1"/>
  <c r="J123" i="1" l="1"/>
  <c r="N123" i="1"/>
  <c r="N121" i="1" s="1"/>
  <c r="J120" i="1"/>
  <c r="N118" i="1"/>
  <c r="N120" i="1"/>
  <c r="N85" i="1"/>
  <c r="N16" i="1"/>
  <c r="N57" i="1"/>
  <c r="N53" i="1"/>
  <c r="J141" i="1"/>
  <c r="K135" i="1"/>
  <c r="N135" i="1"/>
  <c r="L135" i="1"/>
  <c r="J136" i="1"/>
  <c r="J135" i="1" s="1"/>
  <c r="N83" i="1" l="1"/>
  <c r="L83" i="1"/>
  <c r="K83" i="1"/>
  <c r="J84" i="1"/>
  <c r="L74" i="1" l="1"/>
  <c r="N64" i="1"/>
  <c r="N45" i="1" l="1"/>
  <c r="N43" i="1" s="1"/>
  <c r="N70" i="1"/>
  <c r="J28" i="1"/>
  <c r="J138" i="1"/>
  <c r="J137" i="1" s="1"/>
  <c r="N27" i="1"/>
  <c r="L27" i="1"/>
  <c r="K137" i="1"/>
  <c r="K134" i="1" s="1"/>
  <c r="J143" i="1"/>
  <c r="N137" i="1"/>
  <c r="L137" i="1"/>
  <c r="L134" i="1" s="1"/>
  <c r="L132" i="1" l="1"/>
  <c r="N139" i="1"/>
  <c r="N134" i="1" s="1"/>
  <c r="N104" i="1"/>
  <c r="N103" i="1" s="1"/>
  <c r="L103" i="1"/>
  <c r="K103" i="1"/>
  <c r="J104" i="1"/>
  <c r="J103" i="1" s="1"/>
  <c r="J24" i="1" l="1"/>
  <c r="J23" i="1" s="1"/>
  <c r="K98" i="1"/>
  <c r="K25" i="1"/>
  <c r="J75" i="1"/>
  <c r="N74" i="1"/>
  <c r="N68" i="1"/>
  <c r="N67" i="1" s="1"/>
  <c r="J133" i="1"/>
  <c r="N132" i="1"/>
  <c r="N131" i="1" s="1"/>
  <c r="N114" i="1"/>
  <c r="N113" i="1" s="1"/>
  <c r="N112" i="1" s="1"/>
  <c r="N106" i="1"/>
  <c r="N105" i="1" s="1"/>
  <c r="N102" i="1" s="1"/>
  <c r="N87" i="1"/>
  <c r="N86" i="1" s="1"/>
  <c r="N82" i="1"/>
  <c r="N81" i="1" s="1"/>
  <c r="N77" i="1"/>
  <c r="N75" i="1"/>
  <c r="K47" i="1"/>
  <c r="K20" i="1"/>
  <c r="K27" i="1"/>
  <c r="J125" i="1"/>
  <c r="J124" i="1" s="1"/>
  <c r="K124" i="1"/>
  <c r="N52" i="1"/>
  <c r="J53" i="1"/>
  <c r="J52" i="1" s="1"/>
  <c r="L68" i="1"/>
  <c r="L76" i="1"/>
  <c r="N63" i="1"/>
  <c r="N62" i="1" s="1"/>
  <c r="N56" i="1"/>
  <c r="N59" i="1"/>
  <c r="N58" i="1" s="1"/>
  <c r="N60" i="1"/>
  <c r="L59" i="1"/>
  <c r="J59" i="1" s="1"/>
  <c r="J58" i="1" s="1"/>
  <c r="L52" i="1"/>
  <c r="L56" i="1"/>
  <c r="L62" i="1"/>
  <c r="L60" i="1"/>
  <c r="K39" i="1"/>
  <c r="K17" i="1"/>
  <c r="J64" i="1"/>
  <c r="J63" i="1"/>
  <c r="K118" i="1"/>
  <c r="K96" i="1"/>
  <c r="K95" i="1" s="1"/>
  <c r="J35" i="1"/>
  <c r="J74" i="1"/>
  <c r="K60" i="1"/>
  <c r="J61" i="1"/>
  <c r="J60" i="1" s="1"/>
  <c r="J18" i="1"/>
  <c r="J17" i="1" s="1"/>
  <c r="J16" i="1"/>
  <c r="J15" i="1" s="1"/>
  <c r="J40" i="1"/>
  <c r="L105" i="1"/>
  <c r="L102" i="1" s="1"/>
  <c r="K105" i="1"/>
  <c r="K102" i="1" s="1"/>
  <c r="J106" i="1"/>
  <c r="J105" i="1" s="1"/>
  <c r="J102" i="1" s="1"/>
  <c r="L86" i="1"/>
  <c r="K86" i="1"/>
  <c r="J87" i="1"/>
  <c r="J86" i="1"/>
  <c r="L81" i="1"/>
  <c r="L80" i="1" s="1"/>
  <c r="N39" i="1"/>
  <c r="L43" i="1"/>
  <c r="L39" i="1"/>
  <c r="K43" i="1"/>
  <c r="J46" i="1"/>
  <c r="J41" i="1"/>
  <c r="J42" i="1"/>
  <c r="J71" i="1"/>
  <c r="K68" i="1"/>
  <c r="J140" i="1"/>
  <c r="J77" i="1"/>
  <c r="J76" i="1" s="1"/>
  <c r="J139" i="1"/>
  <c r="J37" i="1"/>
  <c r="J48" i="1"/>
  <c r="J47" i="1" s="1"/>
  <c r="J70" i="1"/>
  <c r="J34" i="1"/>
  <c r="K76" i="1"/>
  <c r="K54" i="1"/>
  <c r="J55" i="1"/>
  <c r="J54" i="1" s="1"/>
  <c r="J85" i="1"/>
  <c r="J83" i="1" s="1"/>
  <c r="J69" i="1"/>
  <c r="L131" i="1"/>
  <c r="K131" i="1"/>
  <c r="J132" i="1"/>
  <c r="J131" i="1" s="1"/>
  <c r="N127" i="1"/>
  <c r="N126" i="1" s="1"/>
  <c r="L127" i="1"/>
  <c r="L126" i="1" s="1"/>
  <c r="K126" i="1"/>
  <c r="J128" i="1"/>
  <c r="J127" i="1" s="1"/>
  <c r="J126" i="1" s="1"/>
  <c r="K121" i="1"/>
  <c r="J122" i="1"/>
  <c r="J121" i="1" s="1"/>
  <c r="J119" i="1"/>
  <c r="J118" i="1" s="1"/>
  <c r="N116" i="1"/>
  <c r="L116" i="1"/>
  <c r="L112" i="1"/>
  <c r="K116" i="1"/>
  <c r="J117" i="1"/>
  <c r="J116" i="1" s="1"/>
  <c r="K113" i="1"/>
  <c r="K112" i="1" s="1"/>
  <c r="J114" i="1"/>
  <c r="J113" i="1" s="1"/>
  <c r="J112" i="1" s="1"/>
  <c r="J100" i="1"/>
  <c r="J97" i="1"/>
  <c r="J96" i="1" s="1"/>
  <c r="J95" i="1" s="1"/>
  <c r="K93" i="1"/>
  <c r="K80" i="1" s="1"/>
  <c r="J94" i="1"/>
  <c r="J93" i="1" s="1"/>
  <c r="K81" i="1"/>
  <c r="J89" i="1"/>
  <c r="J88" i="1" s="1"/>
  <c r="J82" i="1"/>
  <c r="J81" i="1" s="1"/>
  <c r="J66" i="1"/>
  <c r="J65" i="1" s="1"/>
  <c r="K62" i="1"/>
  <c r="K58" i="1"/>
  <c r="K56" i="1"/>
  <c r="J57" i="1"/>
  <c r="J56" i="1" s="1"/>
  <c r="K52" i="1"/>
  <c r="K50" i="1"/>
  <c r="J51" i="1"/>
  <c r="J50" i="1" s="1"/>
  <c r="J45" i="1"/>
  <c r="J44" i="1"/>
  <c r="J27" i="1"/>
  <c r="J26" i="1"/>
  <c r="J25" i="1" s="1"/>
  <c r="J22" i="1"/>
  <c r="J21" i="1"/>
  <c r="N17" i="1"/>
  <c r="L17" i="1"/>
  <c r="L14" i="1" s="1"/>
  <c r="N15" i="1"/>
  <c r="K15" i="1"/>
  <c r="N80" i="1" l="1"/>
  <c r="K67" i="1"/>
  <c r="L67" i="1"/>
  <c r="J99" i="1"/>
  <c r="J98" i="1" s="1"/>
  <c r="J33" i="1"/>
  <c r="J80" i="1"/>
  <c r="J20" i="1"/>
  <c r="J134" i="1"/>
  <c r="J130" i="1" s="1"/>
  <c r="J129" i="1" s="1"/>
  <c r="K115" i="1"/>
  <c r="K107" i="1" s="1"/>
  <c r="K14" i="1"/>
  <c r="J115" i="1"/>
  <c r="J108" i="1" s="1"/>
  <c r="J68" i="1"/>
  <c r="J67" i="1" s="1"/>
  <c r="N115" i="1"/>
  <c r="N14" i="1"/>
  <c r="K79" i="1"/>
  <c r="K78" i="1" s="1"/>
  <c r="L58" i="1"/>
  <c r="L49" i="1" s="1"/>
  <c r="K130" i="1"/>
  <c r="K129" i="1" s="1"/>
  <c r="N79" i="1"/>
  <c r="N78" i="1" s="1"/>
  <c r="J39" i="1"/>
  <c r="N38" i="1"/>
  <c r="J43" i="1"/>
  <c r="L130" i="1"/>
  <c r="L129" i="1" s="1"/>
  <c r="L107" i="1"/>
  <c r="L38" i="1"/>
  <c r="L79" i="1"/>
  <c r="L78" i="1" s="1"/>
  <c r="J14" i="1"/>
  <c r="J62" i="1"/>
  <c r="J49" i="1" s="1"/>
  <c r="N49" i="1"/>
  <c r="N130" i="1"/>
  <c r="N129" i="1" s="1"/>
  <c r="N108" i="1" l="1"/>
  <c r="N107" i="1" s="1"/>
  <c r="J107" i="1"/>
  <c r="J79" i="1"/>
  <c r="J78" i="1" s="1"/>
  <c r="L13" i="1"/>
  <c r="L12" i="1" s="1"/>
  <c r="L144" i="1" s="1"/>
  <c r="K13" i="1"/>
  <c r="K12" i="1" s="1"/>
  <c r="K144" i="1" s="1"/>
  <c r="J38" i="1"/>
  <c r="N13" i="1"/>
  <c r="N12" i="1" s="1"/>
  <c r="N144" i="1" l="1"/>
  <c r="J13" i="1"/>
  <c r="J12" i="1" s="1"/>
  <c r="J144" i="1" s="1"/>
</calcChain>
</file>

<file path=xl/sharedStrings.xml><?xml version="1.0" encoding="utf-8"?>
<sst xmlns="http://schemas.openxmlformats.org/spreadsheetml/2006/main" count="638" uniqueCount="275">
  <si>
    <t>Додаток №7</t>
  </si>
  <si>
    <t>(код бюджету)</t>
  </si>
  <si>
    <t>(грн.)</t>
  </si>
  <si>
    <r>
      <rPr>
        <sz val="5"/>
        <color indexed="8"/>
        <rFont val="Times New Roman"/>
      </rPr>
      <t>Код Програмної класифікації видатків та кредитування місцевого бюджету</t>
    </r>
  </si>
  <si>
    <r>
      <rPr>
        <sz val="5"/>
        <color indexed="8"/>
        <rFont val="Times New Roman"/>
      </rPr>
      <t>Код Типової програмної класифікації видатків та кредитування місцевого бюджету</t>
    </r>
  </si>
  <si>
    <r>
      <rPr>
        <sz val="5"/>
        <color indexed="8"/>
        <rFont val="Times New Roman"/>
      </rPr>
      <t>Код Функціональної класифікації видатків та кредитування бюджету</t>
    </r>
  </si>
  <si>
    <t>Найменування
головного розпорядника коштів місцевого бюджету/
відповідального виконавця, найменування бюджетної
програми згідно з Типовою програмною класифікацією
видатків та кредитування місцевого бюджету</t>
  </si>
  <si>
    <t>Найменування
місцевої/регіональної програми</t>
  </si>
  <si>
    <t>Дата та номер документа, яким затверджено місцеву регіональну програму</t>
  </si>
  <si>
    <t>Усього</t>
  </si>
  <si>
    <t>Загальний фонд</t>
  </si>
  <si>
    <t>Спеціальний фонд</t>
  </si>
  <si>
    <t>усього</t>
  </si>
  <si>
    <t>у тому числі бюджет розвитку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</si>
  <si>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</si>
  <si>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</si>
  <si>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</si>
  <si>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</si>
  <si>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</si>
  <si>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</si>
  <si>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</si>
  <si>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</si>
  <si>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</si>
  <si>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</si>
  <si>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0100000</t>
  </si>
  <si>
    <t/>
  </si>
  <si>
    <t>Глевахівська селищна рада</t>
  </si>
  <si>
    <t>0110000</t>
  </si>
  <si>
    <t>0100</t>
  </si>
  <si>
    <t>ДЕРЖАВНЕ УПРАВЛІННЯ</t>
  </si>
  <si>
    <t>0110150</t>
  </si>
  <si>
    <t>0150</t>
  </si>
  <si>
    <t>0111</t>
  </si>
  <si>
    <t>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</si>
  <si>
    <t>Програма соціально-економічного та культурного розвитку Глевахівської селищної територіальної громади на 2022-2024 роки</t>
  </si>
  <si>
    <t xml:space="preserve">Рішення Глевахівської селищної ради №784-19-VІІІ від 16.12.2021 року </t>
  </si>
  <si>
    <t>0110180</t>
  </si>
  <si>
    <t>0180</t>
  </si>
  <si>
    <t>0133</t>
  </si>
  <si>
    <t>Інша діяльність у сфері державного управління</t>
  </si>
  <si>
    <t>3000</t>
  </si>
  <si>
    <t>СОЦІАЛЬНИЙ ЗАХИСТ ТА СОЦІАЛЬНЕ ЗАБЕЗПЕЧЕННЯ</t>
  </si>
  <si>
    <t>0113123</t>
  </si>
  <si>
    <t>3123</t>
  </si>
  <si>
    <t>1040</t>
  </si>
  <si>
    <t>Заходи державної політики з питань сім'ї</t>
  </si>
  <si>
    <t>Рішення Глевахівської селищної ради №45-04-VІІІ від 24.12.2020 року</t>
  </si>
  <si>
    <t>0113160</t>
  </si>
  <si>
    <t>3160</t>
  </si>
  <si>
    <t>1010</t>
  </si>
  <si>
    <t>Надання соціальних гарантій фізичним особам, які надають соціальні послуги громадянам похилого віку, особам з інвалідністю, дітям з інвалідністю, хворим, які не здатні до самообслуговування і потребують сторонньої допомоги</t>
  </si>
  <si>
    <t>Глевахівська селищна  комплексна програма «Турбота» на 2022-2024 роки</t>
  </si>
  <si>
    <t>0113241</t>
  </si>
  <si>
    <t>3241</t>
  </si>
  <si>
    <t>1090</t>
  </si>
  <si>
    <t>Забезпечення діяльності інших закладів у сфері соціального захисту і соціального забезпечення</t>
  </si>
  <si>
    <t xml:space="preserve">Програма фінансової підтримки  Комунального закладу Глевахівської селищної ради "Глевахівський центр надання соціальних послуг"  на 2021-2024 роки </t>
  </si>
  <si>
    <t xml:space="preserve">Рішення Глевахівської селищної ради №789-19-VІІІ від 16.12.2021 року </t>
  </si>
  <si>
    <t>0113242</t>
  </si>
  <si>
    <t>3242</t>
  </si>
  <si>
    <t>Інші заходи у сфері соціального захисту і соціального забезпечення</t>
  </si>
  <si>
    <t>6000</t>
  </si>
  <si>
    <t>ЖИТЛОВО-КОМУНАЛЬНЕ ГОСПОДАРСТВО</t>
  </si>
  <si>
    <t>0116030</t>
  </si>
  <si>
    <t>6030</t>
  </si>
  <si>
    <t>0620</t>
  </si>
  <si>
    <t>Організація благоустрою населених пунктів</t>
  </si>
  <si>
    <t>Програма утримання та розвитку благоустрою населених пунктів Глевахівської селищної територіальної громади на 2022-2024 роки</t>
  </si>
  <si>
    <t xml:space="preserve">Рішення Глевахівської селищної ради №785-19-VІІІ від 16.12.2021 року </t>
  </si>
  <si>
    <t>0116071</t>
  </si>
  <si>
    <t>6071</t>
  </si>
  <si>
    <t>0640</t>
  </si>
  <si>
    <t>Відшкодування різниці між розміром ціни (тарифу) на житлово-комунальні послуги, що затверджувалися або погоджувалися рішенням місцевого органу виконавчої влади та органу місцевого самоврядування, та розміром економічно обґрунтованих витрат на їх виробництво (надання)</t>
  </si>
  <si>
    <t>7000</t>
  </si>
  <si>
    <t>ЕКОНОМІЧНА ДІЯЛЬНІСТЬ</t>
  </si>
  <si>
    <t>0117130</t>
  </si>
  <si>
    <t>7130</t>
  </si>
  <si>
    <t>0421</t>
  </si>
  <si>
    <t>Здійснення  заходів із землеустрою</t>
  </si>
  <si>
    <t>0117330</t>
  </si>
  <si>
    <t>7330</t>
  </si>
  <si>
    <t>0443</t>
  </si>
  <si>
    <t>Будівництво інших об`єктів комунальної власності</t>
  </si>
  <si>
    <t>0117363</t>
  </si>
  <si>
    <t>7363</t>
  </si>
  <si>
    <t>0490</t>
  </si>
  <si>
    <t>Виконання інвестиційних проектів в рамках здійснення заходів щодо соціально-економічного розвитку окремих територій</t>
  </si>
  <si>
    <t>0117370</t>
  </si>
  <si>
    <t>7370</t>
  </si>
  <si>
    <t>Реалізація інших заходів щодо соціально-економічного розвитку територій</t>
  </si>
  <si>
    <t>0117461</t>
  </si>
  <si>
    <t>7461</t>
  </si>
  <si>
    <t>0456</t>
  </si>
  <si>
    <t>Утримання та розвиток автомобільних доріг та дорожньої інфраструктури за рахунок коштів місцевого бюджету</t>
  </si>
  <si>
    <t>0117680</t>
  </si>
  <si>
    <t>7680</t>
  </si>
  <si>
    <t>Членські внески до асоціацій органів місцевого самоврядування</t>
  </si>
  <si>
    <t>0600000</t>
  </si>
  <si>
    <t>Відділ освіти Глевахівської селищної ради</t>
  </si>
  <si>
    <t>0610000</t>
  </si>
  <si>
    <t>1000</t>
  </si>
  <si>
    <t>ОСВІТА</t>
  </si>
  <si>
    <t>0611010</t>
  </si>
  <si>
    <t>0910</t>
  </si>
  <si>
    <t>Надання дошкільної освіти</t>
  </si>
  <si>
    <t>0611070</t>
  </si>
  <si>
    <t>1070</t>
  </si>
  <si>
    <t>0960</t>
  </si>
  <si>
    <t>Надання позашкільної освіти закладами позашкільної освіти, заходи із позашкільної роботи з дітьми</t>
  </si>
  <si>
    <t>Програма розвитку системи освіти Глевахівської селищної територіальної громади на 2021- 2025  роки</t>
  </si>
  <si>
    <t>0611142</t>
  </si>
  <si>
    <t>1142</t>
  </si>
  <si>
    <t>0990</t>
  </si>
  <si>
    <t>Інші програми та заходи у сфері освіти</t>
  </si>
  <si>
    <t>0613140</t>
  </si>
  <si>
    <t>3140</t>
  </si>
  <si>
    <t>Оздоровлення та відпочинок дітей (крім заходів з оздоровлення дітей, що здійснюються за рахунок коштів на оздоровлення громадян, які постраждали внаслідок Чорнобильської катастрофи)</t>
  </si>
  <si>
    <t>5000</t>
  </si>
  <si>
    <t>ФIЗИЧНА КУЛЬТУРА I СПОРТ</t>
  </si>
  <si>
    <t>0615031</t>
  </si>
  <si>
    <t>5031</t>
  </si>
  <si>
    <t>0810</t>
  </si>
  <si>
    <t>Утримання та навчально-тренувальна робота комунальних дитячо-юнацьких спортивних шкіл</t>
  </si>
  <si>
    <t>1000000</t>
  </si>
  <si>
    <t>Сектор культури, туризму, молоді та спорту Глевахівської селищної ради</t>
  </si>
  <si>
    <t>1010000</t>
  </si>
  <si>
    <t>1011080</t>
  </si>
  <si>
    <t>1080</t>
  </si>
  <si>
    <t>Надання спеціалізованої освіти мистецькими школами</t>
  </si>
  <si>
    <t xml:space="preserve">Програма фінансової підтримки закладів культури Глевахівської селищної територіальної громади на 2022-2024 роки </t>
  </si>
  <si>
    <t>4000</t>
  </si>
  <si>
    <t>КУЛЬТУРА I МИСТЕЦТВО</t>
  </si>
  <si>
    <t>1014030</t>
  </si>
  <si>
    <t>4030</t>
  </si>
  <si>
    <t>0824</t>
  </si>
  <si>
    <t>Забезпечення діяльності бібліотек</t>
  </si>
  <si>
    <t>1014060</t>
  </si>
  <si>
    <t>4060</t>
  </si>
  <si>
    <t>0828</t>
  </si>
  <si>
    <t>Забезпечення діяльності палаців i будинків культури, клубів, центрів дозвілля та iнших клубних закладів</t>
  </si>
  <si>
    <t>1014081</t>
  </si>
  <si>
    <t>4081</t>
  </si>
  <si>
    <t>0829</t>
  </si>
  <si>
    <t>Забезпечення діяльності інших закладів в галузі культури і мистецтва</t>
  </si>
  <si>
    <t>1014082</t>
  </si>
  <si>
    <t>4082</t>
  </si>
  <si>
    <t>Інші заходи в галузі культури і мистецтва</t>
  </si>
  <si>
    <t>1015061</t>
  </si>
  <si>
    <t>5061</t>
  </si>
  <si>
    <t>Забезпечення діяльності місцевих центрів фізичного здоров'я населення "Спорт для всіх" та проведення фізкультурно-масових заходів серед населення регіону</t>
  </si>
  <si>
    <t>3700000</t>
  </si>
  <si>
    <t>Відділ фінансів Глевахівської селищної ради</t>
  </si>
  <si>
    <t>3710000</t>
  </si>
  <si>
    <t>3710160</t>
  </si>
  <si>
    <t>0160</t>
  </si>
  <si>
    <t>Керівництво і управління у відповідній сфері у містах (місті Києві), селищах, селах, територіальних громадах</t>
  </si>
  <si>
    <t>X</t>
  </si>
  <si>
    <t>УСЬОГО</t>
  </si>
  <si>
    <t>ІНША ДІЯЛЬНІСТЬ</t>
  </si>
  <si>
    <t>0118240</t>
  </si>
  <si>
    <t>0380</t>
  </si>
  <si>
    <t>Заходи та роботи з територіальної оборони</t>
  </si>
  <si>
    <t>0118110</t>
  </si>
  <si>
    <t>8110</t>
  </si>
  <si>
    <t>0320</t>
  </si>
  <si>
    <t>Заходи із запобігання та ліквідації надзвичайних ситуацій та наслідків стихійного лиха</t>
  </si>
  <si>
    <t>Програма захисту населення і територій від надзвичайних ситуацій техногенного та природного характеру в Глевахівській територіальній громаді</t>
  </si>
  <si>
    <t>0611021</t>
  </si>
  <si>
    <t>1021</t>
  </si>
  <si>
    <t>0921</t>
  </si>
  <si>
    <t>Надання загальної середньої освіти закладами загальної середньої освіти</t>
  </si>
  <si>
    <t>0117350</t>
  </si>
  <si>
    <t>Розроблення схем планування та забудови територій (містобудівної документації)</t>
  </si>
  <si>
    <t>Програма розроблення містобудівної документації населених пунктів Глевахівської селищної територіальної громади на 2022-2025</t>
  </si>
  <si>
    <t>0118340</t>
  </si>
  <si>
    <t>8340</t>
  </si>
  <si>
    <t>0540</t>
  </si>
  <si>
    <t>Природоохоронні заходи за рахунок цільових фондів</t>
  </si>
  <si>
    <t>Програма охорони навколишнього природного середовища населених пунктів Глевахівської селищної територіальної громади гна 2022-2024</t>
  </si>
  <si>
    <t>0116020</t>
  </si>
  <si>
    <t>6020</t>
  </si>
  <si>
    <t xml:space="preserve">Забезпечення функціонування підприємств, установ та організацій, що виробляють виконують та/абонадають житлово-комунальні послуги </t>
  </si>
  <si>
    <t xml:space="preserve">Рішення Глевахівської селищної ради №1010-23-VІІІ від 26.05.2022 року </t>
  </si>
  <si>
    <t>МІЖБЮДЖЕТНІ ТРАНСФЕРТИ</t>
  </si>
  <si>
    <t>Субвенція з місцевого бюджету державному бюджету на виконання програм соціально-економічного розвитку регіонів</t>
  </si>
  <si>
    <t>Програма охорони навколишнього природного середовища населених пунктів Глевахівської селищної територіальної громади на 2022-2024</t>
  </si>
  <si>
    <t>Надання загальної середньої освіти закладами загальної середньої освіти (залишок освітньої субвенції)</t>
  </si>
  <si>
    <t>0611061</t>
  </si>
  <si>
    <t>Рішення Глевахівської селищної ради №784-19-VІІІ від 16.12.2021 року (зі змінами)</t>
  </si>
  <si>
    <t>0617330</t>
  </si>
  <si>
    <t>Інші заходи, пов'язані з економічною діяльністю</t>
  </si>
  <si>
    <t>0117693</t>
  </si>
  <si>
    <t>Рішення Глевахівської селищної ради №45-04-VІІІ від 24.12.2020 року(зі змінами)</t>
  </si>
  <si>
    <t>Рішення Глевахівської селищної ради №788-19-VІІІ від 16.12.2021 року (зі змінами)</t>
  </si>
  <si>
    <t>0617321</t>
  </si>
  <si>
    <t>7321</t>
  </si>
  <si>
    <t>Будівництво освітніх установ та закладів</t>
  </si>
  <si>
    <t>Програма підтримки  Збройних Сил України на 2023 рік</t>
  </si>
  <si>
    <t xml:space="preserve">Рішення Глевахівської селищної ради №1118-26-VІІІ від 27.01.2023 року </t>
  </si>
  <si>
    <t>Програма "Поліцейський офіцер громади" Глевахівської селищної територіальної громади на 2023-2024 рік</t>
  </si>
  <si>
    <t>Інші субвенції з місцевого бюджету</t>
  </si>
  <si>
    <t>Програма відшкодування вартості послуг з медичних оглядів призовників, допризовників, офіцерів запасу за призовом, що надаються комунальним некомерційним підприємством ФМР "Фастівська БЛІЛ" у 2023 році</t>
  </si>
  <si>
    <t>Програма фінансової підтримки 47ДПРП 7 ДПРЗ ГУ ДСНС України у Київській області на 2023 рік</t>
  </si>
  <si>
    <t>0113140</t>
  </si>
  <si>
    <t xml:space="preserve">Рішення Глевахівської селищної ради від 27.02.2023 №1150-29-VІІІ </t>
  </si>
  <si>
    <t>Програма для забезпечення виконання судових рішень та виконавчих документів Глевахівської селищної ради на 2023 рік</t>
  </si>
  <si>
    <t>Інші дотації з місцевого бюджету</t>
  </si>
  <si>
    <t>Програма забезпечення охорони публічного порядку, зміцнення правопорядку, охорони прав і свобод громадян та профілактики правопорушень на території Глевахівської селищної територіальної громади на 2023 рік"</t>
  </si>
  <si>
    <t xml:space="preserve">Рішення Глевахівської селищної ради від 29.06.2023 № 1245-32-VІІІ </t>
  </si>
  <si>
    <t>Рішення  Глевахівської селищної ради від 29.06.2023 № 1248-32-VIII</t>
  </si>
  <si>
    <t>Програма фінансового забезпечення Фастівської районної державної адміністрації та її структурних підрозділів на 2023 рік</t>
  </si>
  <si>
    <t xml:space="preserve">Рішення Глевахівської селищної ради від 05.10.2023 № 1341-36-VІІІ </t>
  </si>
  <si>
    <t>Рішення Глевахівської селищної ради від 25.04.2023 № 1158-30-VІІІ</t>
  </si>
  <si>
    <t>35 052 995,00</t>
  </si>
  <si>
    <t>Програма відзначення членів добровольчого формування Глевахівської територіальної громади на 2023 рік</t>
  </si>
  <si>
    <t>ПРОЕКТ</t>
  </si>
  <si>
    <t>0611141</t>
  </si>
  <si>
    <t>1141</t>
  </si>
  <si>
    <t>Забезпечення діяльності інших закладів у сфері освіти</t>
  </si>
  <si>
    <t>Програма "Громадський бюджет Глевахівської селищної територіальної громади на 2024 рік"</t>
  </si>
  <si>
    <t>Рішення Глевахівської селищної ради №790-19-VІІІ від 16.12.2021 року (зі змінами)</t>
  </si>
  <si>
    <t>Рішення Глевахівської селищної ради від 27.01.2022 № 898-21-VIII (зі змінами)</t>
  </si>
  <si>
    <t>Програма підтримки сім'ї та забезпечення прав дітей "Назустріч дітям" на 2024-2026 роки</t>
  </si>
  <si>
    <t>Соціальна програма КЗ Глевахівської селищної ради "Глевахівський центр надання соціальних послуг"  "Перспектива" на 2024-2028 роки</t>
  </si>
  <si>
    <t>Програма відшкодування різниці в тарифах на комунальні послуги по Глевахівській селищній територіальній громаді на 2024-2026 роки</t>
  </si>
  <si>
    <t>Програма заходів національного спротиву Глевахівської селищної територіальної громади на 2024 рік</t>
  </si>
  <si>
    <t>0118220</t>
  </si>
  <si>
    <t>8220</t>
  </si>
  <si>
    <t>Заходи та роботи з мобілізаційної підготовки місцевого значення</t>
  </si>
  <si>
    <t xml:space="preserve">Програма забезпечення мобілізаційної підготовки та проведення часткової мобілізації на території Глевахівської селищної територіальної громади на 2024-2026 роки
</t>
  </si>
  <si>
    <t>Селищний голова</t>
  </si>
  <si>
    <t>Володимир ПЕТРЕНКО</t>
  </si>
  <si>
    <t>Програма створення та використання матеріального резерву для запобігання і ліквідації наслідків надзвичайних ситуацій техногенного і природного характеру на території Глевахівської селищної територіальної громади на 2024-2025 роки</t>
  </si>
  <si>
    <t xml:space="preserve">Рішення Глевахівської селищної ради від 26.12.2023 № 1371-38-VIII </t>
  </si>
  <si>
    <t xml:space="preserve">Рішення Глевахівської селищної ради від 26.12.2023 № 1366-38-VIII </t>
  </si>
  <si>
    <t xml:space="preserve">Рішення Глевахівської селищної ради від 26.12.2023 № 1367-38-VIII </t>
  </si>
  <si>
    <t xml:space="preserve">Рішення Глевахівської селищної ради №1340-36-VІІІ від 05.10.2023 року (зі змінами) </t>
  </si>
  <si>
    <t>Програма  соціальної підтримки  призваних на військову службу по загальній мобілізації  та призваних на військову службу за контрактом до лав ЗСУ  для Захисту України від збройної агресії російської федерації та осіб з інвалідністю внаслідок війни I та II групи з числа військовослужбовців</t>
  </si>
  <si>
    <t xml:space="preserve">Рішення Глевахівської селищної ради від 26.12.2023 № 1356-38-VIII </t>
  </si>
  <si>
    <t xml:space="preserve">Рішення Глевахівської селищної ради від 26.12.2023 № 1358-38-VIII </t>
  </si>
  <si>
    <t xml:space="preserve">Рішення Глевахівської селищної ради від 26.12.2023 № 1353-38-VIII </t>
  </si>
  <si>
    <t>Рішення Глевахівської селищної ради від 27.02.2023 №1122-29-VІІІ (зі змінами)</t>
  </si>
  <si>
    <t>Розподіл витрат місцевого бюджету на реалізацію місцевих/регіональних програм у 2025 році</t>
  </si>
  <si>
    <t>"Про  бюджет Глевахівської селищної територіальної громади на 2025 рік"</t>
  </si>
  <si>
    <t>Програма соціально-економічного та культурного розвитку Глевахівської селищної територіальної громади на 2025-2027 роки</t>
  </si>
  <si>
    <t>Рішення Глевахівської селищної ради  від 00.12.2024 року №0000-53-VІІІ  ПРОЕКТ</t>
  </si>
  <si>
    <t>0113193</t>
  </si>
  <si>
    <t>3193</t>
  </si>
  <si>
    <t>1030</t>
  </si>
  <si>
    <t>Забезпечення діяльності фахівців із супроводу ветеранів війни та демобілізованих осіб та окремі заходи з підтримки осіб, які захищали незалежність, суверенітет та територіальну цілісність України</t>
  </si>
  <si>
    <t>Глевахівська селищна  комплексна програма «Турбота» на 2023-2025 роки</t>
  </si>
  <si>
    <t xml:space="preserve">Рішення Глевахівської селищної ради №1105-25-VІІІ від 12.12.2022 року </t>
  </si>
  <si>
    <t>Програма соціальної підтримки осіб, які постраждали від військової агресії російської федерації проти України на 2025 рік</t>
  </si>
  <si>
    <t xml:space="preserve">Рішення Глевахівської селищної ради від 21.11.2024 № 1701-51-VIII </t>
  </si>
  <si>
    <t>Рішення Глевахівської селищної ради від 26.12.2023 № 1360-38-VIII (зі змінами)</t>
  </si>
  <si>
    <t>Програма ліквідації наслідків надзвичайних ситуацій воєнного характеру в Глевахівській селищній територіальній громаді на 2025 рік</t>
  </si>
  <si>
    <t>Програма фінансової підтримки комунальних підприємств Глевахівської селищної ради на 2025 рік</t>
  </si>
  <si>
    <t xml:space="preserve">Рішення Глевахівської селищної ради від 21.11.2024 № 1696-51-VIII </t>
  </si>
  <si>
    <t>Програма капітального, поточного ремонту та реконструкції багатоквартирних будинків житлового фонду Глевахівської селищної територіальної громади на 2024-2026 роки</t>
  </si>
  <si>
    <t xml:space="preserve">Рішення Глевахівської селищної ради від 22.03.2024 № 1487-41-VIII </t>
  </si>
  <si>
    <t xml:space="preserve">Рішення Глевахівської селищної ради від 21.11.2024 № 1706-51-VIII </t>
  </si>
  <si>
    <t>Програма утримання та розвитку благоустрою населених пунктів Глевахівської селищної територіальної громади на 2025-2027 роки</t>
  </si>
  <si>
    <t>Рішення Глевахівської селищної ради від 21.11.2024 року №1705-51-VІІІ</t>
  </si>
  <si>
    <t>Рішення Глевахівської селищної ради від 26.12.2023 № 1357-38-VIII (зі змінами)</t>
  </si>
  <si>
    <t xml:space="preserve">Рішення Глевахівської селищної ради від 21.11.2024 № 1707-51-VIII </t>
  </si>
  <si>
    <t>Програма землеустрою Глевахівської селищної територіальної громади на 2025-2026 рік</t>
  </si>
  <si>
    <t xml:space="preserve">Рішення Глевахівської селищної ради №0000-53-VІІІ від 00.12.2024 року ПРОЕКТ </t>
  </si>
  <si>
    <t>Програма внесення членських внесків до Асоціації об'єднаних територіальних громад на 2025 рік</t>
  </si>
  <si>
    <t>1010160</t>
  </si>
  <si>
    <t>Програма проведення культурно – освітніх заходів  у Глевахівській селищній територіальній громаді на 2025-2027 роки</t>
  </si>
  <si>
    <t xml:space="preserve">Рішення Глевахівської селищної ради №1709-51-VІІІ від 21.11.2024 року </t>
  </si>
  <si>
    <t xml:space="preserve">Рішення Глевахівської селищної ради №1710-51-VІІІ від 21.11.2024 року </t>
  </si>
  <si>
    <t>Програма підтримки молодіжної політики та розвитку фізичної культури і спорту Глевахівської селищної територіальної громади на 2025-2027 роки</t>
  </si>
  <si>
    <t xml:space="preserve">Рішення Глевахівської селищної ради від 21.11.2024 №1703-51-VIII </t>
  </si>
  <si>
    <t>рішення Глевахівської селищної ради від 28.01.2025 р. № 04-52-VIII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</si>
</sst>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7">
    <font>
      <sz val="10"/>
      <name val="Arial"/>
    </font>
    <font>
      <sz val="9"/>
      <color indexed="8"/>
      <name val="SansSerif"/>
    </font>
    <font>
      <b/>
      <sz val="6"/>
      <color indexed="8"/>
      <name val="Arial"/>
    </font>
    <font>
      <sz val="6"/>
      <color indexed="8"/>
      <name val="Arial"/>
    </font>
    <font>
      <b/>
      <sz val="11"/>
      <color indexed="8"/>
      <name val="Arial"/>
    </font>
    <font>
      <sz val="7"/>
      <color indexed="8"/>
      <name val="Arial"/>
    </font>
    <font>
      <sz val="6"/>
      <color indexed="8"/>
      <name val="Times New Roman"/>
    </font>
    <font>
      <sz val="5"/>
      <color indexed="8"/>
      <name val="Times New Roman"/>
    </font>
    <font>
      <sz val="7"/>
      <color indexed="8"/>
      <name val="Times New Roman"/>
    </font>
    <font>
      <b/>
      <sz val="6"/>
      <color indexed="8"/>
      <name val="Times New Roman"/>
    </font>
    <font>
      <b/>
      <sz val="5"/>
      <color indexed="8"/>
      <name val="Times New Roman"/>
    </font>
    <font>
      <sz val="6"/>
      <color indexed="8"/>
      <name val="Arial"/>
      <family val="2"/>
      <charset val="204"/>
    </font>
    <font>
      <b/>
      <sz val="5"/>
      <color indexed="8"/>
      <name val="Times New Roman"/>
      <family val="1"/>
      <charset val="204"/>
    </font>
    <font>
      <sz val="5"/>
      <color indexed="8"/>
      <name val="Times New Roman"/>
      <family val="1"/>
      <charset val="204"/>
    </font>
    <font>
      <sz val="6"/>
      <color indexed="8"/>
      <name val="Times New Roman"/>
      <family val="1"/>
      <charset val="204"/>
    </font>
    <font>
      <sz val="10"/>
      <name val="Arial"/>
      <family val="2"/>
      <charset val="204"/>
    </font>
    <font>
      <b/>
      <sz val="9"/>
      <color indexed="8"/>
      <name val="SansSerif"/>
      <charset val="204"/>
    </font>
    <font>
      <b/>
      <sz val="9"/>
      <color indexed="8"/>
      <name val="Times New Roman"/>
      <family val="1"/>
      <charset val="204"/>
    </font>
    <font>
      <b/>
      <sz val="10"/>
      <name val="Arial"/>
      <family val="2"/>
      <charset val="204"/>
    </font>
    <font>
      <sz val="9"/>
      <color indexed="8"/>
      <name val="Arial"/>
      <family val="2"/>
      <charset val="204"/>
    </font>
    <font>
      <b/>
      <sz val="6"/>
      <color indexed="8"/>
      <name val="Arial"/>
      <family val="2"/>
      <charset val="204"/>
    </font>
    <font>
      <b/>
      <sz val="5"/>
      <color indexed="8"/>
      <name val="Arial"/>
      <family val="2"/>
      <charset val="204"/>
    </font>
    <font>
      <sz val="5"/>
      <color indexed="8"/>
      <name val="Arial"/>
      <family val="2"/>
      <charset val="204"/>
    </font>
    <font>
      <sz val="6"/>
      <name val="Arial"/>
      <family val="2"/>
      <charset val="204"/>
    </font>
    <font>
      <sz val="14"/>
      <color rgb="FF000000"/>
      <name val="Times New Roman"/>
      <family val="1"/>
      <charset val="204"/>
    </font>
    <font>
      <b/>
      <sz val="11"/>
      <color indexed="8"/>
      <name val="Arial"/>
      <family val="2"/>
      <charset val="204"/>
    </font>
    <font>
      <sz val="6"/>
      <color indexed="8"/>
      <name val="SansSerif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64"/>
      </left>
      <right style="thin">
        <color indexed="8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8">
    <xf numFmtId="0" fontId="0" fillId="0" borderId="0" xfId="0"/>
    <xf numFmtId="0" fontId="1" fillId="0" borderId="0" xfId="0" applyFont="1" applyAlignment="1">
      <alignment horizontal="left" vertical="top" wrapText="1"/>
    </xf>
    <xf numFmtId="0" fontId="6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4" fontId="10" fillId="0" borderId="1" xfId="0" applyNumberFormat="1" applyFont="1" applyBorder="1" applyAlignment="1">
      <alignment horizontal="right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4" fontId="7" fillId="0" borderId="1" xfId="0" applyNumberFormat="1" applyFont="1" applyBorder="1" applyAlignment="1">
      <alignment horizontal="right" vertical="center" wrapText="1"/>
    </xf>
    <xf numFmtId="49" fontId="11" fillId="0" borderId="1" xfId="0" applyNumberFormat="1" applyFont="1" applyBorder="1" applyAlignment="1">
      <alignment horizontal="center" vertical="center" wrapText="1"/>
    </xf>
    <xf numFmtId="4" fontId="12" fillId="0" borderId="1" xfId="0" applyNumberFormat="1" applyFont="1" applyBorder="1" applyAlignment="1">
      <alignment horizontal="right" vertical="center" wrapText="1"/>
    </xf>
    <xf numFmtId="4" fontId="13" fillId="0" borderId="1" xfId="0" applyNumberFormat="1" applyFont="1" applyBorder="1" applyAlignment="1">
      <alignment horizontal="right" vertical="center" wrapText="1"/>
    </xf>
    <xf numFmtId="4" fontId="10" fillId="0" borderId="0" xfId="0" applyNumberFormat="1" applyFont="1" applyAlignment="1">
      <alignment horizontal="right" vertical="center" wrapText="1"/>
    </xf>
    <xf numFmtId="49" fontId="14" fillId="0" borderId="1" xfId="0" applyNumberFormat="1" applyFont="1" applyBorder="1" applyAlignment="1">
      <alignment horizontal="center" vertical="center" wrapText="1"/>
    </xf>
    <xf numFmtId="0" fontId="11" fillId="0" borderId="1" xfId="0" applyFont="1" applyBorder="1" applyAlignment="1">
      <alignment horizontal="left" vertical="center" wrapText="1"/>
    </xf>
    <xf numFmtId="0" fontId="15" fillId="0" borderId="0" xfId="0" applyFont="1"/>
    <xf numFmtId="0" fontId="11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6" fillId="0" borderId="0" xfId="0" applyFont="1" applyAlignment="1">
      <alignment horizontal="left" wrapText="1"/>
    </xf>
    <xf numFmtId="0" fontId="18" fillId="0" borderId="0" xfId="0" applyFont="1" applyAlignment="1">
      <alignment wrapText="1"/>
    </xf>
    <xf numFmtId="0" fontId="19" fillId="0" borderId="0" xfId="0" applyFont="1" applyAlignment="1">
      <alignment horizontal="left" vertical="top" wrapText="1"/>
    </xf>
    <xf numFmtId="0" fontId="20" fillId="0" borderId="1" xfId="0" applyFont="1" applyBorder="1" applyAlignment="1">
      <alignment horizontal="center" vertical="center" wrapText="1"/>
    </xf>
    <xf numFmtId="4" fontId="21" fillId="0" borderId="1" xfId="0" applyNumberFormat="1" applyFont="1" applyBorder="1" applyAlignment="1">
      <alignment horizontal="right" vertical="center" wrapText="1"/>
    </xf>
    <xf numFmtId="4" fontId="22" fillId="0" borderId="1" xfId="0" applyNumberFormat="1" applyFont="1" applyBorder="1" applyAlignment="1">
      <alignment horizontal="right" vertical="center" wrapText="1"/>
    </xf>
    <xf numFmtId="4" fontId="7" fillId="0" borderId="5" xfId="0" applyNumberFormat="1" applyFont="1" applyBorder="1" applyAlignment="1">
      <alignment horizontal="right" vertical="center" wrapText="1"/>
    </xf>
    <xf numFmtId="4" fontId="7" fillId="0" borderId="6" xfId="0" applyNumberFormat="1" applyFont="1" applyBorder="1" applyAlignment="1">
      <alignment horizontal="right" vertical="center" wrapText="1"/>
    </xf>
    <xf numFmtId="4" fontId="13" fillId="0" borderId="2" xfId="0" applyNumberFormat="1" applyFont="1" applyBorder="1" applyAlignment="1">
      <alignment horizontal="center" vertical="center" wrapText="1"/>
    </xf>
    <xf numFmtId="4" fontId="13" fillId="0" borderId="3" xfId="0" applyNumberFormat="1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0" fontId="11" fillId="0" borderId="3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23" fillId="0" borderId="1" xfId="0" applyFont="1" applyBorder="1" applyAlignment="1">
      <alignment horizontal="left" vertical="center" wrapText="1"/>
    </xf>
    <xf numFmtId="0" fontId="24" fillId="0" borderId="0" xfId="0" applyFont="1"/>
    <xf numFmtId="0" fontId="11" fillId="0" borderId="0" xfId="0" applyFont="1" applyAlignment="1">
      <alignment horizontal="left" vertical="center" wrapText="1"/>
    </xf>
    <xf numFmtId="0" fontId="23" fillId="0" borderId="1" xfId="0" applyFont="1" applyBorder="1" applyAlignment="1">
      <alignment vertical="center" wrapText="1"/>
    </xf>
    <xf numFmtId="4" fontId="22" fillId="0" borderId="6" xfId="0" applyNumberFormat="1" applyFont="1" applyBorder="1" applyAlignment="1">
      <alignment horizontal="right" vertical="center" wrapText="1"/>
    </xf>
    <xf numFmtId="0" fontId="3" fillId="2" borderId="1" xfId="0" applyFont="1" applyFill="1" applyBorder="1" applyAlignment="1">
      <alignment horizontal="left"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49" fontId="9" fillId="0" borderId="1" xfId="0" applyNumberFormat="1" applyFont="1" applyBorder="1" applyAlignment="1">
      <alignment horizontal="center" vertical="center" wrapText="1"/>
    </xf>
    <xf numFmtId="49" fontId="20" fillId="0" borderId="1" xfId="0" applyNumberFormat="1" applyFont="1" applyBorder="1" applyAlignment="1">
      <alignment horizontal="center" vertical="center" wrapText="1"/>
    </xf>
    <xf numFmtId="0" fontId="26" fillId="0" borderId="0" xfId="0" applyFont="1" applyAlignment="1">
      <alignment horizontal="left" vertical="top" wrapText="1"/>
    </xf>
    <xf numFmtId="4" fontId="14" fillId="0" borderId="1" xfId="0" applyNumberFormat="1" applyFont="1" applyBorder="1" applyAlignment="1">
      <alignment horizontal="right" vertical="center" wrapText="1"/>
    </xf>
    <xf numFmtId="0" fontId="23" fillId="0" borderId="0" xfId="0" applyFont="1"/>
    <xf numFmtId="0" fontId="3" fillId="0" borderId="0" xfId="0" applyFont="1" applyAlignment="1">
      <alignment horizontal="left" vertical="center" wrapText="1"/>
    </xf>
    <xf numFmtId="0" fontId="9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4" fontId="7" fillId="0" borderId="2" xfId="0" applyNumberFormat="1" applyFont="1" applyBorder="1" applyAlignment="1">
      <alignment horizontal="center" vertical="center" wrapText="1"/>
    </xf>
    <xf numFmtId="4" fontId="7" fillId="0" borderId="3" xfId="0" applyNumberFormat="1" applyFont="1" applyBorder="1" applyAlignment="1">
      <alignment horizontal="center" vertical="center" wrapText="1"/>
    </xf>
    <xf numFmtId="0" fontId="11" fillId="0" borderId="1" xfId="0" applyFont="1" applyBorder="1" applyAlignment="1">
      <alignment horizontal="left" vertical="center" wrapText="1"/>
    </xf>
    <xf numFmtId="4" fontId="7" fillId="0" borderId="1" xfId="0" applyNumberFormat="1" applyFont="1" applyBorder="1" applyAlignment="1">
      <alignment horizontal="right" vertical="center" wrapText="1"/>
    </xf>
    <xf numFmtId="0" fontId="2" fillId="0" borderId="1" xfId="0" applyFont="1" applyBorder="1" applyAlignment="1">
      <alignment horizontal="left" vertical="center" wrapText="1"/>
    </xf>
    <xf numFmtId="4" fontId="10" fillId="0" borderId="1" xfId="0" applyNumberFormat="1" applyFont="1" applyBorder="1" applyAlignment="1">
      <alignment horizontal="right" vertical="center" wrapText="1"/>
    </xf>
    <xf numFmtId="4" fontId="13" fillId="0" borderId="2" xfId="0" applyNumberFormat="1" applyFont="1" applyBorder="1" applyAlignment="1">
      <alignment horizontal="center" vertical="center" wrapText="1"/>
    </xf>
    <xf numFmtId="4" fontId="13" fillId="0" borderId="3" xfId="0" applyNumberFormat="1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0" fontId="11" fillId="0" borderId="3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11" fillId="0" borderId="2" xfId="0" applyFont="1" applyBorder="1" applyAlignment="1">
      <alignment vertical="center" wrapText="1"/>
    </xf>
    <xf numFmtId="0" fontId="3" fillId="0" borderId="3" xfId="0" applyFont="1" applyBorder="1" applyAlignment="1">
      <alignment vertical="center" wrapText="1"/>
    </xf>
    <xf numFmtId="4" fontId="7" fillId="0" borderId="2" xfId="0" applyNumberFormat="1" applyFont="1" applyBorder="1" applyAlignment="1">
      <alignment horizontal="right" vertical="center" wrapText="1"/>
    </xf>
    <xf numFmtId="4" fontId="7" fillId="0" borderId="3" xfId="0" applyNumberFormat="1" applyFont="1" applyBorder="1" applyAlignment="1">
      <alignment horizontal="right" vertical="center" wrapText="1"/>
    </xf>
    <xf numFmtId="4" fontId="7" fillId="0" borderId="7" xfId="0" applyNumberFormat="1" applyFont="1" applyBorder="1" applyAlignment="1">
      <alignment horizontal="right" vertical="center" wrapText="1"/>
    </xf>
    <xf numFmtId="4" fontId="7" fillId="0" borderId="8" xfId="0" applyNumberFormat="1" applyFont="1" applyBorder="1" applyAlignment="1">
      <alignment horizontal="right" vertical="center" wrapText="1"/>
    </xf>
    <xf numFmtId="0" fontId="11" fillId="0" borderId="2" xfId="0" applyFont="1" applyBorder="1" applyAlignment="1">
      <alignment horizontal="left" vertical="center" wrapText="1"/>
    </xf>
    <xf numFmtId="0" fontId="11" fillId="0" borderId="3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 wrapText="1"/>
    </xf>
    <xf numFmtId="0" fontId="14" fillId="0" borderId="2" xfId="0" applyFont="1" applyBorder="1" applyAlignment="1">
      <alignment horizontal="left" vertical="center" wrapText="1"/>
    </xf>
    <xf numFmtId="0" fontId="14" fillId="0" borderId="3" xfId="0" applyFont="1" applyBorder="1" applyAlignment="1">
      <alignment horizontal="left" vertical="center" wrapText="1"/>
    </xf>
    <xf numFmtId="4" fontId="13" fillId="0" borderId="2" xfId="0" applyNumberFormat="1" applyFont="1" applyBorder="1" applyAlignment="1">
      <alignment horizontal="right" vertical="center" wrapText="1"/>
    </xf>
    <xf numFmtId="4" fontId="13" fillId="0" borderId="3" xfId="0" applyNumberFormat="1" applyFont="1" applyBorder="1" applyAlignment="1">
      <alignment horizontal="right" vertical="center" wrapText="1"/>
    </xf>
    <xf numFmtId="0" fontId="20" fillId="0" borderId="2" xfId="0" applyFont="1" applyBorder="1" applyAlignment="1">
      <alignment horizontal="left" vertical="center" wrapText="1"/>
    </xf>
    <xf numFmtId="0" fontId="20" fillId="0" borderId="3" xfId="0" applyFont="1" applyBorder="1" applyAlignment="1">
      <alignment horizontal="left" vertical="center" wrapText="1"/>
    </xf>
    <xf numFmtId="4" fontId="12" fillId="0" borderId="2" xfId="0" applyNumberFormat="1" applyFont="1" applyBorder="1" applyAlignment="1">
      <alignment horizontal="center" vertical="center" wrapText="1"/>
    </xf>
    <xf numFmtId="4" fontId="12" fillId="0" borderId="3" xfId="0" applyNumberFormat="1" applyFont="1" applyBorder="1" applyAlignment="1">
      <alignment horizontal="center" vertical="center" wrapText="1"/>
    </xf>
    <xf numFmtId="4" fontId="12" fillId="0" borderId="1" xfId="0" applyNumberFormat="1" applyFont="1" applyBorder="1" applyAlignment="1">
      <alignment horizontal="right" vertical="center" wrapText="1"/>
    </xf>
    <xf numFmtId="0" fontId="6" fillId="0" borderId="1" xfId="0" applyFont="1" applyBorder="1" applyAlignment="1">
      <alignment horizontal="center" vertical="center" wrapText="1"/>
    </xf>
    <xf numFmtId="4" fontId="10" fillId="0" borderId="0" xfId="0" applyNumberFormat="1" applyFont="1" applyAlignment="1">
      <alignment horizontal="right" vertical="center" wrapText="1"/>
    </xf>
    <xf numFmtId="0" fontId="14" fillId="0" borderId="2" xfId="0" applyFont="1" applyBorder="1" applyAlignment="1">
      <alignment horizontal="center" vertical="center" wrapText="1"/>
    </xf>
    <xf numFmtId="0" fontId="14" fillId="0" borderId="3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top" wrapText="1"/>
    </xf>
    <xf numFmtId="0" fontId="3" fillId="0" borderId="0" xfId="0" applyFont="1" applyAlignment="1">
      <alignment horizontal="left" vertical="top" wrapText="1"/>
    </xf>
    <xf numFmtId="0" fontId="11" fillId="0" borderId="0" xfId="0" applyFont="1" applyAlignment="1">
      <alignment horizontal="left" vertical="top" wrapText="1"/>
    </xf>
    <xf numFmtId="0" fontId="25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vertical="top" wrapText="1"/>
    </xf>
    <xf numFmtId="0" fontId="5" fillId="0" borderId="0" xfId="0" applyFont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top" wrapText="1"/>
    </xf>
    <xf numFmtId="4" fontId="22" fillId="0" borderId="2" xfId="0" applyNumberFormat="1" applyFont="1" applyBorder="1" applyAlignment="1">
      <alignment horizontal="right" vertical="center" wrapText="1"/>
    </xf>
    <xf numFmtId="4" fontId="22" fillId="0" borderId="3" xfId="0" applyNumberFormat="1" applyFont="1" applyBorder="1" applyAlignment="1">
      <alignment horizontal="right" vertical="center" wrapText="1"/>
    </xf>
    <xf numFmtId="0" fontId="14" fillId="0" borderId="1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4" fontId="12" fillId="0" borderId="2" xfId="0" applyNumberFormat="1" applyFont="1" applyBorder="1" applyAlignment="1">
      <alignment horizontal="right" vertical="center" wrapText="1"/>
    </xf>
    <xf numFmtId="4" fontId="12" fillId="0" borderId="3" xfId="0" applyNumberFormat="1" applyFont="1" applyBorder="1" applyAlignment="1">
      <alignment horizontal="right" vertical="center" wrapText="1"/>
    </xf>
    <xf numFmtId="0" fontId="17" fillId="0" borderId="0" xfId="0" applyFont="1" applyAlignment="1">
      <alignment horizontal="left" wrapText="1"/>
    </xf>
    <xf numFmtId="0" fontId="9" fillId="0" borderId="2" xfId="0" applyFont="1" applyBorder="1" applyAlignment="1">
      <alignment horizontal="left" vertical="center" wrapText="1"/>
    </xf>
    <xf numFmtId="0" fontId="9" fillId="0" borderId="3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4" fontId="10" fillId="0" borderId="2" xfId="0" applyNumberFormat="1" applyFont="1" applyBorder="1" applyAlignment="1">
      <alignment horizontal="center" vertical="center" wrapText="1"/>
    </xf>
    <xf numFmtId="4" fontId="10" fillId="0" borderId="3" xfId="0" applyNumberFormat="1" applyFont="1" applyBorder="1" applyAlignment="1">
      <alignment horizontal="center" vertical="center" wrapText="1"/>
    </xf>
    <xf numFmtId="4" fontId="14" fillId="0" borderId="2" xfId="0" applyNumberFormat="1" applyFont="1" applyBorder="1" applyAlignment="1">
      <alignment horizontal="center" vertical="center" wrapText="1"/>
    </xf>
    <xf numFmtId="4" fontId="14" fillId="0" borderId="3" xfId="0" applyNumberFormat="1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147"/>
  <sheetViews>
    <sheetView tabSelected="1" topLeftCell="B1" zoomScale="158" zoomScaleNormal="158" workbookViewId="0">
      <selection activeCell="I2" sqref="I2:N2"/>
    </sheetView>
  </sheetViews>
  <sheetFormatPr defaultRowHeight="12.75"/>
  <cols>
    <col min="1" max="1" width="8.85546875" hidden="1" customWidth="1"/>
    <col min="2" max="4" width="6.5703125" customWidth="1"/>
    <col min="5" max="5" width="17.5703125" customWidth="1"/>
    <col min="6" max="6" width="7.85546875" customWidth="1"/>
    <col min="7" max="7" width="32.85546875" customWidth="1"/>
    <col min="8" max="8" width="17" customWidth="1"/>
    <col min="9" max="9" width="8.5703125" customWidth="1"/>
    <col min="10" max="10" width="8.42578125" customWidth="1"/>
    <col min="11" max="11" width="8.140625" customWidth="1"/>
    <col min="12" max="12" width="6.7109375" customWidth="1"/>
    <col min="13" max="13" width="0.85546875" customWidth="1"/>
    <col min="14" max="14" width="7.5703125" customWidth="1"/>
    <col min="15" max="16" width="8.85546875" hidden="1" customWidth="1"/>
  </cols>
  <sheetData>
    <row r="1" spans="1:22" ht="9" customHeight="1">
      <c r="A1" s="1"/>
      <c r="B1" s="1"/>
      <c r="C1" s="1"/>
      <c r="D1" s="1"/>
      <c r="E1" s="1"/>
      <c r="F1" s="1"/>
      <c r="G1" s="1"/>
      <c r="H1" s="1"/>
      <c r="I1" s="84" t="s">
        <v>0</v>
      </c>
      <c r="J1" s="84"/>
      <c r="K1" s="84"/>
      <c r="L1" s="84"/>
      <c r="M1" s="84"/>
      <c r="N1" s="84"/>
      <c r="O1" s="1"/>
    </row>
    <row r="2" spans="1:22" ht="9.9499999999999993" customHeight="1">
      <c r="A2" s="1"/>
      <c r="B2" s="1"/>
      <c r="C2" s="1"/>
      <c r="D2" s="1"/>
      <c r="E2" s="1"/>
      <c r="F2" s="1"/>
      <c r="G2" s="1"/>
      <c r="H2" s="1"/>
      <c r="I2" s="85" t="s">
        <v>274</v>
      </c>
      <c r="J2" s="85"/>
      <c r="K2" s="85"/>
      <c r="L2" s="85"/>
      <c r="M2" s="85"/>
      <c r="N2" s="85"/>
      <c r="O2" s="1"/>
    </row>
    <row r="3" spans="1:22" ht="18" customHeight="1">
      <c r="A3" s="1"/>
      <c r="B3" s="1"/>
      <c r="C3" s="1"/>
      <c r="D3" s="1"/>
      <c r="E3" s="1"/>
      <c r="F3" s="1"/>
      <c r="G3" s="1"/>
      <c r="H3" s="1"/>
      <c r="I3" s="85" t="s">
        <v>243</v>
      </c>
      <c r="J3" s="85"/>
      <c r="K3" s="85"/>
      <c r="L3" s="85"/>
      <c r="M3" s="85"/>
      <c r="N3" s="85"/>
      <c r="O3" s="1"/>
    </row>
    <row r="4" spans="1:22" ht="17.25" customHeight="1">
      <c r="A4" s="1"/>
      <c r="B4" s="1"/>
      <c r="C4" s="1"/>
      <c r="D4" s="1"/>
      <c r="E4" s="1"/>
      <c r="F4" s="1"/>
      <c r="G4" s="1"/>
      <c r="H4" s="1"/>
      <c r="I4" s="86"/>
      <c r="J4" s="86"/>
      <c r="K4" s="86"/>
      <c r="L4" s="86"/>
      <c r="M4" s="86"/>
      <c r="N4" s="86"/>
      <c r="O4" s="1"/>
    </row>
    <row r="5" spans="1:22" ht="18.75" customHeight="1">
      <c r="A5" s="1"/>
      <c r="B5" s="87" t="s">
        <v>242</v>
      </c>
      <c r="C5" s="88"/>
      <c r="D5" s="88"/>
      <c r="E5" s="88"/>
      <c r="F5" s="88"/>
      <c r="G5" s="88"/>
      <c r="H5" s="88"/>
      <c r="I5" s="88"/>
      <c r="J5" s="88"/>
      <c r="K5" s="88"/>
      <c r="L5" s="88"/>
      <c r="M5" s="88"/>
      <c r="N5" s="88"/>
      <c r="O5" s="1"/>
    </row>
    <row r="6" spans="1:22" ht="11.1" customHeight="1">
      <c r="A6" s="1"/>
      <c r="B6" s="89">
        <v>1051900000</v>
      </c>
      <c r="C6" s="89"/>
      <c r="D6" s="89"/>
      <c r="E6" s="89"/>
      <c r="F6" s="1"/>
      <c r="G6" s="1"/>
      <c r="H6" s="1"/>
      <c r="I6" s="1"/>
      <c r="J6" s="1"/>
      <c r="K6" s="1"/>
      <c r="L6" s="1"/>
      <c r="M6" s="1"/>
      <c r="N6" s="1"/>
      <c r="O6" s="1"/>
    </row>
    <row r="7" spans="1:22" ht="12" customHeight="1">
      <c r="A7" s="1"/>
      <c r="B7" s="92" t="s">
        <v>1</v>
      </c>
      <c r="C7" s="92"/>
      <c r="D7" s="92"/>
      <c r="E7" s="92"/>
      <c r="F7" s="1"/>
      <c r="G7" s="1"/>
      <c r="H7" s="1"/>
      <c r="I7" s="1"/>
      <c r="J7" s="1"/>
      <c r="K7" s="1"/>
      <c r="L7" s="1"/>
      <c r="M7" s="1"/>
      <c r="N7" s="1"/>
      <c r="O7" s="1"/>
    </row>
    <row r="8" spans="1:22" ht="11.1" customHeight="1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93" t="s">
        <v>2</v>
      </c>
      <c r="N8" s="93"/>
      <c r="O8" s="1"/>
    </row>
    <row r="9" spans="1:22" ht="17.100000000000001" customHeight="1">
      <c r="A9" s="1"/>
      <c r="B9" s="90" t="s">
        <v>3</v>
      </c>
      <c r="C9" s="90" t="s">
        <v>4</v>
      </c>
      <c r="D9" s="90" t="s">
        <v>5</v>
      </c>
      <c r="E9" s="90" t="s">
        <v>6</v>
      </c>
      <c r="F9" s="90"/>
      <c r="G9" s="90" t="s">
        <v>7</v>
      </c>
      <c r="H9" s="90" t="s">
        <v>8</v>
      </c>
      <c r="I9" s="90"/>
      <c r="J9" s="91" t="s">
        <v>9</v>
      </c>
      <c r="K9" s="91" t="s">
        <v>10</v>
      </c>
      <c r="L9" s="91" t="s">
        <v>11</v>
      </c>
      <c r="M9" s="91"/>
      <c r="N9" s="91"/>
      <c r="O9" s="1"/>
    </row>
    <row r="10" spans="1:22" ht="60.95" customHeight="1">
      <c r="A10" s="1"/>
      <c r="B10" s="90"/>
      <c r="C10" s="90"/>
      <c r="D10" s="90"/>
      <c r="E10" s="90"/>
      <c r="F10" s="90"/>
      <c r="G10" s="90"/>
      <c r="H10" s="90"/>
      <c r="I10" s="90"/>
      <c r="J10" s="91"/>
      <c r="K10" s="91"/>
      <c r="L10" s="91" t="s">
        <v>12</v>
      </c>
      <c r="M10" s="91"/>
      <c r="N10" s="2" t="s">
        <v>13</v>
      </c>
      <c r="O10" s="1"/>
    </row>
    <row r="11" spans="1:22" ht="12" customHeight="1">
      <c r="A11" s="1"/>
      <c r="B11" s="2" t="s">
        <v>14</v>
      </c>
      <c r="C11" s="2" t="s">
        <v>15</v>
      </c>
      <c r="D11" s="2" t="s">
        <v>16</v>
      </c>
      <c r="E11" s="80" t="s">
        <v>17</v>
      </c>
      <c r="F11" s="80"/>
      <c r="G11" s="2" t="s">
        <v>18</v>
      </c>
      <c r="H11" s="80" t="s">
        <v>19</v>
      </c>
      <c r="I11" s="80"/>
      <c r="J11" s="2" t="s">
        <v>20</v>
      </c>
      <c r="K11" s="2" t="s">
        <v>21</v>
      </c>
      <c r="L11" s="80" t="s">
        <v>22</v>
      </c>
      <c r="M11" s="80"/>
      <c r="N11" s="2" t="s">
        <v>23</v>
      </c>
      <c r="O11" s="1"/>
    </row>
    <row r="12" spans="1:22" ht="14.1" customHeight="1">
      <c r="A12" s="1"/>
      <c r="B12" s="3" t="s">
        <v>24</v>
      </c>
      <c r="C12" s="3" t="s">
        <v>25</v>
      </c>
      <c r="D12" s="4" t="s">
        <v>25</v>
      </c>
      <c r="E12" s="51" t="s">
        <v>26</v>
      </c>
      <c r="F12" s="51"/>
      <c r="G12" s="4" t="s">
        <v>25</v>
      </c>
      <c r="H12" s="45" t="s">
        <v>25</v>
      </c>
      <c r="I12" s="45"/>
      <c r="J12" s="5">
        <f>J13</f>
        <v>130370549</v>
      </c>
      <c r="K12" s="5">
        <f>K13</f>
        <v>70395803</v>
      </c>
      <c r="L12" s="52">
        <f>L13</f>
        <v>59974746</v>
      </c>
      <c r="M12" s="52"/>
      <c r="N12" s="5">
        <f>N13</f>
        <v>59974746</v>
      </c>
      <c r="O12" s="1"/>
    </row>
    <row r="13" spans="1:22" ht="14.1" customHeight="1">
      <c r="A13" s="1"/>
      <c r="B13" s="3" t="s">
        <v>27</v>
      </c>
      <c r="C13" s="3" t="s">
        <v>25</v>
      </c>
      <c r="D13" s="4" t="s">
        <v>25</v>
      </c>
      <c r="E13" s="51" t="s">
        <v>26</v>
      </c>
      <c r="F13" s="51"/>
      <c r="G13" s="4" t="s">
        <v>25</v>
      </c>
      <c r="H13" s="45" t="s">
        <v>25</v>
      </c>
      <c r="I13" s="45"/>
      <c r="J13" s="5">
        <f>J14+J19+J38+J49+J67</f>
        <v>130370549</v>
      </c>
      <c r="K13" s="5">
        <f>K14+K19+K38+K49+K67</f>
        <v>70395803</v>
      </c>
      <c r="L13" s="52">
        <f>L14+L19+L38+L49+L67</f>
        <v>59974746</v>
      </c>
      <c r="M13" s="52"/>
      <c r="N13" s="5">
        <f>N14+N19+N38+N49+N67</f>
        <v>59974746</v>
      </c>
      <c r="O13" s="1"/>
      <c r="R13" s="12"/>
      <c r="S13" s="12"/>
      <c r="T13" s="81"/>
      <c r="U13" s="81"/>
      <c r="V13" s="12"/>
    </row>
    <row r="14" spans="1:22" ht="14.1" customHeight="1">
      <c r="A14" s="1"/>
      <c r="B14" s="3" t="s">
        <v>25</v>
      </c>
      <c r="C14" s="3" t="s">
        <v>28</v>
      </c>
      <c r="D14" s="4" t="s">
        <v>25</v>
      </c>
      <c r="E14" s="51" t="s">
        <v>29</v>
      </c>
      <c r="F14" s="51"/>
      <c r="G14" s="4" t="s">
        <v>25</v>
      </c>
      <c r="H14" s="45" t="s">
        <v>25</v>
      </c>
      <c r="I14" s="45"/>
      <c r="J14" s="5">
        <f>J15+J17</f>
        <v>4522063</v>
      </c>
      <c r="K14" s="5">
        <f>K15+K17</f>
        <v>0</v>
      </c>
      <c r="L14" s="52">
        <f>L15+L17</f>
        <v>4522063</v>
      </c>
      <c r="M14" s="52"/>
      <c r="N14" s="5">
        <f>N15+N17</f>
        <v>4522063</v>
      </c>
      <c r="O14" s="1"/>
    </row>
    <row r="15" spans="1:22" ht="42" customHeight="1">
      <c r="A15" s="1"/>
      <c r="B15" s="6" t="s">
        <v>30</v>
      </c>
      <c r="C15" s="6" t="s">
        <v>31</v>
      </c>
      <c r="D15" s="6" t="s">
        <v>32</v>
      </c>
      <c r="E15" s="46" t="s">
        <v>33</v>
      </c>
      <c r="F15" s="46"/>
      <c r="G15" s="4" t="s">
        <v>25</v>
      </c>
      <c r="H15" s="45" t="s">
        <v>25</v>
      </c>
      <c r="I15" s="45"/>
      <c r="J15" s="5">
        <f>J16</f>
        <v>4522063</v>
      </c>
      <c r="K15" s="8">
        <f>K16</f>
        <v>0</v>
      </c>
      <c r="L15" s="50">
        <f>L16</f>
        <v>4522063</v>
      </c>
      <c r="M15" s="50"/>
      <c r="N15" s="8">
        <f>N16</f>
        <v>4522063</v>
      </c>
      <c r="O15" s="1"/>
    </row>
    <row r="16" spans="1:22" ht="26.1" customHeight="1">
      <c r="A16" s="1"/>
      <c r="B16" s="4" t="s">
        <v>25</v>
      </c>
      <c r="C16" s="4" t="s">
        <v>25</v>
      </c>
      <c r="D16" s="4" t="s">
        <v>25</v>
      </c>
      <c r="E16" s="45" t="s">
        <v>25</v>
      </c>
      <c r="F16" s="45"/>
      <c r="G16" s="7" t="s">
        <v>244</v>
      </c>
      <c r="H16" s="69" t="s">
        <v>245</v>
      </c>
      <c r="I16" s="70"/>
      <c r="J16" s="5">
        <f>K16+L16</f>
        <v>4522063</v>
      </c>
      <c r="K16" s="8">
        <v>0</v>
      </c>
      <c r="L16" s="50">
        <f>500000+4022063</f>
        <v>4522063</v>
      </c>
      <c r="M16" s="50"/>
      <c r="N16" s="8">
        <f>L16</f>
        <v>4522063</v>
      </c>
      <c r="O16" s="1"/>
    </row>
    <row r="17" spans="1:15" ht="18" hidden="1" customHeight="1">
      <c r="A17" s="1"/>
      <c r="B17" s="6" t="s">
        <v>36</v>
      </c>
      <c r="C17" s="6" t="s">
        <v>37</v>
      </c>
      <c r="D17" s="6" t="s">
        <v>38</v>
      </c>
      <c r="E17" s="46" t="s">
        <v>39</v>
      </c>
      <c r="F17" s="46"/>
      <c r="G17" s="4" t="s">
        <v>25</v>
      </c>
      <c r="H17" s="45" t="s">
        <v>25</v>
      </c>
      <c r="I17" s="45"/>
      <c r="J17" s="5">
        <f>J18</f>
        <v>0</v>
      </c>
      <c r="K17" s="11">
        <f>K18</f>
        <v>0</v>
      </c>
      <c r="L17" s="50">
        <f>L18</f>
        <v>0</v>
      </c>
      <c r="M17" s="50"/>
      <c r="N17" s="8">
        <f>N18</f>
        <v>0</v>
      </c>
      <c r="O17" s="1"/>
    </row>
    <row r="18" spans="1:15" ht="18" hidden="1" customHeight="1">
      <c r="A18" s="1"/>
      <c r="B18" s="4" t="s">
        <v>25</v>
      </c>
      <c r="C18" s="4" t="s">
        <v>25</v>
      </c>
      <c r="D18" s="4" t="s">
        <v>25</v>
      </c>
      <c r="E18" s="45" t="s">
        <v>25</v>
      </c>
      <c r="F18" s="45"/>
      <c r="G18" s="7" t="s">
        <v>219</v>
      </c>
      <c r="H18" s="67" t="s">
        <v>233</v>
      </c>
      <c r="I18" s="70"/>
      <c r="J18" s="5">
        <f>K18+L18</f>
        <v>0</v>
      </c>
      <c r="K18" s="8"/>
      <c r="L18" s="50">
        <v>0</v>
      </c>
      <c r="M18" s="50"/>
      <c r="N18" s="8">
        <v>0</v>
      </c>
      <c r="O18" s="1"/>
    </row>
    <row r="19" spans="1:15" ht="18" customHeight="1">
      <c r="A19" s="1"/>
      <c r="B19" s="3" t="s">
        <v>25</v>
      </c>
      <c r="C19" s="3" t="s">
        <v>40</v>
      </c>
      <c r="D19" s="4" t="s">
        <v>25</v>
      </c>
      <c r="E19" s="51" t="s">
        <v>41</v>
      </c>
      <c r="F19" s="51"/>
      <c r="G19" s="4" t="s">
        <v>25</v>
      </c>
      <c r="H19" s="45" t="s">
        <v>25</v>
      </c>
      <c r="I19" s="45"/>
      <c r="J19" s="5">
        <f>J20+J25+J27+J33+J23+J29+J31</f>
        <v>10842000</v>
      </c>
      <c r="K19" s="5">
        <f>K20+K25+K27+K33+K23+K29+K31</f>
        <v>10722000</v>
      </c>
      <c r="L19" s="52">
        <f>L20+L23+L25+L27+L33+L29+L31</f>
        <v>120000</v>
      </c>
      <c r="M19" s="52"/>
      <c r="N19" s="5">
        <f>N20+N23+N25+N27+N33+N29+N31</f>
        <v>120000</v>
      </c>
      <c r="O19" s="1"/>
    </row>
    <row r="20" spans="1:15" ht="14.1" customHeight="1">
      <c r="A20" s="1"/>
      <c r="B20" s="6" t="s">
        <v>42</v>
      </c>
      <c r="C20" s="6" t="s">
        <v>43</v>
      </c>
      <c r="D20" s="6" t="s">
        <v>44</v>
      </c>
      <c r="E20" s="46" t="s">
        <v>45</v>
      </c>
      <c r="F20" s="46"/>
      <c r="G20" s="4" t="s">
        <v>25</v>
      </c>
      <c r="H20" s="45"/>
      <c r="I20" s="45"/>
      <c r="J20" s="5">
        <f>J21+J22</f>
        <v>722000</v>
      </c>
      <c r="K20" s="8">
        <f>K21+K22</f>
        <v>722000</v>
      </c>
      <c r="L20" s="50">
        <v>0</v>
      </c>
      <c r="M20" s="50"/>
      <c r="N20" s="8">
        <v>0</v>
      </c>
      <c r="O20" s="1"/>
    </row>
    <row r="21" spans="1:15" ht="18" customHeight="1">
      <c r="A21" s="1"/>
      <c r="B21" s="4" t="s">
        <v>25</v>
      </c>
      <c r="C21" s="4" t="s">
        <v>25</v>
      </c>
      <c r="D21" s="4" t="s">
        <v>25</v>
      </c>
      <c r="E21" s="45" t="s">
        <v>25</v>
      </c>
      <c r="F21" s="45"/>
      <c r="G21" s="7" t="s">
        <v>222</v>
      </c>
      <c r="H21" s="67" t="s">
        <v>234</v>
      </c>
      <c r="I21" s="70"/>
      <c r="J21" s="5">
        <f>K21+L21</f>
        <v>370000</v>
      </c>
      <c r="K21" s="8">
        <v>370000</v>
      </c>
      <c r="L21" s="50">
        <v>0</v>
      </c>
      <c r="M21" s="50"/>
      <c r="N21" s="8">
        <v>0</v>
      </c>
      <c r="O21" s="1"/>
    </row>
    <row r="22" spans="1:15" ht="26.1" customHeight="1">
      <c r="A22" s="1"/>
      <c r="B22" s="4" t="s">
        <v>25</v>
      </c>
      <c r="C22" s="4" t="s">
        <v>25</v>
      </c>
      <c r="D22" s="4" t="s">
        <v>25</v>
      </c>
      <c r="E22" s="45" t="s">
        <v>25</v>
      </c>
      <c r="F22" s="45"/>
      <c r="G22" s="7" t="s">
        <v>223</v>
      </c>
      <c r="H22" s="67" t="s">
        <v>235</v>
      </c>
      <c r="I22" s="70"/>
      <c r="J22" s="5">
        <f>K22+L22</f>
        <v>352000</v>
      </c>
      <c r="K22" s="8">
        <v>352000</v>
      </c>
      <c r="L22" s="50">
        <v>0</v>
      </c>
      <c r="M22" s="50"/>
      <c r="N22" s="8">
        <v>0</v>
      </c>
      <c r="O22" s="1"/>
    </row>
    <row r="23" spans="1:15" ht="31.5" customHeight="1">
      <c r="A23" s="1"/>
      <c r="B23" s="9" t="s">
        <v>203</v>
      </c>
      <c r="C23" s="6" t="s">
        <v>115</v>
      </c>
      <c r="D23" s="6" t="s">
        <v>44</v>
      </c>
      <c r="E23" s="46" t="s">
        <v>116</v>
      </c>
      <c r="F23" s="46"/>
      <c r="G23" s="4" t="s">
        <v>25</v>
      </c>
      <c r="H23" s="45" t="s">
        <v>25</v>
      </c>
      <c r="I23" s="45"/>
      <c r="J23" s="5">
        <f>J24</f>
        <v>1000000</v>
      </c>
      <c r="K23" s="8">
        <f>K24</f>
        <v>1000000</v>
      </c>
      <c r="L23" s="50">
        <v>0</v>
      </c>
      <c r="M23" s="50"/>
      <c r="N23" s="8">
        <v>0</v>
      </c>
      <c r="O23" s="1"/>
    </row>
    <row r="24" spans="1:15" ht="26.1" customHeight="1">
      <c r="A24" s="1"/>
      <c r="B24" s="4" t="s">
        <v>25</v>
      </c>
      <c r="C24" s="4" t="s">
        <v>25</v>
      </c>
      <c r="D24" s="4" t="s">
        <v>25</v>
      </c>
      <c r="E24" s="45" t="s">
        <v>25</v>
      </c>
      <c r="F24" s="45"/>
      <c r="G24" s="7" t="s">
        <v>222</v>
      </c>
      <c r="H24" s="67" t="s">
        <v>234</v>
      </c>
      <c r="I24" s="70"/>
      <c r="J24" s="5">
        <f>K24</f>
        <v>1000000</v>
      </c>
      <c r="K24" s="8">
        <v>1000000</v>
      </c>
      <c r="L24" s="50">
        <v>0</v>
      </c>
      <c r="M24" s="50"/>
      <c r="N24" s="8">
        <v>0</v>
      </c>
      <c r="O24" s="1"/>
    </row>
    <row r="25" spans="1:15" ht="50.1" hidden="1" customHeight="1">
      <c r="A25" s="1"/>
      <c r="B25" s="6" t="s">
        <v>47</v>
      </c>
      <c r="C25" s="6" t="s">
        <v>48</v>
      </c>
      <c r="D25" s="6" t="s">
        <v>49</v>
      </c>
      <c r="E25" s="46" t="s">
        <v>50</v>
      </c>
      <c r="F25" s="46"/>
      <c r="G25" s="4" t="s">
        <v>25</v>
      </c>
      <c r="H25" s="45" t="s">
        <v>25</v>
      </c>
      <c r="I25" s="45"/>
      <c r="J25" s="5">
        <f>J26</f>
        <v>0</v>
      </c>
      <c r="K25" s="8">
        <f>K26</f>
        <v>0</v>
      </c>
      <c r="L25" s="50">
        <v>0</v>
      </c>
      <c r="M25" s="50"/>
      <c r="N25" s="8">
        <v>0</v>
      </c>
      <c r="O25" s="1"/>
    </row>
    <row r="26" spans="1:15" ht="18" hidden="1" customHeight="1">
      <c r="A26" s="1"/>
      <c r="B26" s="4" t="s">
        <v>25</v>
      </c>
      <c r="C26" s="4" t="s">
        <v>25</v>
      </c>
      <c r="D26" s="4" t="s">
        <v>25</v>
      </c>
      <c r="E26" s="45" t="s">
        <v>25</v>
      </c>
      <c r="F26" s="45"/>
      <c r="G26" s="7" t="s">
        <v>51</v>
      </c>
      <c r="H26" s="46" t="s">
        <v>220</v>
      </c>
      <c r="I26" s="46"/>
      <c r="J26" s="5">
        <f>K26+L26</f>
        <v>0</v>
      </c>
      <c r="K26" s="8"/>
      <c r="L26" s="50">
        <v>0</v>
      </c>
      <c r="M26" s="50"/>
      <c r="N26" s="24">
        <v>0</v>
      </c>
      <c r="O26" s="1"/>
    </row>
    <row r="27" spans="1:15" ht="26.1" hidden="1" customHeight="1">
      <c r="A27" s="1"/>
      <c r="B27" s="6" t="s">
        <v>52</v>
      </c>
      <c r="C27" s="6" t="s">
        <v>53</v>
      </c>
      <c r="D27" s="6" t="s">
        <v>54</v>
      </c>
      <c r="E27" s="46" t="s">
        <v>55</v>
      </c>
      <c r="F27" s="46"/>
      <c r="G27" s="4" t="s">
        <v>25</v>
      </c>
      <c r="H27" s="45" t="s">
        <v>25</v>
      </c>
      <c r="I27" s="45"/>
      <c r="J27" s="5">
        <f>J28</f>
        <v>0</v>
      </c>
      <c r="K27" s="8">
        <f>K28</f>
        <v>0</v>
      </c>
      <c r="L27" s="50">
        <f>L28</f>
        <v>0</v>
      </c>
      <c r="M27" s="63"/>
      <c r="N27" s="65">
        <f>N28</f>
        <v>0</v>
      </c>
      <c r="O27" s="66"/>
    </row>
    <row r="28" spans="1:15" ht="26.1" hidden="1" customHeight="1">
      <c r="A28" s="1"/>
      <c r="B28" s="4" t="s">
        <v>25</v>
      </c>
      <c r="C28" s="4" t="s">
        <v>25</v>
      </c>
      <c r="D28" s="4" t="s">
        <v>25</v>
      </c>
      <c r="E28" s="45" t="s">
        <v>25</v>
      </c>
      <c r="F28" s="45"/>
      <c r="G28" s="7" t="s">
        <v>56</v>
      </c>
      <c r="H28" s="46" t="s">
        <v>57</v>
      </c>
      <c r="I28" s="46"/>
      <c r="J28" s="5">
        <f>K28+L28</f>
        <v>0</v>
      </c>
      <c r="K28" s="8"/>
      <c r="L28" s="50"/>
      <c r="M28" s="50"/>
      <c r="N28" s="25">
        <f>L28</f>
        <v>0</v>
      </c>
      <c r="O28" s="1"/>
    </row>
    <row r="29" spans="1:15" ht="51.75" customHeight="1">
      <c r="A29" s="1"/>
      <c r="B29" s="9" t="s">
        <v>246</v>
      </c>
      <c r="C29" s="9" t="s">
        <v>247</v>
      </c>
      <c r="D29" s="9" t="s">
        <v>248</v>
      </c>
      <c r="E29" s="67" t="s">
        <v>249</v>
      </c>
      <c r="F29" s="68"/>
      <c r="G29" s="14"/>
      <c r="H29" s="67"/>
      <c r="I29" s="68"/>
      <c r="J29" s="22">
        <f>J30</f>
        <v>90000</v>
      </c>
      <c r="K29" s="22">
        <f>K30</f>
        <v>0</v>
      </c>
      <c r="L29" s="94">
        <f>L30</f>
        <v>90000</v>
      </c>
      <c r="M29" s="95"/>
      <c r="N29" s="36">
        <f>N30</f>
        <v>90000</v>
      </c>
      <c r="O29" s="1"/>
    </row>
    <row r="30" spans="1:15" ht="26.1" customHeight="1">
      <c r="A30" s="1"/>
      <c r="B30" s="17"/>
      <c r="C30" s="17"/>
      <c r="D30" s="17"/>
      <c r="E30" s="67"/>
      <c r="F30" s="68"/>
      <c r="G30" s="7" t="s">
        <v>244</v>
      </c>
      <c r="H30" s="69" t="s">
        <v>245</v>
      </c>
      <c r="I30" s="70"/>
      <c r="J30" s="23">
        <f>K30+L30</f>
        <v>90000</v>
      </c>
      <c r="K30" s="23">
        <v>0</v>
      </c>
      <c r="L30" s="94">
        <v>90000</v>
      </c>
      <c r="M30" s="95"/>
      <c r="N30" s="36">
        <f>L30</f>
        <v>90000</v>
      </c>
      <c r="O30" s="1"/>
    </row>
    <row r="31" spans="1:15" ht="26.1" customHeight="1">
      <c r="A31" s="1"/>
      <c r="B31" s="9" t="s">
        <v>52</v>
      </c>
      <c r="C31" s="9" t="s">
        <v>53</v>
      </c>
      <c r="D31" s="9" t="s">
        <v>54</v>
      </c>
      <c r="E31" s="67" t="s">
        <v>55</v>
      </c>
      <c r="F31" s="68"/>
      <c r="G31" s="14"/>
      <c r="H31" s="67"/>
      <c r="I31" s="68"/>
      <c r="J31" s="22">
        <f>J32</f>
        <v>30000</v>
      </c>
      <c r="K31" s="22">
        <f>K32</f>
        <v>0</v>
      </c>
      <c r="L31" s="94">
        <f>L32</f>
        <v>30000</v>
      </c>
      <c r="M31" s="95"/>
      <c r="N31" s="36">
        <f>N32</f>
        <v>30000</v>
      </c>
      <c r="O31" s="1"/>
    </row>
    <row r="32" spans="1:15" ht="26.1" customHeight="1">
      <c r="A32" s="1"/>
      <c r="B32" s="17"/>
      <c r="C32" s="17"/>
      <c r="D32" s="17"/>
      <c r="E32" s="67"/>
      <c r="F32" s="68"/>
      <c r="G32" s="7" t="s">
        <v>244</v>
      </c>
      <c r="H32" s="69" t="s">
        <v>245</v>
      </c>
      <c r="I32" s="70"/>
      <c r="J32" s="23">
        <f>K32+L32</f>
        <v>30000</v>
      </c>
      <c r="K32" s="23">
        <v>0</v>
      </c>
      <c r="L32" s="94">
        <v>30000</v>
      </c>
      <c r="M32" s="95"/>
      <c r="N32" s="36">
        <f>L32</f>
        <v>30000</v>
      </c>
      <c r="O32" s="1"/>
    </row>
    <row r="33" spans="1:15" ht="18" customHeight="1">
      <c r="A33" s="1"/>
      <c r="B33" s="6" t="s">
        <v>58</v>
      </c>
      <c r="C33" s="6" t="s">
        <v>59</v>
      </c>
      <c r="D33" s="6" t="s">
        <v>54</v>
      </c>
      <c r="E33" s="46" t="s">
        <v>60</v>
      </c>
      <c r="F33" s="46"/>
      <c r="G33" s="4" t="s">
        <v>25</v>
      </c>
      <c r="H33" s="45" t="s">
        <v>25</v>
      </c>
      <c r="I33" s="45"/>
      <c r="J33" s="5">
        <f>J34+J37+J35+J36</f>
        <v>9000000</v>
      </c>
      <c r="K33" s="5">
        <f>K34+K37+K35+K36</f>
        <v>9000000</v>
      </c>
      <c r="L33" s="50">
        <f>L34+L37+L35+L36</f>
        <v>0</v>
      </c>
      <c r="M33" s="50"/>
      <c r="N33" s="8">
        <f>N34+N37+N35+N36</f>
        <v>0</v>
      </c>
      <c r="O33" s="1"/>
    </row>
    <row r="34" spans="1:15" ht="18" customHeight="1">
      <c r="A34" s="1"/>
      <c r="B34" s="4" t="s">
        <v>25</v>
      </c>
      <c r="C34" s="4" t="s">
        <v>25</v>
      </c>
      <c r="D34" s="4" t="s">
        <v>25</v>
      </c>
      <c r="E34" s="45" t="s">
        <v>25</v>
      </c>
      <c r="F34" s="45"/>
      <c r="G34" s="14" t="s">
        <v>250</v>
      </c>
      <c r="H34" s="49" t="s">
        <v>251</v>
      </c>
      <c r="I34" s="46"/>
      <c r="J34" s="5">
        <f>K34</f>
        <v>2500000</v>
      </c>
      <c r="K34" s="8">
        <v>2500000</v>
      </c>
      <c r="L34" s="50">
        <v>0</v>
      </c>
      <c r="M34" s="50"/>
      <c r="N34" s="8">
        <v>0</v>
      </c>
      <c r="O34" s="1"/>
    </row>
    <row r="35" spans="1:15" ht="47.25" customHeight="1">
      <c r="A35" s="1"/>
      <c r="B35" s="4"/>
      <c r="C35" s="4"/>
      <c r="D35" s="4"/>
      <c r="E35" s="45" t="s">
        <v>25</v>
      </c>
      <c r="F35" s="45"/>
      <c r="G35" s="32" t="s">
        <v>237</v>
      </c>
      <c r="H35" s="46" t="s">
        <v>236</v>
      </c>
      <c r="I35" s="46"/>
      <c r="J35" s="5">
        <f>K35</f>
        <v>2200000</v>
      </c>
      <c r="K35" s="8">
        <v>2200000</v>
      </c>
      <c r="L35" s="63">
        <v>0</v>
      </c>
      <c r="M35" s="64"/>
      <c r="N35" s="8">
        <v>0</v>
      </c>
      <c r="O35" s="1"/>
    </row>
    <row r="36" spans="1:15" ht="21" hidden="1" customHeight="1">
      <c r="A36" s="1"/>
      <c r="B36" s="4"/>
      <c r="C36" s="4"/>
      <c r="D36" s="4"/>
      <c r="E36" s="45" t="s">
        <v>25</v>
      </c>
      <c r="F36" s="45"/>
      <c r="G36" s="32" t="s">
        <v>214</v>
      </c>
      <c r="H36" s="55" t="s">
        <v>215</v>
      </c>
      <c r="I36" s="60"/>
      <c r="J36" s="5">
        <f>K36</f>
        <v>0</v>
      </c>
      <c r="K36" s="8"/>
      <c r="L36" s="47"/>
      <c r="M36" s="48"/>
      <c r="N36" s="8"/>
      <c r="O36" s="1"/>
    </row>
    <row r="37" spans="1:15" s="15" customFormat="1" ht="25.5" customHeight="1">
      <c r="A37" s="1"/>
      <c r="B37" s="17"/>
      <c r="C37" s="17"/>
      <c r="D37" s="17"/>
      <c r="E37" s="45" t="s">
        <v>25</v>
      </c>
      <c r="F37" s="45"/>
      <c r="G37" s="14" t="s">
        <v>252</v>
      </c>
      <c r="H37" s="67" t="s">
        <v>253</v>
      </c>
      <c r="I37" s="70"/>
      <c r="J37" s="10">
        <f>K37+L37</f>
        <v>4300000</v>
      </c>
      <c r="K37" s="11">
        <v>4300000</v>
      </c>
      <c r="L37" s="73">
        <v>0</v>
      </c>
      <c r="M37" s="74"/>
      <c r="N37" s="11">
        <v>0</v>
      </c>
      <c r="O37" s="1"/>
    </row>
    <row r="38" spans="1:15" ht="18" customHeight="1">
      <c r="A38" s="1"/>
      <c r="B38" s="3" t="s">
        <v>25</v>
      </c>
      <c r="C38" s="3" t="s">
        <v>61</v>
      </c>
      <c r="D38" s="4" t="s">
        <v>25</v>
      </c>
      <c r="E38" s="51" t="s">
        <v>62</v>
      </c>
      <c r="F38" s="51"/>
      <c r="G38" s="4" t="s">
        <v>25</v>
      </c>
      <c r="H38" s="45" t="s">
        <v>25</v>
      </c>
      <c r="I38" s="45"/>
      <c r="J38" s="5">
        <f>J39+J43+J47</f>
        <v>45528868</v>
      </c>
      <c r="K38" s="5">
        <f>K43+K47+K39</f>
        <v>37543803</v>
      </c>
      <c r="L38" s="52">
        <f>L43+L47+L39</f>
        <v>7985065</v>
      </c>
      <c r="M38" s="52"/>
      <c r="N38" s="5">
        <f>N39+N43+N47</f>
        <v>7985065</v>
      </c>
      <c r="O38" s="1"/>
    </row>
    <row r="39" spans="1:15" s="15" customFormat="1" ht="31.5" customHeight="1">
      <c r="A39" s="1"/>
      <c r="B39" s="9" t="s">
        <v>179</v>
      </c>
      <c r="C39" s="9" t="s">
        <v>180</v>
      </c>
      <c r="D39" s="13" t="s">
        <v>65</v>
      </c>
      <c r="E39" s="67" t="s">
        <v>181</v>
      </c>
      <c r="F39" s="68"/>
      <c r="G39" s="7"/>
      <c r="H39" s="46"/>
      <c r="I39" s="46"/>
      <c r="J39" s="10">
        <f>J41+J42+J40</f>
        <v>7200000</v>
      </c>
      <c r="K39" s="10">
        <f>K41+K42+K40</f>
        <v>2200000</v>
      </c>
      <c r="L39" s="77">
        <f>L41+L42+L40</f>
        <v>5000000</v>
      </c>
      <c r="M39" s="78"/>
      <c r="N39" s="10">
        <f>N41+N42+N40</f>
        <v>5000000</v>
      </c>
      <c r="O39" s="1"/>
    </row>
    <row r="40" spans="1:15" s="15" customFormat="1" ht="32.25" customHeight="1">
      <c r="A40" s="1"/>
      <c r="B40" s="9"/>
      <c r="C40" s="9"/>
      <c r="D40" s="13"/>
      <c r="E40" s="55"/>
      <c r="F40" s="56"/>
      <c r="G40" s="32" t="s">
        <v>256</v>
      </c>
      <c r="H40" s="67" t="s">
        <v>257</v>
      </c>
      <c r="I40" s="70"/>
      <c r="J40" s="11">
        <f>K40+L40</f>
        <v>5900000</v>
      </c>
      <c r="K40" s="11">
        <v>1400000</v>
      </c>
      <c r="L40" s="73">
        <v>4500000</v>
      </c>
      <c r="M40" s="74"/>
      <c r="N40" s="11">
        <f>L40</f>
        <v>4500000</v>
      </c>
      <c r="O40" s="1"/>
    </row>
    <row r="41" spans="1:15" s="15" customFormat="1" ht="27.75" hidden="1" customHeight="1">
      <c r="A41" s="1"/>
      <c r="B41" s="16"/>
      <c r="C41" s="16"/>
      <c r="D41" s="17"/>
      <c r="E41" s="55"/>
      <c r="F41" s="56"/>
      <c r="G41" s="7" t="s">
        <v>67</v>
      </c>
      <c r="H41" s="46" t="s">
        <v>68</v>
      </c>
      <c r="I41" s="46"/>
      <c r="J41" s="11">
        <f>K41+L41</f>
        <v>0</v>
      </c>
      <c r="K41" s="11"/>
      <c r="L41" s="73">
        <v>0</v>
      </c>
      <c r="M41" s="74"/>
      <c r="N41" s="11">
        <v>0</v>
      </c>
      <c r="O41" s="1"/>
    </row>
    <row r="42" spans="1:15" s="15" customFormat="1" ht="28.5" customHeight="1">
      <c r="A42" s="1"/>
      <c r="B42" s="16"/>
      <c r="C42" s="16"/>
      <c r="D42" s="17"/>
      <c r="E42" s="55"/>
      <c r="F42" s="56"/>
      <c r="G42" s="14" t="s">
        <v>258</v>
      </c>
      <c r="H42" s="67" t="s">
        <v>259</v>
      </c>
      <c r="I42" s="68"/>
      <c r="J42" s="11">
        <f>K42+L42</f>
        <v>1300000</v>
      </c>
      <c r="K42" s="11">
        <v>800000</v>
      </c>
      <c r="L42" s="73">
        <v>500000</v>
      </c>
      <c r="M42" s="74"/>
      <c r="N42" s="11">
        <f>L42</f>
        <v>500000</v>
      </c>
      <c r="O42" s="1"/>
    </row>
    <row r="43" spans="1:15" ht="14.1" customHeight="1">
      <c r="A43" s="1"/>
      <c r="B43" s="6" t="s">
        <v>63</v>
      </c>
      <c r="C43" s="6" t="s">
        <v>64</v>
      </c>
      <c r="D43" s="6" t="s">
        <v>65</v>
      </c>
      <c r="E43" s="46" t="s">
        <v>66</v>
      </c>
      <c r="F43" s="46"/>
      <c r="G43" s="4" t="s">
        <v>25</v>
      </c>
      <c r="H43" s="45" t="s">
        <v>25</v>
      </c>
      <c r="I43" s="45"/>
      <c r="J43" s="5">
        <f>J44+J45+J46</f>
        <v>21341868</v>
      </c>
      <c r="K43" s="10">
        <f>K44+K45+K46</f>
        <v>18356803</v>
      </c>
      <c r="L43" s="79">
        <f>L44+L45+L46</f>
        <v>2985065</v>
      </c>
      <c r="M43" s="79"/>
      <c r="N43" s="10">
        <f>N44+N45+N46</f>
        <v>2985065</v>
      </c>
      <c r="O43" s="1"/>
    </row>
    <row r="44" spans="1:15" ht="26.1" hidden="1" customHeight="1">
      <c r="A44" s="1"/>
      <c r="B44" s="4" t="s">
        <v>25</v>
      </c>
      <c r="C44" s="4" t="s">
        <v>25</v>
      </c>
      <c r="D44" s="4" t="s">
        <v>25</v>
      </c>
      <c r="E44" s="45" t="s">
        <v>25</v>
      </c>
      <c r="F44" s="45"/>
      <c r="G44" s="7" t="s">
        <v>34</v>
      </c>
      <c r="H44" s="46" t="s">
        <v>35</v>
      </c>
      <c r="I44" s="46"/>
      <c r="J44" s="5">
        <f>K44+L44</f>
        <v>0</v>
      </c>
      <c r="K44" s="8">
        <v>0</v>
      </c>
      <c r="L44" s="50"/>
      <c r="M44" s="50"/>
      <c r="N44" s="8"/>
      <c r="O44" s="1"/>
    </row>
    <row r="45" spans="1:15" ht="26.1" customHeight="1">
      <c r="A45" s="1"/>
      <c r="B45" s="4" t="s">
        <v>25</v>
      </c>
      <c r="C45" s="4" t="s">
        <v>25</v>
      </c>
      <c r="D45" s="4" t="s">
        <v>25</v>
      </c>
      <c r="E45" s="45" t="s">
        <v>25</v>
      </c>
      <c r="F45" s="45"/>
      <c r="G45" s="14" t="s">
        <v>261</v>
      </c>
      <c r="H45" s="49" t="s">
        <v>262</v>
      </c>
      <c r="I45" s="46"/>
      <c r="J45" s="5">
        <f>K45+L45</f>
        <v>21341868</v>
      </c>
      <c r="K45" s="8">
        <v>18356803</v>
      </c>
      <c r="L45" s="50">
        <v>2985065</v>
      </c>
      <c r="M45" s="50"/>
      <c r="N45" s="8">
        <f>L45</f>
        <v>2985065</v>
      </c>
      <c r="O45" s="1"/>
    </row>
    <row r="46" spans="1:15" ht="26.1" hidden="1" customHeight="1">
      <c r="A46" s="1"/>
      <c r="B46" s="4"/>
      <c r="C46" s="4"/>
      <c r="D46" s="4"/>
      <c r="E46" s="45" t="s">
        <v>25</v>
      </c>
      <c r="F46" s="45"/>
      <c r="G46" s="14" t="s">
        <v>185</v>
      </c>
      <c r="H46" s="49" t="s">
        <v>182</v>
      </c>
      <c r="I46" s="46"/>
      <c r="J46" s="5">
        <f>K46+L46</f>
        <v>0</v>
      </c>
      <c r="K46" s="8"/>
      <c r="L46" s="63">
        <v>0</v>
      </c>
      <c r="M46" s="64"/>
      <c r="N46" s="8">
        <v>0</v>
      </c>
      <c r="O46" s="1"/>
    </row>
    <row r="47" spans="1:15" ht="57.95" customHeight="1">
      <c r="A47" s="1"/>
      <c r="B47" s="6" t="s">
        <v>69</v>
      </c>
      <c r="C47" s="6" t="s">
        <v>70</v>
      </c>
      <c r="D47" s="6" t="s">
        <v>71</v>
      </c>
      <c r="E47" s="46" t="s">
        <v>72</v>
      </c>
      <c r="F47" s="46"/>
      <c r="G47" s="4" t="s">
        <v>25</v>
      </c>
      <c r="H47" s="45" t="s">
        <v>25</v>
      </c>
      <c r="I47" s="45"/>
      <c r="J47" s="5">
        <f>J48</f>
        <v>16987000</v>
      </c>
      <c r="K47" s="11">
        <f>K48</f>
        <v>16987000</v>
      </c>
      <c r="L47" s="50">
        <v>0</v>
      </c>
      <c r="M47" s="50"/>
      <c r="N47" s="8">
        <v>0</v>
      </c>
      <c r="O47" s="1"/>
    </row>
    <row r="48" spans="1:15" ht="26.1" customHeight="1">
      <c r="A48" s="1"/>
      <c r="B48" s="4" t="s">
        <v>25</v>
      </c>
      <c r="C48" s="4" t="s">
        <v>25</v>
      </c>
      <c r="D48" s="4" t="s">
        <v>25</v>
      </c>
      <c r="E48" s="45" t="s">
        <v>25</v>
      </c>
      <c r="F48" s="45"/>
      <c r="G48" s="7" t="s">
        <v>224</v>
      </c>
      <c r="H48" s="67" t="s">
        <v>263</v>
      </c>
      <c r="I48" s="70"/>
      <c r="J48" s="5">
        <f>K48+L48</f>
        <v>16987000</v>
      </c>
      <c r="K48" s="8">
        <v>16987000</v>
      </c>
      <c r="L48" s="50">
        <v>0</v>
      </c>
      <c r="M48" s="50"/>
      <c r="N48" s="8">
        <v>0</v>
      </c>
      <c r="O48" s="1"/>
    </row>
    <row r="49" spans="1:15" ht="14.1" customHeight="1">
      <c r="A49" s="1"/>
      <c r="B49" s="3" t="s">
        <v>25</v>
      </c>
      <c r="C49" s="3" t="s">
        <v>73</v>
      </c>
      <c r="D49" s="4" t="s">
        <v>25</v>
      </c>
      <c r="E49" s="51" t="s">
        <v>74</v>
      </c>
      <c r="F49" s="51"/>
      <c r="G49" s="4" t="s">
        <v>25</v>
      </c>
      <c r="H49" s="45" t="s">
        <v>25</v>
      </c>
      <c r="I49" s="45"/>
      <c r="J49" s="5">
        <f>J50+J52+J56+J58+J62+J65+J54+J60</f>
        <v>64377618</v>
      </c>
      <c r="K49" s="5">
        <f>K50+K52+K56+K58+K62+K65+K54+K60</f>
        <v>19030000</v>
      </c>
      <c r="L49" s="52">
        <f>L50+L52+L56+L58+L62+L65+L54+L60</f>
        <v>45347618</v>
      </c>
      <c r="M49" s="52"/>
      <c r="N49" s="5">
        <f>N50+N52+N56+N58+N62+N65+N54+N60</f>
        <v>45347618</v>
      </c>
      <c r="O49" s="1"/>
    </row>
    <row r="50" spans="1:15" ht="14.1" customHeight="1">
      <c r="A50" s="1"/>
      <c r="B50" s="6" t="s">
        <v>75</v>
      </c>
      <c r="C50" s="6" t="s">
        <v>76</v>
      </c>
      <c r="D50" s="6" t="s">
        <v>77</v>
      </c>
      <c r="E50" s="46" t="s">
        <v>78</v>
      </c>
      <c r="F50" s="46"/>
      <c r="G50" s="4" t="s">
        <v>25</v>
      </c>
      <c r="H50" s="45" t="s">
        <v>25</v>
      </c>
      <c r="I50" s="45"/>
      <c r="J50" s="5">
        <f>J51</f>
        <v>1000000</v>
      </c>
      <c r="K50" s="8">
        <f>K51</f>
        <v>1000000</v>
      </c>
      <c r="L50" s="50">
        <v>0</v>
      </c>
      <c r="M50" s="50"/>
      <c r="N50" s="8">
        <v>0</v>
      </c>
      <c r="O50" s="1"/>
    </row>
    <row r="51" spans="1:15" ht="18" customHeight="1">
      <c r="A51" s="1"/>
      <c r="B51" s="4" t="s">
        <v>25</v>
      </c>
      <c r="C51" s="4" t="s">
        <v>25</v>
      </c>
      <c r="D51" s="4" t="s">
        <v>25</v>
      </c>
      <c r="E51" s="45" t="s">
        <v>25</v>
      </c>
      <c r="F51" s="45"/>
      <c r="G51" s="14" t="s">
        <v>265</v>
      </c>
      <c r="H51" s="67" t="s">
        <v>264</v>
      </c>
      <c r="I51" s="70"/>
      <c r="J51" s="5">
        <f>K51</f>
        <v>1000000</v>
      </c>
      <c r="K51" s="8">
        <v>1000000</v>
      </c>
      <c r="L51" s="50">
        <v>0</v>
      </c>
      <c r="M51" s="50"/>
      <c r="N51" s="8">
        <v>0</v>
      </c>
      <c r="O51" s="1"/>
    </row>
    <row r="52" spans="1:15" ht="18" customHeight="1">
      <c r="A52" s="1"/>
      <c r="B52" s="6" t="s">
        <v>79</v>
      </c>
      <c r="C52" s="6" t="s">
        <v>80</v>
      </c>
      <c r="D52" s="6" t="s">
        <v>81</v>
      </c>
      <c r="E52" s="46" t="s">
        <v>82</v>
      </c>
      <c r="F52" s="46"/>
      <c r="G52" s="4" t="s">
        <v>25</v>
      </c>
      <c r="H52" s="45" t="s">
        <v>25</v>
      </c>
      <c r="I52" s="45"/>
      <c r="J52" s="5">
        <f>J53</f>
        <v>31832683</v>
      </c>
      <c r="K52" s="5">
        <f>K53</f>
        <v>0</v>
      </c>
      <c r="L52" s="50">
        <f>L53</f>
        <v>31832683</v>
      </c>
      <c r="M52" s="50"/>
      <c r="N52" s="8">
        <f>N53</f>
        <v>31832683</v>
      </c>
      <c r="O52" s="1"/>
    </row>
    <row r="53" spans="1:15" ht="26.1" customHeight="1">
      <c r="A53" s="1"/>
      <c r="B53" s="4" t="s">
        <v>25</v>
      </c>
      <c r="C53" s="4" t="s">
        <v>25</v>
      </c>
      <c r="D53" s="4" t="s">
        <v>25</v>
      </c>
      <c r="E53" s="45" t="s">
        <v>25</v>
      </c>
      <c r="F53" s="45"/>
      <c r="G53" s="14" t="s">
        <v>244</v>
      </c>
      <c r="H53" s="49" t="s">
        <v>266</v>
      </c>
      <c r="I53" s="46"/>
      <c r="J53" s="5">
        <f>K53+L53</f>
        <v>31832683</v>
      </c>
      <c r="K53" s="8">
        <v>0</v>
      </c>
      <c r="L53" s="50">
        <f>35854746-4022063</f>
        <v>31832683</v>
      </c>
      <c r="M53" s="50"/>
      <c r="N53" s="8">
        <f>L53</f>
        <v>31832683</v>
      </c>
      <c r="O53" s="1"/>
    </row>
    <row r="54" spans="1:15" ht="26.1" customHeight="1">
      <c r="A54" s="1"/>
      <c r="B54" s="9" t="s">
        <v>171</v>
      </c>
      <c r="C54" s="9">
        <v>7350</v>
      </c>
      <c r="D54" s="9" t="s">
        <v>81</v>
      </c>
      <c r="E54" s="67" t="s">
        <v>172</v>
      </c>
      <c r="F54" s="68"/>
      <c r="G54" s="7"/>
      <c r="H54" s="59"/>
      <c r="I54" s="60"/>
      <c r="J54" s="5">
        <f>J55</f>
        <v>2000000</v>
      </c>
      <c r="K54" s="5">
        <f>K55</f>
        <v>0</v>
      </c>
      <c r="L54" s="63">
        <f>L55</f>
        <v>2000000</v>
      </c>
      <c r="M54" s="64"/>
      <c r="N54" s="8">
        <f>N55</f>
        <v>2000000</v>
      </c>
      <c r="O54" s="1"/>
    </row>
    <row r="55" spans="1:15" ht="26.1" customHeight="1">
      <c r="A55" s="1"/>
      <c r="B55" s="4"/>
      <c r="C55" s="4"/>
      <c r="D55" s="4"/>
      <c r="E55" s="57"/>
      <c r="F55" s="58"/>
      <c r="G55" s="14" t="s">
        <v>173</v>
      </c>
      <c r="H55" s="67" t="s">
        <v>221</v>
      </c>
      <c r="I55" s="70"/>
      <c r="J55" s="5">
        <f>K55+L55</f>
        <v>2000000</v>
      </c>
      <c r="K55" s="8">
        <v>0</v>
      </c>
      <c r="L55" s="63">
        <v>2000000</v>
      </c>
      <c r="M55" s="64"/>
      <c r="N55" s="8">
        <f>L55</f>
        <v>2000000</v>
      </c>
      <c r="O55" s="1"/>
    </row>
    <row r="56" spans="1:15" ht="26.1" hidden="1" customHeight="1">
      <c r="A56" s="1"/>
      <c r="B56" s="6" t="s">
        <v>83</v>
      </c>
      <c r="C56" s="6" t="s">
        <v>84</v>
      </c>
      <c r="D56" s="6" t="s">
        <v>85</v>
      </c>
      <c r="E56" s="46" t="s">
        <v>86</v>
      </c>
      <c r="F56" s="46"/>
      <c r="G56" s="4" t="s">
        <v>25</v>
      </c>
      <c r="H56" s="45" t="s">
        <v>25</v>
      </c>
      <c r="I56" s="45"/>
      <c r="J56" s="5">
        <f>J57</f>
        <v>0</v>
      </c>
      <c r="K56" s="8">
        <f>K57</f>
        <v>0</v>
      </c>
      <c r="L56" s="50">
        <f>L57</f>
        <v>0</v>
      </c>
      <c r="M56" s="50"/>
      <c r="N56" s="8">
        <f>N57</f>
        <v>0</v>
      </c>
      <c r="O56" s="1"/>
    </row>
    <row r="57" spans="1:15" ht="26.1" hidden="1" customHeight="1">
      <c r="A57" s="1"/>
      <c r="B57" s="4" t="s">
        <v>25</v>
      </c>
      <c r="C57" s="4" t="s">
        <v>25</v>
      </c>
      <c r="D57" s="4" t="s">
        <v>25</v>
      </c>
      <c r="E57" s="45" t="s">
        <v>25</v>
      </c>
      <c r="F57" s="45"/>
      <c r="G57" s="7" t="s">
        <v>34</v>
      </c>
      <c r="H57" s="46" t="s">
        <v>35</v>
      </c>
      <c r="I57" s="46"/>
      <c r="J57" s="5">
        <f>K57+L57</f>
        <v>0</v>
      </c>
      <c r="K57" s="8">
        <v>0</v>
      </c>
      <c r="L57" s="50"/>
      <c r="M57" s="50"/>
      <c r="N57" s="8">
        <f>L57</f>
        <v>0</v>
      </c>
      <c r="O57" s="1"/>
    </row>
    <row r="58" spans="1:15" ht="18" hidden="1" customHeight="1">
      <c r="A58" s="1"/>
      <c r="B58" s="6" t="s">
        <v>87</v>
      </c>
      <c r="C58" s="6" t="s">
        <v>88</v>
      </c>
      <c r="D58" s="6" t="s">
        <v>85</v>
      </c>
      <c r="E58" s="46" t="s">
        <v>89</v>
      </c>
      <c r="F58" s="46"/>
      <c r="G58" s="4" t="s">
        <v>25</v>
      </c>
      <c r="H58" s="45" t="s">
        <v>25</v>
      </c>
      <c r="I58" s="45"/>
      <c r="J58" s="5">
        <f>J59</f>
        <v>0</v>
      </c>
      <c r="K58" s="8">
        <f>K59</f>
        <v>0</v>
      </c>
      <c r="L58" s="50">
        <f>L59</f>
        <v>0</v>
      </c>
      <c r="M58" s="50"/>
      <c r="N58" s="8">
        <f>N59</f>
        <v>0</v>
      </c>
      <c r="O58" s="1"/>
    </row>
    <row r="59" spans="1:15" ht="26.1" hidden="1" customHeight="1">
      <c r="A59" s="1"/>
      <c r="B59" s="4" t="s">
        <v>25</v>
      </c>
      <c r="C59" s="4" t="s">
        <v>25</v>
      </c>
      <c r="D59" s="4" t="s">
        <v>25</v>
      </c>
      <c r="E59" s="45" t="s">
        <v>25</v>
      </c>
      <c r="F59" s="45"/>
      <c r="G59" s="7" t="s">
        <v>34</v>
      </c>
      <c r="H59" s="46" t="s">
        <v>35</v>
      </c>
      <c r="I59" s="46"/>
      <c r="J59" s="5">
        <f>K59+L59</f>
        <v>0</v>
      </c>
      <c r="K59" s="8">
        <v>0</v>
      </c>
      <c r="L59" s="50">
        <f>4549840-743232-150000-214290-3442318</f>
        <v>0</v>
      </c>
      <c r="M59" s="50"/>
      <c r="N59" s="8">
        <f>4549840-743232-150000-214290-3442318</f>
        <v>0</v>
      </c>
      <c r="O59" s="1"/>
    </row>
    <row r="60" spans="1:15" ht="26.1" hidden="1" customHeight="1">
      <c r="A60" s="1"/>
      <c r="B60" s="13" t="s">
        <v>191</v>
      </c>
      <c r="C60" s="13">
        <v>7693</v>
      </c>
      <c r="D60" s="13" t="s">
        <v>85</v>
      </c>
      <c r="E60" s="71" t="s">
        <v>190</v>
      </c>
      <c r="F60" s="72"/>
      <c r="G60" s="7"/>
      <c r="H60" s="69"/>
      <c r="I60" s="70"/>
      <c r="J60" s="5">
        <f>J61</f>
        <v>0</v>
      </c>
      <c r="K60" s="5">
        <f>K61</f>
        <v>0</v>
      </c>
      <c r="L60" s="63">
        <f>L61</f>
        <v>0</v>
      </c>
      <c r="M60" s="64"/>
      <c r="N60" s="8">
        <f>N61</f>
        <v>0</v>
      </c>
      <c r="O60" s="1"/>
    </row>
    <row r="61" spans="1:15" ht="26.1" hidden="1" customHeight="1">
      <c r="A61" s="1"/>
      <c r="B61" s="4"/>
      <c r="C61" s="4"/>
      <c r="D61" s="4"/>
      <c r="E61" s="45" t="s">
        <v>25</v>
      </c>
      <c r="F61" s="45"/>
      <c r="G61" s="14" t="s">
        <v>205</v>
      </c>
      <c r="H61" s="67" t="s">
        <v>209</v>
      </c>
      <c r="I61" s="70"/>
      <c r="J61" s="5">
        <f>K61+L61</f>
        <v>0</v>
      </c>
      <c r="K61" s="8"/>
      <c r="L61" s="63"/>
      <c r="M61" s="64"/>
      <c r="N61" s="8">
        <f>L61</f>
        <v>0</v>
      </c>
      <c r="O61" s="1"/>
    </row>
    <row r="62" spans="1:15" ht="26.1" customHeight="1">
      <c r="A62" s="1"/>
      <c r="B62" s="6" t="s">
        <v>90</v>
      </c>
      <c r="C62" s="6" t="s">
        <v>91</v>
      </c>
      <c r="D62" s="6" t="s">
        <v>92</v>
      </c>
      <c r="E62" s="46" t="s">
        <v>93</v>
      </c>
      <c r="F62" s="46"/>
      <c r="G62" s="4" t="s">
        <v>25</v>
      </c>
      <c r="H62" s="45" t="s">
        <v>25</v>
      </c>
      <c r="I62" s="45"/>
      <c r="J62" s="5">
        <f>J63+J64</f>
        <v>29514935</v>
      </c>
      <c r="K62" s="8">
        <f>K63+K64</f>
        <v>18000000</v>
      </c>
      <c r="L62" s="50">
        <f>L63+L64</f>
        <v>11514935</v>
      </c>
      <c r="M62" s="50"/>
      <c r="N62" s="8">
        <f>N63+N64</f>
        <v>11514935</v>
      </c>
      <c r="O62" s="1"/>
    </row>
    <row r="63" spans="1:15" ht="25.5" customHeight="1">
      <c r="A63" s="1"/>
      <c r="B63" s="4" t="s">
        <v>25</v>
      </c>
      <c r="C63" s="4" t="s">
        <v>25</v>
      </c>
      <c r="D63" s="4" t="s">
        <v>25</v>
      </c>
      <c r="E63" s="45" t="s">
        <v>25</v>
      </c>
      <c r="F63" s="45"/>
      <c r="G63" s="14" t="s">
        <v>244</v>
      </c>
      <c r="H63" s="49" t="s">
        <v>266</v>
      </c>
      <c r="I63" s="46"/>
      <c r="J63" s="5">
        <f>K63+L63</f>
        <v>11514935</v>
      </c>
      <c r="K63" s="8">
        <v>0</v>
      </c>
      <c r="L63" s="50">
        <v>11514935</v>
      </c>
      <c r="M63" s="50"/>
      <c r="N63" s="8">
        <f>L63</f>
        <v>11514935</v>
      </c>
      <c r="O63" s="1"/>
    </row>
    <row r="64" spans="1:15" ht="26.1" customHeight="1">
      <c r="A64" s="1"/>
      <c r="B64" s="4" t="s">
        <v>25</v>
      </c>
      <c r="C64" s="4" t="s">
        <v>25</v>
      </c>
      <c r="D64" s="4" t="s">
        <v>25</v>
      </c>
      <c r="E64" s="45" t="s">
        <v>25</v>
      </c>
      <c r="F64" s="45"/>
      <c r="G64" s="14" t="s">
        <v>261</v>
      </c>
      <c r="H64" s="49" t="s">
        <v>262</v>
      </c>
      <c r="I64" s="46"/>
      <c r="J64" s="5">
        <f>K64+L64</f>
        <v>18000000</v>
      </c>
      <c r="K64" s="8">
        <v>18000000</v>
      </c>
      <c r="L64" s="50">
        <v>0</v>
      </c>
      <c r="M64" s="50"/>
      <c r="N64" s="8">
        <f>L64</f>
        <v>0</v>
      </c>
      <c r="O64" s="1"/>
    </row>
    <row r="65" spans="1:21" ht="18" customHeight="1">
      <c r="A65" s="1"/>
      <c r="B65" s="6" t="s">
        <v>94</v>
      </c>
      <c r="C65" s="6" t="s">
        <v>95</v>
      </c>
      <c r="D65" s="6" t="s">
        <v>85</v>
      </c>
      <c r="E65" s="46" t="s">
        <v>96</v>
      </c>
      <c r="F65" s="46"/>
      <c r="G65" s="4" t="s">
        <v>25</v>
      </c>
      <c r="H65" s="45" t="s">
        <v>25</v>
      </c>
      <c r="I65" s="45"/>
      <c r="J65" s="5">
        <f>J66</f>
        <v>30000</v>
      </c>
      <c r="K65" s="8">
        <f>K66</f>
        <v>30000</v>
      </c>
      <c r="L65" s="50">
        <v>0</v>
      </c>
      <c r="M65" s="50"/>
      <c r="N65" s="8">
        <v>0</v>
      </c>
      <c r="O65" s="1"/>
    </row>
    <row r="66" spans="1:21" ht="18" customHeight="1">
      <c r="A66" s="1"/>
      <c r="B66" s="4" t="s">
        <v>25</v>
      </c>
      <c r="C66" s="4" t="s">
        <v>25</v>
      </c>
      <c r="D66" s="4" t="s">
        <v>25</v>
      </c>
      <c r="E66" s="45" t="s">
        <v>25</v>
      </c>
      <c r="F66" s="45"/>
      <c r="G66" s="14" t="s">
        <v>267</v>
      </c>
      <c r="H66" s="49" t="s">
        <v>273</v>
      </c>
      <c r="I66" s="46"/>
      <c r="J66" s="5">
        <f>K66+L66</f>
        <v>30000</v>
      </c>
      <c r="K66" s="8">
        <v>30000</v>
      </c>
      <c r="L66" s="50">
        <v>0</v>
      </c>
      <c r="M66" s="50"/>
      <c r="N66" s="8">
        <v>0</v>
      </c>
      <c r="O66" s="1"/>
    </row>
    <row r="67" spans="1:21" ht="18" customHeight="1">
      <c r="A67" s="1"/>
      <c r="B67" s="4"/>
      <c r="C67" s="4">
        <v>8000</v>
      </c>
      <c r="D67" s="4"/>
      <c r="E67" s="45" t="s">
        <v>158</v>
      </c>
      <c r="F67" s="45"/>
      <c r="G67" s="7"/>
      <c r="H67" s="59"/>
      <c r="I67" s="60"/>
      <c r="J67" s="10">
        <f>J68+J74+J76+J72</f>
        <v>5100000</v>
      </c>
      <c r="K67" s="10">
        <f>K68+K74+K76+K72</f>
        <v>3100000</v>
      </c>
      <c r="L67" s="77">
        <f>L68+L74+L76+L72</f>
        <v>2000000</v>
      </c>
      <c r="M67" s="78"/>
      <c r="N67" s="10">
        <f>N68+N74+N76+N72</f>
        <v>2000000</v>
      </c>
      <c r="O67" s="1"/>
    </row>
    <row r="68" spans="1:21" s="15" customFormat="1" ht="18" customHeight="1">
      <c r="A68" s="1"/>
      <c r="B68" s="13" t="s">
        <v>162</v>
      </c>
      <c r="C68" s="13" t="s">
        <v>163</v>
      </c>
      <c r="D68" s="13" t="s">
        <v>164</v>
      </c>
      <c r="E68" s="71" t="s">
        <v>165</v>
      </c>
      <c r="F68" s="72"/>
      <c r="G68" s="14"/>
      <c r="H68" s="55"/>
      <c r="I68" s="56"/>
      <c r="J68" s="10">
        <f>J69+J70+J71</f>
        <v>5000000</v>
      </c>
      <c r="K68" s="10">
        <f>K69+K70+K71</f>
        <v>3000000</v>
      </c>
      <c r="L68" s="77">
        <f>L69+L70+L71</f>
        <v>2000000</v>
      </c>
      <c r="M68" s="78"/>
      <c r="N68" s="10">
        <f>N69+N70+N71</f>
        <v>2000000</v>
      </c>
      <c r="O68" s="1"/>
    </row>
    <row r="69" spans="1:21" ht="24.75" hidden="1" customHeight="1">
      <c r="A69" s="1"/>
      <c r="B69" s="4"/>
      <c r="C69" s="4"/>
      <c r="D69" s="4"/>
      <c r="E69" s="57"/>
      <c r="F69" s="58"/>
      <c r="G69" s="14" t="s">
        <v>166</v>
      </c>
      <c r="H69" s="49" t="s">
        <v>239</v>
      </c>
      <c r="I69" s="46"/>
      <c r="J69" s="10">
        <f>K69+L69</f>
        <v>0</v>
      </c>
      <c r="K69" s="11"/>
      <c r="L69" s="53">
        <v>0</v>
      </c>
      <c r="M69" s="54"/>
      <c r="N69" s="11">
        <v>0</v>
      </c>
      <c r="O69" s="1"/>
    </row>
    <row r="70" spans="1:21" ht="24.75" customHeight="1">
      <c r="A70" s="1"/>
      <c r="B70" s="4"/>
      <c r="C70" s="4"/>
      <c r="D70" s="4"/>
      <c r="E70" s="57"/>
      <c r="F70" s="58"/>
      <c r="G70" s="14" t="s">
        <v>255</v>
      </c>
      <c r="H70" s="49" t="s">
        <v>260</v>
      </c>
      <c r="I70" s="46"/>
      <c r="J70" s="10">
        <f>K70+L70</f>
        <v>4500000</v>
      </c>
      <c r="K70" s="11">
        <v>2500000</v>
      </c>
      <c r="L70" s="53">
        <v>2000000</v>
      </c>
      <c r="M70" s="54"/>
      <c r="N70" s="11">
        <f>L70</f>
        <v>2000000</v>
      </c>
      <c r="O70" s="1"/>
    </row>
    <row r="71" spans="1:21" ht="42" customHeight="1">
      <c r="A71" s="1"/>
      <c r="B71" s="4"/>
      <c r="C71" s="4"/>
      <c r="D71" s="4"/>
      <c r="E71" s="57"/>
      <c r="F71" s="58"/>
      <c r="G71" s="14" t="s">
        <v>232</v>
      </c>
      <c r="H71" s="49" t="s">
        <v>254</v>
      </c>
      <c r="I71" s="46"/>
      <c r="J71" s="10">
        <f>K71+L71</f>
        <v>500000</v>
      </c>
      <c r="K71" s="11">
        <v>500000</v>
      </c>
      <c r="L71" s="53">
        <v>0</v>
      </c>
      <c r="M71" s="54"/>
      <c r="N71" s="11">
        <f>L71</f>
        <v>0</v>
      </c>
      <c r="O71" s="1"/>
    </row>
    <row r="72" spans="1:21" ht="42" customHeight="1">
      <c r="A72" s="1"/>
      <c r="B72" s="9" t="s">
        <v>226</v>
      </c>
      <c r="C72" s="9" t="s">
        <v>227</v>
      </c>
      <c r="D72" s="9" t="s">
        <v>160</v>
      </c>
      <c r="E72" s="67" t="s">
        <v>228</v>
      </c>
      <c r="F72" s="68"/>
      <c r="G72" s="14"/>
      <c r="H72" s="59"/>
      <c r="I72" s="60"/>
      <c r="J72" s="10">
        <f t="shared" ref="J72:J73" si="0">K72+L72</f>
        <v>100000</v>
      </c>
      <c r="K72" s="11">
        <f>K73</f>
        <v>100000</v>
      </c>
      <c r="L72" s="53">
        <f>L73</f>
        <v>0</v>
      </c>
      <c r="M72" s="54"/>
      <c r="N72" s="11">
        <f>N73</f>
        <v>0</v>
      </c>
      <c r="O72" s="1"/>
    </row>
    <row r="73" spans="1:21" ht="30.75" customHeight="1">
      <c r="A73" s="1"/>
      <c r="B73" s="4"/>
      <c r="C73" s="4"/>
      <c r="D73" s="4"/>
      <c r="E73" s="57"/>
      <c r="F73" s="58"/>
      <c r="G73" s="35" t="s">
        <v>229</v>
      </c>
      <c r="H73" s="61" t="s">
        <v>238</v>
      </c>
      <c r="I73" s="62"/>
      <c r="J73" s="10">
        <f t="shared" si="0"/>
        <v>100000</v>
      </c>
      <c r="K73" s="11">
        <v>100000</v>
      </c>
      <c r="L73" s="53">
        <v>0</v>
      </c>
      <c r="M73" s="54"/>
      <c r="N73" s="11"/>
      <c r="O73" s="1"/>
    </row>
    <row r="74" spans="1:21" ht="18" customHeight="1">
      <c r="A74" s="1"/>
      <c r="B74" s="9" t="s">
        <v>159</v>
      </c>
      <c r="C74" s="6">
        <v>8240</v>
      </c>
      <c r="D74" s="9" t="s">
        <v>160</v>
      </c>
      <c r="E74" s="67" t="s">
        <v>161</v>
      </c>
      <c r="F74" s="70"/>
      <c r="G74" s="7"/>
      <c r="H74" s="59"/>
      <c r="I74" s="60"/>
      <c r="J74" s="5">
        <f>K74+L74</f>
        <v>0</v>
      </c>
      <c r="K74" s="8">
        <f>K75</f>
        <v>0</v>
      </c>
      <c r="L74" s="47">
        <f>L75</f>
        <v>0</v>
      </c>
      <c r="M74" s="48"/>
      <c r="N74" s="8">
        <f>L74</f>
        <v>0</v>
      </c>
      <c r="O74" s="1"/>
    </row>
    <row r="75" spans="1:21" ht="18" customHeight="1">
      <c r="A75" s="1"/>
      <c r="B75" s="4"/>
      <c r="C75" s="4"/>
      <c r="D75" s="4"/>
      <c r="E75" s="45" t="s">
        <v>25</v>
      </c>
      <c r="F75" s="45"/>
      <c r="G75" s="14" t="s">
        <v>225</v>
      </c>
      <c r="H75" s="49" t="s">
        <v>240</v>
      </c>
      <c r="I75" s="46"/>
      <c r="J75" s="5">
        <f>K75+L75</f>
        <v>0</v>
      </c>
      <c r="K75" s="8"/>
      <c r="L75" s="47"/>
      <c r="M75" s="48"/>
      <c r="N75" s="8">
        <f>L75</f>
        <v>0</v>
      </c>
      <c r="O75" s="1"/>
    </row>
    <row r="76" spans="1:21" s="15" customFormat="1" ht="18" hidden="1" customHeight="1">
      <c r="A76" s="1"/>
      <c r="B76" s="9" t="s">
        <v>174</v>
      </c>
      <c r="C76" s="9" t="s">
        <v>175</v>
      </c>
      <c r="D76" s="9" t="s">
        <v>176</v>
      </c>
      <c r="E76" s="67" t="s">
        <v>177</v>
      </c>
      <c r="F76" s="68"/>
      <c r="G76" s="14"/>
      <c r="H76" s="55"/>
      <c r="I76" s="56"/>
      <c r="J76" s="10">
        <f>J77</f>
        <v>0</v>
      </c>
      <c r="K76" s="11">
        <f>K77</f>
        <v>0</v>
      </c>
      <c r="L76" s="53">
        <f>L77</f>
        <v>0</v>
      </c>
      <c r="M76" s="54"/>
      <c r="N76" s="11">
        <v>0</v>
      </c>
      <c r="O76" s="1"/>
    </row>
    <row r="77" spans="1:21" s="15" customFormat="1" ht="25.5" hidden="1" customHeight="1">
      <c r="A77" s="1"/>
      <c r="B77" s="17"/>
      <c r="C77" s="17"/>
      <c r="D77" s="17"/>
      <c r="E77" s="82"/>
      <c r="F77" s="83"/>
      <c r="G77" s="14" t="s">
        <v>178</v>
      </c>
      <c r="H77" s="49" t="s">
        <v>182</v>
      </c>
      <c r="I77" s="46"/>
      <c r="J77" s="10">
        <f>K77+L77</f>
        <v>0</v>
      </c>
      <c r="K77" s="11">
        <v>0</v>
      </c>
      <c r="L77" s="53"/>
      <c r="M77" s="54"/>
      <c r="N77" s="11">
        <f>L77</f>
        <v>0</v>
      </c>
      <c r="O77" s="1"/>
    </row>
    <row r="78" spans="1:21" ht="18" customHeight="1">
      <c r="A78" s="1"/>
      <c r="B78" s="3" t="s">
        <v>97</v>
      </c>
      <c r="C78" s="3" t="s">
        <v>25</v>
      </c>
      <c r="D78" s="4" t="s">
        <v>25</v>
      </c>
      <c r="E78" s="51" t="s">
        <v>98</v>
      </c>
      <c r="F78" s="51"/>
      <c r="G78" s="4" t="s">
        <v>25</v>
      </c>
      <c r="H78" s="45" t="s">
        <v>25</v>
      </c>
      <c r="I78" s="45"/>
      <c r="J78" s="5">
        <f>J79</f>
        <v>3467129</v>
      </c>
      <c r="K78" s="5">
        <f>K79</f>
        <v>174896</v>
      </c>
      <c r="L78" s="52">
        <f>L79</f>
        <v>3292233</v>
      </c>
      <c r="M78" s="52"/>
      <c r="N78" s="5">
        <f>N79</f>
        <v>3292233</v>
      </c>
      <c r="O78" s="1"/>
    </row>
    <row r="79" spans="1:21" ht="18" customHeight="1">
      <c r="A79" s="1"/>
      <c r="B79" s="3" t="s">
        <v>99</v>
      </c>
      <c r="C79" s="3" t="s">
        <v>25</v>
      </c>
      <c r="D79" s="4" t="s">
        <v>25</v>
      </c>
      <c r="E79" s="51" t="s">
        <v>98</v>
      </c>
      <c r="F79" s="51"/>
      <c r="G79" s="4" t="s">
        <v>25</v>
      </c>
      <c r="H79" s="45" t="s">
        <v>25</v>
      </c>
      <c r="I79" s="45"/>
      <c r="J79" s="5">
        <f>J80+J95+J98+J102</f>
        <v>3467129</v>
      </c>
      <c r="K79" s="5">
        <f>K80+K95+K98+K102</f>
        <v>174896</v>
      </c>
      <c r="L79" s="52">
        <f>L80+L95+L98+L102</f>
        <v>3292233</v>
      </c>
      <c r="M79" s="52"/>
      <c r="N79" s="5">
        <f>N80+N95+N98+N102</f>
        <v>3292233</v>
      </c>
      <c r="O79" s="1"/>
      <c r="Q79" s="12"/>
      <c r="R79" s="12"/>
      <c r="S79" s="81"/>
      <c r="T79" s="81"/>
      <c r="U79" s="12"/>
    </row>
    <row r="80" spans="1:21" ht="12.75" customHeight="1">
      <c r="A80" s="1"/>
      <c r="B80" s="3" t="s">
        <v>25</v>
      </c>
      <c r="C80" s="3" t="s">
        <v>100</v>
      </c>
      <c r="D80" s="4" t="s">
        <v>25</v>
      </c>
      <c r="E80" s="51" t="s">
        <v>101</v>
      </c>
      <c r="F80" s="51"/>
      <c r="G80" s="4" t="s">
        <v>25</v>
      </c>
      <c r="H80" s="45" t="s">
        <v>25</v>
      </c>
      <c r="I80" s="45"/>
      <c r="J80" s="5">
        <f>J81+J88+J93+J83+J86+J91</f>
        <v>3440799</v>
      </c>
      <c r="K80" s="5">
        <f>K81+K88+K93+K83+K86+K91</f>
        <v>148566</v>
      </c>
      <c r="L80" s="52">
        <f>L81+L88+L93+L83+L86+L91</f>
        <v>3292233</v>
      </c>
      <c r="M80" s="52"/>
      <c r="N80" s="5">
        <f>N81+N88+N93+N83+N86+N91</f>
        <v>3292233</v>
      </c>
      <c r="O80" s="1"/>
    </row>
    <row r="81" spans="1:15" ht="13.5" customHeight="1">
      <c r="A81" s="1"/>
      <c r="B81" s="6" t="s">
        <v>102</v>
      </c>
      <c r="C81" s="6" t="s">
        <v>49</v>
      </c>
      <c r="D81" s="6" t="s">
        <v>103</v>
      </c>
      <c r="E81" s="46" t="s">
        <v>104</v>
      </c>
      <c r="F81" s="46"/>
      <c r="G81" s="4" t="s">
        <v>25</v>
      </c>
      <c r="H81" s="45" t="s">
        <v>25</v>
      </c>
      <c r="I81" s="45"/>
      <c r="J81" s="5">
        <f>J82</f>
        <v>1000000</v>
      </c>
      <c r="K81" s="8">
        <f>K82</f>
        <v>0</v>
      </c>
      <c r="L81" s="50">
        <f>L82</f>
        <v>1000000</v>
      </c>
      <c r="M81" s="50"/>
      <c r="N81" s="8">
        <f>N82</f>
        <v>1000000</v>
      </c>
      <c r="O81" s="1"/>
    </row>
    <row r="82" spans="1:15" ht="25.5" customHeight="1">
      <c r="A82" s="1"/>
      <c r="B82" s="4" t="s">
        <v>25</v>
      </c>
      <c r="C82" s="4" t="s">
        <v>25</v>
      </c>
      <c r="D82" s="4" t="s">
        <v>25</v>
      </c>
      <c r="E82" s="45" t="s">
        <v>25</v>
      </c>
      <c r="F82" s="45"/>
      <c r="G82" s="14" t="s">
        <v>244</v>
      </c>
      <c r="H82" s="49" t="s">
        <v>266</v>
      </c>
      <c r="I82" s="46"/>
      <c r="J82" s="5">
        <f>K82+L82</f>
        <v>1000000</v>
      </c>
      <c r="K82" s="8">
        <v>0</v>
      </c>
      <c r="L82" s="50">
        <v>1000000</v>
      </c>
      <c r="M82" s="50"/>
      <c r="N82" s="8">
        <f>L82</f>
        <v>1000000</v>
      </c>
      <c r="O82" s="1"/>
    </row>
    <row r="83" spans="1:15" ht="26.1" customHeight="1">
      <c r="A83" s="1"/>
      <c r="B83" s="16" t="s">
        <v>167</v>
      </c>
      <c r="C83" s="16" t="s">
        <v>168</v>
      </c>
      <c r="D83" s="16" t="s">
        <v>169</v>
      </c>
      <c r="E83" s="49" t="s">
        <v>170</v>
      </c>
      <c r="F83" s="49"/>
      <c r="G83" s="7"/>
      <c r="H83" s="59"/>
      <c r="I83" s="60"/>
      <c r="J83" s="5">
        <f>J85+J84</f>
        <v>2311409</v>
      </c>
      <c r="K83" s="5">
        <f>K85+K84</f>
        <v>19176</v>
      </c>
      <c r="L83" s="63">
        <f>L85+L84</f>
        <v>2292233</v>
      </c>
      <c r="M83" s="64"/>
      <c r="N83" s="8">
        <f>N85+N84</f>
        <v>2292233</v>
      </c>
      <c r="O83" s="1"/>
    </row>
    <row r="84" spans="1:15" ht="26.1" customHeight="1">
      <c r="A84" s="1"/>
      <c r="B84" s="16"/>
      <c r="C84" s="16"/>
      <c r="D84" s="16"/>
      <c r="E84" s="57"/>
      <c r="F84" s="58"/>
      <c r="G84" s="7" t="s">
        <v>109</v>
      </c>
      <c r="H84" s="46" t="s">
        <v>192</v>
      </c>
      <c r="I84" s="46"/>
      <c r="J84" s="5">
        <f>K84+L84</f>
        <v>19176</v>
      </c>
      <c r="K84" s="11">
        <v>19176</v>
      </c>
      <c r="L84" s="47">
        <v>0</v>
      </c>
      <c r="M84" s="48"/>
      <c r="N84" s="8">
        <f>L84</f>
        <v>0</v>
      </c>
      <c r="O84" s="1"/>
    </row>
    <row r="85" spans="1:15" ht="24.75" customHeight="1">
      <c r="A85" s="1"/>
      <c r="B85" s="4"/>
      <c r="C85" s="4"/>
      <c r="D85" s="4"/>
      <c r="E85" s="57"/>
      <c r="F85" s="58"/>
      <c r="G85" s="14" t="s">
        <v>244</v>
      </c>
      <c r="H85" s="49" t="s">
        <v>266</v>
      </c>
      <c r="I85" s="46"/>
      <c r="J85" s="5">
        <f>K85+L85</f>
        <v>2292233</v>
      </c>
      <c r="K85" s="8">
        <v>0</v>
      </c>
      <c r="L85" s="63">
        <v>2292233</v>
      </c>
      <c r="M85" s="64"/>
      <c r="N85" s="8">
        <f>L85</f>
        <v>2292233</v>
      </c>
      <c r="O85" s="1"/>
    </row>
    <row r="86" spans="1:15" s="15" customFormat="1" ht="25.5" hidden="1" customHeight="1">
      <c r="A86" s="1"/>
      <c r="B86" s="13" t="s">
        <v>187</v>
      </c>
      <c r="C86" s="13">
        <v>1061</v>
      </c>
      <c r="D86" s="13" t="s">
        <v>169</v>
      </c>
      <c r="E86" s="71" t="s">
        <v>186</v>
      </c>
      <c r="F86" s="72"/>
      <c r="G86" s="14"/>
      <c r="H86" s="55"/>
      <c r="I86" s="56"/>
      <c r="J86" s="11">
        <f>J87</f>
        <v>0</v>
      </c>
      <c r="K86" s="11">
        <f>K87</f>
        <v>0</v>
      </c>
      <c r="L86" s="53">
        <f>L87</f>
        <v>0</v>
      </c>
      <c r="M86" s="54"/>
      <c r="N86" s="11">
        <f>N87</f>
        <v>0</v>
      </c>
      <c r="O86" s="1"/>
    </row>
    <row r="87" spans="1:15" ht="25.5" hidden="1" customHeight="1">
      <c r="A87" s="1"/>
      <c r="B87" s="4"/>
      <c r="C87" s="4"/>
      <c r="D87" s="4"/>
      <c r="E87" s="57"/>
      <c r="F87" s="58"/>
      <c r="G87" s="7" t="s">
        <v>34</v>
      </c>
      <c r="H87" s="49" t="s">
        <v>188</v>
      </c>
      <c r="I87" s="46"/>
      <c r="J87" s="5">
        <f>K87+L87</f>
        <v>0</v>
      </c>
      <c r="K87" s="8">
        <v>0</v>
      </c>
      <c r="L87" s="47"/>
      <c r="M87" s="48"/>
      <c r="N87" s="8">
        <f>L87</f>
        <v>0</v>
      </c>
      <c r="O87" s="1"/>
    </row>
    <row r="88" spans="1:15" ht="26.1" customHeight="1">
      <c r="A88" s="1"/>
      <c r="B88" s="6" t="s">
        <v>105</v>
      </c>
      <c r="C88" s="6" t="s">
        <v>106</v>
      </c>
      <c r="D88" s="6" t="s">
        <v>107</v>
      </c>
      <c r="E88" s="46" t="s">
        <v>108</v>
      </c>
      <c r="F88" s="46"/>
      <c r="G88" s="4" t="s">
        <v>25</v>
      </c>
      <c r="H88" s="45" t="s">
        <v>25</v>
      </c>
      <c r="I88" s="45"/>
      <c r="J88" s="5">
        <f>J89+J90</f>
        <v>22150</v>
      </c>
      <c r="K88" s="5">
        <f>K89+K90</f>
        <v>22150</v>
      </c>
      <c r="L88" s="50">
        <f>L89+L90</f>
        <v>0</v>
      </c>
      <c r="M88" s="50"/>
      <c r="N88" s="8">
        <f>L88</f>
        <v>0</v>
      </c>
      <c r="O88" s="1"/>
    </row>
    <row r="89" spans="1:15" ht="18" customHeight="1">
      <c r="A89" s="1"/>
      <c r="B89" s="4" t="s">
        <v>25</v>
      </c>
      <c r="C89" s="4" t="s">
        <v>25</v>
      </c>
      <c r="D89" s="4" t="s">
        <v>25</v>
      </c>
      <c r="E89" s="45" t="s">
        <v>25</v>
      </c>
      <c r="F89" s="45"/>
      <c r="G89" s="7" t="s">
        <v>109</v>
      </c>
      <c r="H89" s="46" t="s">
        <v>192</v>
      </c>
      <c r="I89" s="46"/>
      <c r="J89" s="5">
        <f>K89+L89</f>
        <v>22150</v>
      </c>
      <c r="K89" s="8">
        <v>22150</v>
      </c>
      <c r="L89" s="50">
        <v>0</v>
      </c>
      <c r="M89" s="50"/>
      <c r="N89" s="8">
        <f t="shared" ref="N89:N93" si="1">L89</f>
        <v>0</v>
      </c>
      <c r="O89" s="1"/>
    </row>
    <row r="90" spans="1:15" ht="22.5" hidden="1" customHeight="1">
      <c r="A90" s="1"/>
      <c r="B90" s="4"/>
      <c r="C90" s="4"/>
      <c r="D90" s="4"/>
      <c r="E90" s="45" t="s">
        <v>25</v>
      </c>
      <c r="F90" s="45"/>
      <c r="G90" s="14" t="s">
        <v>244</v>
      </c>
      <c r="H90" s="49" t="s">
        <v>266</v>
      </c>
      <c r="I90" s="46"/>
      <c r="J90" s="5">
        <f>K90+L90</f>
        <v>0</v>
      </c>
      <c r="K90" s="8">
        <v>0</v>
      </c>
      <c r="L90" s="47">
        <v>0</v>
      </c>
      <c r="M90" s="48"/>
      <c r="N90" s="8">
        <f t="shared" si="1"/>
        <v>0</v>
      </c>
      <c r="O90" s="1"/>
    </row>
    <row r="91" spans="1:15" ht="22.5" hidden="1" customHeight="1">
      <c r="A91" s="1"/>
      <c r="B91" s="16" t="s">
        <v>216</v>
      </c>
      <c r="C91" s="16" t="s">
        <v>217</v>
      </c>
      <c r="D91" s="16" t="s">
        <v>112</v>
      </c>
      <c r="E91" s="49" t="s">
        <v>218</v>
      </c>
      <c r="F91" s="49"/>
      <c r="G91" s="7"/>
      <c r="H91" s="59"/>
      <c r="I91" s="60"/>
      <c r="J91" s="5">
        <f>J92</f>
        <v>0</v>
      </c>
      <c r="K91" s="5">
        <f>K92</f>
        <v>0</v>
      </c>
      <c r="L91" s="47">
        <f>L92</f>
        <v>0</v>
      </c>
      <c r="M91" s="48"/>
      <c r="N91" s="8">
        <f>L91</f>
        <v>0</v>
      </c>
      <c r="O91" s="1"/>
    </row>
    <row r="92" spans="1:15" ht="22.5" hidden="1" customHeight="1">
      <c r="A92" s="1"/>
      <c r="B92" s="4"/>
      <c r="C92" s="4"/>
      <c r="D92" s="4"/>
      <c r="E92" s="45" t="s">
        <v>25</v>
      </c>
      <c r="F92" s="45"/>
      <c r="G92" s="14" t="s">
        <v>244</v>
      </c>
      <c r="H92" s="49" t="s">
        <v>266</v>
      </c>
      <c r="I92" s="46"/>
      <c r="J92" s="5">
        <f>K92+L92</f>
        <v>0</v>
      </c>
      <c r="K92" s="8">
        <v>0</v>
      </c>
      <c r="L92" s="47">
        <v>0</v>
      </c>
      <c r="M92" s="48"/>
      <c r="N92" s="8">
        <f>L92</f>
        <v>0</v>
      </c>
      <c r="O92" s="1"/>
    </row>
    <row r="93" spans="1:15" ht="14.1" customHeight="1">
      <c r="A93" s="33" t="s">
        <v>213</v>
      </c>
      <c r="B93" s="6" t="s">
        <v>110</v>
      </c>
      <c r="C93" s="6" t="s">
        <v>111</v>
      </c>
      <c r="D93" s="6" t="s">
        <v>112</v>
      </c>
      <c r="E93" s="46" t="s">
        <v>113</v>
      </c>
      <c r="F93" s="46"/>
      <c r="G93" s="4" t="s">
        <v>25</v>
      </c>
      <c r="H93" s="45" t="s">
        <v>25</v>
      </c>
      <c r="I93" s="45"/>
      <c r="J93" s="5">
        <f>J94</f>
        <v>107240</v>
      </c>
      <c r="K93" s="5">
        <f>K94</f>
        <v>107240</v>
      </c>
      <c r="L93" s="50">
        <v>0</v>
      </c>
      <c r="M93" s="50"/>
      <c r="N93" s="8">
        <f t="shared" si="1"/>
        <v>0</v>
      </c>
      <c r="O93" s="1"/>
    </row>
    <row r="94" spans="1:15" ht="18" customHeight="1">
      <c r="A94" s="1"/>
      <c r="B94" s="4" t="s">
        <v>25</v>
      </c>
      <c r="C94" s="4" t="s">
        <v>25</v>
      </c>
      <c r="D94" s="4" t="s">
        <v>25</v>
      </c>
      <c r="E94" s="45" t="s">
        <v>25</v>
      </c>
      <c r="F94" s="45"/>
      <c r="G94" s="7" t="s">
        <v>109</v>
      </c>
      <c r="H94" s="46" t="s">
        <v>192</v>
      </c>
      <c r="I94" s="46"/>
      <c r="J94" s="5">
        <f>K94</f>
        <v>107240</v>
      </c>
      <c r="K94" s="8">
        <v>107240</v>
      </c>
      <c r="L94" s="50">
        <v>0</v>
      </c>
      <c r="M94" s="50"/>
      <c r="N94" s="8">
        <v>0</v>
      </c>
      <c r="O94" s="1"/>
    </row>
    <row r="95" spans="1:15" ht="18" hidden="1" customHeight="1">
      <c r="A95" s="1"/>
      <c r="B95" s="3" t="s">
        <v>25</v>
      </c>
      <c r="C95" s="3" t="s">
        <v>40</v>
      </c>
      <c r="D95" s="4" t="s">
        <v>25</v>
      </c>
      <c r="E95" s="51" t="s">
        <v>41</v>
      </c>
      <c r="F95" s="51"/>
      <c r="G95" s="4" t="s">
        <v>25</v>
      </c>
      <c r="H95" s="45" t="s">
        <v>25</v>
      </c>
      <c r="I95" s="45"/>
      <c r="J95" s="5">
        <f>J96</f>
        <v>0</v>
      </c>
      <c r="K95" s="5">
        <f>K96</f>
        <v>0</v>
      </c>
      <c r="L95" s="52">
        <v>0</v>
      </c>
      <c r="M95" s="52"/>
      <c r="N95" s="5">
        <v>0</v>
      </c>
      <c r="O95" s="1"/>
    </row>
    <row r="96" spans="1:15" ht="42" hidden="1" customHeight="1">
      <c r="A96" s="1"/>
      <c r="B96" s="6" t="s">
        <v>114</v>
      </c>
      <c r="C96" s="6" t="s">
        <v>115</v>
      </c>
      <c r="D96" s="6" t="s">
        <v>44</v>
      </c>
      <c r="E96" s="46" t="s">
        <v>116</v>
      </c>
      <c r="F96" s="46"/>
      <c r="G96" s="4" t="s">
        <v>25</v>
      </c>
      <c r="H96" s="45" t="s">
        <v>25</v>
      </c>
      <c r="I96" s="45"/>
      <c r="J96" s="5">
        <f>J97</f>
        <v>0</v>
      </c>
      <c r="K96" s="8">
        <f>K97</f>
        <v>0</v>
      </c>
      <c r="L96" s="50">
        <v>0</v>
      </c>
      <c r="M96" s="50"/>
      <c r="N96" s="8">
        <v>0</v>
      </c>
      <c r="O96" s="1"/>
    </row>
    <row r="97" spans="1:15" ht="18" hidden="1" customHeight="1">
      <c r="A97" s="1"/>
      <c r="B97" s="4" t="s">
        <v>25</v>
      </c>
      <c r="C97" s="4" t="s">
        <v>25</v>
      </c>
      <c r="D97" s="4" t="s">
        <v>25</v>
      </c>
      <c r="E97" s="45" t="s">
        <v>25</v>
      </c>
      <c r="F97" s="45"/>
      <c r="G97" s="7" t="s">
        <v>109</v>
      </c>
      <c r="H97" s="46" t="s">
        <v>46</v>
      </c>
      <c r="I97" s="46"/>
      <c r="J97" s="5">
        <f>K97</f>
        <v>0</v>
      </c>
      <c r="K97" s="8">
        <v>0</v>
      </c>
      <c r="L97" s="50">
        <v>0</v>
      </c>
      <c r="M97" s="50"/>
      <c r="N97" s="8">
        <v>0</v>
      </c>
      <c r="O97" s="1"/>
    </row>
    <row r="98" spans="1:15" ht="14.1" customHeight="1">
      <c r="A98" s="1"/>
      <c r="B98" s="3" t="s">
        <v>25</v>
      </c>
      <c r="C98" s="3" t="s">
        <v>117</v>
      </c>
      <c r="D98" s="4" t="s">
        <v>25</v>
      </c>
      <c r="E98" s="51" t="s">
        <v>118</v>
      </c>
      <c r="F98" s="51"/>
      <c r="G98" s="4" t="s">
        <v>25</v>
      </c>
      <c r="H98" s="45" t="s">
        <v>25</v>
      </c>
      <c r="I98" s="45"/>
      <c r="J98" s="5">
        <f>J99</f>
        <v>26330</v>
      </c>
      <c r="K98" s="5">
        <f>K99</f>
        <v>26330</v>
      </c>
      <c r="L98" s="52">
        <f>L99</f>
        <v>0</v>
      </c>
      <c r="M98" s="52"/>
      <c r="N98" s="5">
        <f>N99</f>
        <v>0</v>
      </c>
      <c r="O98" s="1"/>
    </row>
    <row r="99" spans="1:15" ht="26.1" customHeight="1">
      <c r="A99" s="1"/>
      <c r="B99" s="6" t="s">
        <v>119</v>
      </c>
      <c r="C99" s="6" t="s">
        <v>120</v>
      </c>
      <c r="D99" s="6" t="s">
        <v>121</v>
      </c>
      <c r="E99" s="46" t="s">
        <v>122</v>
      </c>
      <c r="F99" s="46"/>
      <c r="G99" s="4" t="s">
        <v>25</v>
      </c>
      <c r="H99" s="45" t="s">
        <v>25</v>
      </c>
      <c r="I99" s="45"/>
      <c r="J99" s="5">
        <f>J100+J101</f>
        <v>26330</v>
      </c>
      <c r="K99" s="8">
        <f>K100+K101</f>
        <v>26330</v>
      </c>
      <c r="L99" s="50">
        <f>L100+L101</f>
        <v>0</v>
      </c>
      <c r="M99" s="50"/>
      <c r="N99" s="8">
        <f>L99</f>
        <v>0</v>
      </c>
      <c r="O99" s="1"/>
    </row>
    <row r="100" spans="1:15" ht="18" customHeight="1">
      <c r="A100" s="1"/>
      <c r="B100" s="4" t="s">
        <v>25</v>
      </c>
      <c r="C100" s="4" t="s">
        <v>25</v>
      </c>
      <c r="D100" s="4" t="s">
        <v>25</v>
      </c>
      <c r="E100" s="45" t="s">
        <v>25</v>
      </c>
      <c r="F100" s="45"/>
      <c r="G100" s="7" t="s">
        <v>109</v>
      </c>
      <c r="H100" s="46" t="s">
        <v>192</v>
      </c>
      <c r="I100" s="46"/>
      <c r="J100" s="10">
        <f>K100</f>
        <v>26330</v>
      </c>
      <c r="K100" s="8">
        <v>26330</v>
      </c>
      <c r="L100" s="50">
        <v>0</v>
      </c>
      <c r="M100" s="50"/>
      <c r="N100" s="8">
        <f t="shared" ref="N100:N101" si="2">L100</f>
        <v>0</v>
      </c>
      <c r="O100" s="1"/>
    </row>
    <row r="101" spans="1:15" ht="26.25" hidden="1" customHeight="1">
      <c r="A101" s="1"/>
      <c r="B101" s="4"/>
      <c r="C101" s="4"/>
      <c r="D101" s="4"/>
      <c r="E101" s="30"/>
      <c r="F101" s="31"/>
      <c r="G101" s="7" t="s">
        <v>34</v>
      </c>
      <c r="H101" s="46" t="s">
        <v>35</v>
      </c>
      <c r="I101" s="46"/>
      <c r="J101" s="10">
        <f>K101+L101</f>
        <v>0</v>
      </c>
      <c r="K101" s="8">
        <v>0</v>
      </c>
      <c r="L101" s="47"/>
      <c r="M101" s="48"/>
      <c r="N101" s="8">
        <f t="shared" si="2"/>
        <v>0</v>
      </c>
      <c r="O101" s="1"/>
    </row>
    <row r="102" spans="1:15" s="15" customFormat="1" ht="18" hidden="1" customHeight="1">
      <c r="A102" s="20"/>
      <c r="B102" s="21"/>
      <c r="C102" s="21">
        <v>7000</v>
      </c>
      <c r="D102" s="21"/>
      <c r="E102" s="75" t="s">
        <v>74</v>
      </c>
      <c r="F102" s="76"/>
      <c r="G102" s="14"/>
      <c r="H102" s="67"/>
      <c r="I102" s="68"/>
      <c r="J102" s="22">
        <f>J105+J103</f>
        <v>0</v>
      </c>
      <c r="K102" s="22">
        <f>K105+K103</f>
        <v>0</v>
      </c>
      <c r="L102" s="73">
        <f>L105+L103</f>
        <v>0</v>
      </c>
      <c r="M102" s="74"/>
      <c r="N102" s="11">
        <f>N105+N103</f>
        <v>0</v>
      </c>
      <c r="O102" s="20"/>
    </row>
    <row r="103" spans="1:15" s="15" customFormat="1" ht="18" hidden="1" customHeight="1">
      <c r="A103" s="20"/>
      <c r="B103" s="9" t="s">
        <v>194</v>
      </c>
      <c r="C103" s="9" t="s">
        <v>195</v>
      </c>
      <c r="D103" s="9" t="s">
        <v>81</v>
      </c>
      <c r="E103" s="67" t="s">
        <v>196</v>
      </c>
      <c r="F103" s="68"/>
      <c r="G103" s="14"/>
      <c r="H103" s="67"/>
      <c r="I103" s="68"/>
      <c r="J103" s="10">
        <f>J104</f>
        <v>0</v>
      </c>
      <c r="K103" s="10">
        <f>K104</f>
        <v>0</v>
      </c>
      <c r="L103" s="53">
        <f>L104</f>
        <v>0</v>
      </c>
      <c r="M103" s="54"/>
      <c r="N103" s="11">
        <f>N104</f>
        <v>0</v>
      </c>
      <c r="O103" s="20"/>
    </row>
    <row r="104" spans="1:15" s="15" customFormat="1" ht="24" hidden="1" customHeight="1">
      <c r="A104" s="20"/>
      <c r="B104" s="9"/>
      <c r="C104" s="9"/>
      <c r="D104" s="9"/>
      <c r="E104" s="55"/>
      <c r="F104" s="56"/>
      <c r="G104" s="7" t="s">
        <v>34</v>
      </c>
      <c r="H104" s="49" t="s">
        <v>188</v>
      </c>
      <c r="I104" s="46"/>
      <c r="J104" s="10">
        <f>K104+L104</f>
        <v>0</v>
      </c>
      <c r="K104" s="23">
        <v>0</v>
      </c>
      <c r="L104" s="53"/>
      <c r="M104" s="54"/>
      <c r="N104" s="11">
        <f>L104</f>
        <v>0</v>
      </c>
      <c r="O104" s="20"/>
    </row>
    <row r="105" spans="1:15" s="15" customFormat="1" ht="18" hidden="1" customHeight="1">
      <c r="A105" s="1"/>
      <c r="B105" s="13" t="s">
        <v>189</v>
      </c>
      <c r="C105" s="13">
        <v>7330</v>
      </c>
      <c r="D105" s="13" t="s">
        <v>81</v>
      </c>
      <c r="E105" s="67" t="s">
        <v>82</v>
      </c>
      <c r="F105" s="68"/>
      <c r="G105" s="14"/>
      <c r="H105" s="67"/>
      <c r="I105" s="68"/>
      <c r="J105" s="10">
        <f t="shared" ref="J105:L105" si="3">J106</f>
        <v>0</v>
      </c>
      <c r="K105" s="11">
        <f t="shared" si="3"/>
        <v>0</v>
      </c>
      <c r="L105" s="73">
        <f t="shared" si="3"/>
        <v>0</v>
      </c>
      <c r="M105" s="74"/>
      <c r="N105" s="11">
        <f>N106</f>
        <v>0</v>
      </c>
      <c r="O105" s="1"/>
    </row>
    <row r="106" spans="1:15" s="15" customFormat="1" ht="22.5" hidden="1" customHeight="1">
      <c r="A106" s="1"/>
      <c r="B106" s="13"/>
      <c r="C106" s="13"/>
      <c r="D106" s="13"/>
      <c r="E106" s="96" t="s">
        <v>25</v>
      </c>
      <c r="F106" s="96"/>
      <c r="G106" s="7" t="s">
        <v>34</v>
      </c>
      <c r="H106" s="49" t="s">
        <v>188</v>
      </c>
      <c r="I106" s="46"/>
      <c r="J106" s="10">
        <f>K106+L106</f>
        <v>0</v>
      </c>
      <c r="K106" s="11">
        <v>0</v>
      </c>
      <c r="L106" s="73">
        <v>0</v>
      </c>
      <c r="M106" s="74"/>
      <c r="N106" s="11">
        <f>L106</f>
        <v>0</v>
      </c>
      <c r="O106" s="1"/>
    </row>
    <row r="107" spans="1:15" ht="18" customHeight="1">
      <c r="A107" s="1"/>
      <c r="B107" s="3" t="s">
        <v>123</v>
      </c>
      <c r="C107" s="3" t="s">
        <v>25</v>
      </c>
      <c r="D107" s="4" t="s">
        <v>25</v>
      </c>
      <c r="E107" s="51" t="s">
        <v>124</v>
      </c>
      <c r="F107" s="51"/>
      <c r="G107" s="4" t="s">
        <v>25</v>
      </c>
      <c r="H107" s="45" t="s">
        <v>25</v>
      </c>
      <c r="I107" s="45"/>
      <c r="J107" s="10">
        <f>J108</f>
        <v>3160000</v>
      </c>
      <c r="K107" s="10">
        <f>K108</f>
        <v>960000</v>
      </c>
      <c r="L107" s="52">
        <f>L108</f>
        <v>2200000</v>
      </c>
      <c r="M107" s="52"/>
      <c r="N107" s="5">
        <f>N108</f>
        <v>2200000</v>
      </c>
      <c r="O107" s="1"/>
    </row>
    <row r="108" spans="1:15" ht="18" customHeight="1">
      <c r="A108" s="1"/>
      <c r="B108" s="3" t="s">
        <v>125</v>
      </c>
      <c r="C108" s="3" t="s">
        <v>25</v>
      </c>
      <c r="D108" s="4" t="s">
        <v>25</v>
      </c>
      <c r="E108" s="51" t="s">
        <v>124</v>
      </c>
      <c r="F108" s="51"/>
      <c r="G108" s="4" t="s">
        <v>25</v>
      </c>
      <c r="H108" s="45" t="s">
        <v>25</v>
      </c>
      <c r="I108" s="45"/>
      <c r="J108" s="5">
        <f>J112+J115+J126+J109</f>
        <v>3160000</v>
      </c>
      <c r="K108" s="5">
        <f>K112+K115+K126+K109</f>
        <v>960000</v>
      </c>
      <c r="L108" s="52">
        <f>L112+L115+L126+L109</f>
        <v>2200000</v>
      </c>
      <c r="M108" s="52"/>
      <c r="N108" s="5">
        <f>N112+N115+N126+N109</f>
        <v>2200000</v>
      </c>
      <c r="O108" s="1"/>
    </row>
    <row r="109" spans="1:15" ht="18" customHeight="1">
      <c r="A109" s="1"/>
      <c r="B109" s="38"/>
      <c r="C109" s="40" t="s">
        <v>28</v>
      </c>
      <c r="D109" s="39"/>
      <c r="E109" s="75" t="s">
        <v>29</v>
      </c>
      <c r="F109" s="103"/>
      <c r="G109" s="4"/>
      <c r="H109" s="45" t="s">
        <v>25</v>
      </c>
      <c r="I109" s="45"/>
      <c r="J109" s="5">
        <f t="shared" ref="J109:L110" si="4">J110</f>
        <v>100000</v>
      </c>
      <c r="K109" s="5">
        <f t="shared" si="4"/>
        <v>0</v>
      </c>
      <c r="L109" s="104">
        <f t="shared" si="4"/>
        <v>100000</v>
      </c>
      <c r="M109" s="105"/>
      <c r="N109" s="5">
        <f>N110</f>
        <v>100000</v>
      </c>
      <c r="O109" s="1"/>
    </row>
    <row r="110" spans="1:15" s="43" customFormat="1" ht="27.75" customHeight="1">
      <c r="A110" s="41"/>
      <c r="B110" s="9" t="s">
        <v>268</v>
      </c>
      <c r="C110" s="9" t="s">
        <v>154</v>
      </c>
      <c r="D110" s="9" t="s">
        <v>32</v>
      </c>
      <c r="E110" s="46" t="s">
        <v>155</v>
      </c>
      <c r="F110" s="46"/>
      <c r="G110" s="17"/>
      <c r="H110" s="96" t="s">
        <v>25</v>
      </c>
      <c r="I110" s="96"/>
      <c r="J110" s="42">
        <f t="shared" si="4"/>
        <v>100000</v>
      </c>
      <c r="K110" s="42">
        <f t="shared" si="4"/>
        <v>0</v>
      </c>
      <c r="L110" s="106">
        <f t="shared" si="4"/>
        <v>100000</v>
      </c>
      <c r="M110" s="107"/>
      <c r="N110" s="42">
        <f>N111</f>
        <v>100000</v>
      </c>
      <c r="O110" s="41"/>
    </row>
    <row r="111" spans="1:15" s="43" customFormat="1" ht="29.25" customHeight="1">
      <c r="A111" s="41"/>
      <c r="B111" s="9"/>
      <c r="C111" s="9"/>
      <c r="D111" s="13"/>
      <c r="E111" s="67"/>
      <c r="F111" s="68"/>
      <c r="G111" s="14" t="s">
        <v>244</v>
      </c>
      <c r="H111" s="49" t="s">
        <v>266</v>
      </c>
      <c r="I111" s="46"/>
      <c r="J111" s="42">
        <f>K111+L111</f>
        <v>100000</v>
      </c>
      <c r="K111" s="42">
        <v>0</v>
      </c>
      <c r="L111" s="106">
        <v>100000</v>
      </c>
      <c r="M111" s="107"/>
      <c r="N111" s="42">
        <f>L111</f>
        <v>100000</v>
      </c>
      <c r="O111" s="41"/>
    </row>
    <row r="112" spans="1:15" ht="14.1" hidden="1" customHeight="1">
      <c r="A112" s="1"/>
      <c r="B112" s="3" t="s">
        <v>25</v>
      </c>
      <c r="C112" s="3" t="s">
        <v>100</v>
      </c>
      <c r="D112" s="4" t="s">
        <v>25</v>
      </c>
      <c r="E112" s="51" t="s">
        <v>101</v>
      </c>
      <c r="F112" s="51"/>
      <c r="G112" s="4" t="s">
        <v>25</v>
      </c>
      <c r="H112" s="45" t="s">
        <v>25</v>
      </c>
      <c r="I112" s="45"/>
      <c r="J112" s="5">
        <f t="shared" ref="J112:L113" si="5">J113</f>
        <v>0</v>
      </c>
      <c r="K112" s="5">
        <f t="shared" si="5"/>
        <v>0</v>
      </c>
      <c r="L112" s="52">
        <f t="shared" si="5"/>
        <v>0</v>
      </c>
      <c r="M112" s="52"/>
      <c r="N112" s="5">
        <f>N113</f>
        <v>0</v>
      </c>
      <c r="O112" s="1"/>
    </row>
    <row r="113" spans="1:18" ht="18" hidden="1" customHeight="1">
      <c r="A113" s="1"/>
      <c r="B113" s="6" t="s">
        <v>126</v>
      </c>
      <c r="C113" s="6" t="s">
        <v>127</v>
      </c>
      <c r="D113" s="6" t="s">
        <v>107</v>
      </c>
      <c r="E113" s="46" t="s">
        <v>128</v>
      </c>
      <c r="F113" s="46"/>
      <c r="G113" s="4" t="s">
        <v>25</v>
      </c>
      <c r="H113" s="45" t="s">
        <v>25</v>
      </c>
      <c r="I113" s="45"/>
      <c r="J113" s="5">
        <f t="shared" si="5"/>
        <v>0</v>
      </c>
      <c r="K113" s="8">
        <f t="shared" si="5"/>
        <v>0</v>
      </c>
      <c r="L113" s="50">
        <f t="shared" si="5"/>
        <v>0</v>
      </c>
      <c r="M113" s="50"/>
      <c r="N113" s="8">
        <f>N114</f>
        <v>0</v>
      </c>
      <c r="O113" s="1"/>
    </row>
    <row r="114" spans="1:18" ht="26.1" hidden="1" customHeight="1">
      <c r="A114" s="1"/>
      <c r="B114" s="4" t="s">
        <v>25</v>
      </c>
      <c r="C114" s="4" t="s">
        <v>25</v>
      </c>
      <c r="D114" s="4" t="s">
        <v>25</v>
      </c>
      <c r="E114" s="45" t="s">
        <v>25</v>
      </c>
      <c r="F114" s="45"/>
      <c r="G114" s="14" t="s">
        <v>244</v>
      </c>
      <c r="H114" s="49" t="s">
        <v>266</v>
      </c>
      <c r="I114" s="46"/>
      <c r="J114" s="5">
        <f>K114+L114</f>
        <v>0</v>
      </c>
      <c r="K114" s="8"/>
      <c r="L114" s="50"/>
      <c r="M114" s="50"/>
      <c r="N114" s="8">
        <f>L114</f>
        <v>0</v>
      </c>
      <c r="O114" s="1"/>
    </row>
    <row r="115" spans="1:18" ht="14.1" customHeight="1">
      <c r="A115" s="1"/>
      <c r="B115" s="3" t="s">
        <v>25</v>
      </c>
      <c r="C115" s="3" t="s">
        <v>130</v>
      </c>
      <c r="D115" s="4" t="s">
        <v>25</v>
      </c>
      <c r="E115" s="51" t="s">
        <v>131</v>
      </c>
      <c r="F115" s="51"/>
      <c r="G115" s="4" t="s">
        <v>25</v>
      </c>
      <c r="H115" s="45" t="s">
        <v>25</v>
      </c>
      <c r="I115" s="45"/>
      <c r="J115" s="5">
        <f>J116+J118+J121+J124</f>
        <v>2585000</v>
      </c>
      <c r="K115" s="5">
        <f>K116+K118+K121+K124</f>
        <v>485000</v>
      </c>
      <c r="L115" s="52">
        <f>L116+L118+L121+L124</f>
        <v>2100000</v>
      </c>
      <c r="M115" s="52"/>
      <c r="N115" s="5">
        <f>N116+N118+N121+N124</f>
        <v>2100000</v>
      </c>
      <c r="O115" s="1"/>
      <c r="R115" s="12"/>
    </row>
    <row r="116" spans="1:18" ht="14.1" hidden="1" customHeight="1">
      <c r="A116" s="1"/>
      <c r="B116" s="6" t="s">
        <v>132</v>
      </c>
      <c r="C116" s="6" t="s">
        <v>133</v>
      </c>
      <c r="D116" s="6" t="s">
        <v>134</v>
      </c>
      <c r="E116" s="46" t="s">
        <v>135</v>
      </c>
      <c r="F116" s="46"/>
      <c r="G116" s="4" t="s">
        <v>25</v>
      </c>
      <c r="H116" s="45" t="s">
        <v>25</v>
      </c>
      <c r="I116" s="45"/>
      <c r="J116" s="5">
        <f>J117</f>
        <v>0</v>
      </c>
      <c r="K116" s="8">
        <f>K117</f>
        <v>0</v>
      </c>
      <c r="L116" s="50">
        <f>L117</f>
        <v>0</v>
      </c>
      <c r="M116" s="50"/>
      <c r="N116" s="8">
        <f>N117</f>
        <v>0</v>
      </c>
      <c r="O116" s="1"/>
    </row>
    <row r="117" spans="1:18" ht="26.1" hidden="1" customHeight="1">
      <c r="A117" s="1"/>
      <c r="B117" s="4" t="s">
        <v>25</v>
      </c>
      <c r="C117" s="4" t="s">
        <v>25</v>
      </c>
      <c r="D117" s="4" t="s">
        <v>25</v>
      </c>
      <c r="E117" s="45" t="s">
        <v>25</v>
      </c>
      <c r="F117" s="45"/>
      <c r="G117" s="14" t="s">
        <v>244</v>
      </c>
      <c r="H117" s="49" t="s">
        <v>266</v>
      </c>
      <c r="I117" s="46"/>
      <c r="J117" s="5">
        <f>K117+L117</f>
        <v>0</v>
      </c>
      <c r="K117" s="8">
        <v>0</v>
      </c>
      <c r="L117" s="50"/>
      <c r="M117" s="50"/>
      <c r="N117" s="8">
        <f>L117</f>
        <v>0</v>
      </c>
      <c r="O117" s="1"/>
    </row>
    <row r="118" spans="1:18" ht="26.1" customHeight="1">
      <c r="A118" s="1"/>
      <c r="B118" s="6" t="s">
        <v>136</v>
      </c>
      <c r="C118" s="6" t="s">
        <v>137</v>
      </c>
      <c r="D118" s="6" t="s">
        <v>138</v>
      </c>
      <c r="E118" s="46" t="s">
        <v>139</v>
      </c>
      <c r="F118" s="46"/>
      <c r="G118" s="4" t="s">
        <v>25</v>
      </c>
      <c r="H118" s="45" t="s">
        <v>25</v>
      </c>
      <c r="I118" s="45"/>
      <c r="J118" s="5">
        <f>J119+J120</f>
        <v>2100000</v>
      </c>
      <c r="K118" s="8">
        <f>K119</f>
        <v>0</v>
      </c>
      <c r="L118" s="50">
        <f>L119+L120</f>
        <v>2100000</v>
      </c>
      <c r="M118" s="50"/>
      <c r="N118" s="8">
        <f>L118</f>
        <v>2100000</v>
      </c>
      <c r="O118" s="1"/>
    </row>
    <row r="119" spans="1:18" ht="26.1" hidden="1" customHeight="1">
      <c r="A119" s="1"/>
      <c r="B119" s="4" t="s">
        <v>25</v>
      </c>
      <c r="C119" s="4" t="s">
        <v>25</v>
      </c>
      <c r="D119" s="4" t="s">
        <v>25</v>
      </c>
      <c r="E119" s="45" t="s">
        <v>25</v>
      </c>
      <c r="F119" s="45"/>
      <c r="G119" s="37" t="s">
        <v>129</v>
      </c>
      <c r="H119" s="97" t="s">
        <v>193</v>
      </c>
      <c r="I119" s="97"/>
      <c r="J119" s="5">
        <f>K119+L119</f>
        <v>0</v>
      </c>
      <c r="K119" s="8"/>
      <c r="L119" s="50"/>
      <c r="M119" s="50"/>
      <c r="N119" s="8">
        <v>0</v>
      </c>
      <c r="O119" s="1"/>
    </row>
    <row r="120" spans="1:18" ht="26.1" customHeight="1">
      <c r="A120" s="1"/>
      <c r="B120" s="4"/>
      <c r="C120" s="4"/>
      <c r="D120" s="4"/>
      <c r="E120" s="45" t="s">
        <v>25</v>
      </c>
      <c r="F120" s="45"/>
      <c r="G120" s="14" t="s">
        <v>244</v>
      </c>
      <c r="H120" s="49" t="s">
        <v>266</v>
      </c>
      <c r="I120" s="46"/>
      <c r="J120" s="5">
        <f>K120+L120</f>
        <v>2100000</v>
      </c>
      <c r="K120" s="8">
        <v>0</v>
      </c>
      <c r="L120" s="63">
        <v>2100000</v>
      </c>
      <c r="M120" s="64"/>
      <c r="N120" s="8">
        <f>L120</f>
        <v>2100000</v>
      </c>
      <c r="O120" s="1"/>
    </row>
    <row r="121" spans="1:18" ht="18" hidden="1" customHeight="1">
      <c r="A121" s="1"/>
      <c r="B121" s="6" t="s">
        <v>140</v>
      </c>
      <c r="C121" s="6" t="s">
        <v>141</v>
      </c>
      <c r="D121" s="6" t="s">
        <v>142</v>
      </c>
      <c r="E121" s="46" t="s">
        <v>143</v>
      </c>
      <c r="F121" s="46"/>
      <c r="G121" s="4" t="s">
        <v>25</v>
      </c>
      <c r="H121" s="45" t="s">
        <v>25</v>
      </c>
      <c r="I121" s="45"/>
      <c r="J121" s="5">
        <f>J122+J123</f>
        <v>0</v>
      </c>
      <c r="K121" s="8">
        <f>K122</f>
        <v>0</v>
      </c>
      <c r="L121" s="50"/>
      <c r="M121" s="50"/>
      <c r="N121" s="8">
        <f>N122+N123</f>
        <v>0</v>
      </c>
      <c r="O121" s="1"/>
    </row>
    <row r="122" spans="1:18" ht="26.1" hidden="1" customHeight="1">
      <c r="A122" s="1"/>
      <c r="B122" s="4" t="s">
        <v>25</v>
      </c>
      <c r="C122" s="4" t="s">
        <v>25</v>
      </c>
      <c r="D122" s="4" t="s">
        <v>25</v>
      </c>
      <c r="E122" s="45" t="s">
        <v>25</v>
      </c>
      <c r="F122" s="45"/>
      <c r="G122" s="7" t="s">
        <v>129</v>
      </c>
      <c r="H122" s="46" t="s">
        <v>193</v>
      </c>
      <c r="I122" s="46"/>
      <c r="J122" s="5">
        <f>K122+L122</f>
        <v>0</v>
      </c>
      <c r="K122" s="8"/>
      <c r="L122" s="50"/>
      <c r="M122" s="50"/>
      <c r="N122" s="8">
        <v>0</v>
      </c>
      <c r="O122" s="1"/>
    </row>
    <row r="123" spans="1:18" ht="26.1" hidden="1" customHeight="1">
      <c r="A123" s="1"/>
      <c r="B123" s="4"/>
      <c r="C123" s="4"/>
      <c r="D123" s="4"/>
      <c r="E123" s="45" t="s">
        <v>25</v>
      </c>
      <c r="F123" s="45"/>
      <c r="G123" s="14" t="s">
        <v>244</v>
      </c>
      <c r="H123" s="49" t="s">
        <v>266</v>
      </c>
      <c r="I123" s="46"/>
      <c r="J123" s="5">
        <f>K123+L123</f>
        <v>0</v>
      </c>
      <c r="K123" s="8">
        <v>0</v>
      </c>
      <c r="L123" s="63"/>
      <c r="M123" s="64"/>
      <c r="N123" s="8">
        <f>L123</f>
        <v>0</v>
      </c>
      <c r="O123" s="1"/>
    </row>
    <row r="124" spans="1:18" ht="14.1" customHeight="1">
      <c r="A124" s="1"/>
      <c r="B124" s="6" t="s">
        <v>144</v>
      </c>
      <c r="C124" s="6" t="s">
        <v>145</v>
      </c>
      <c r="D124" s="6" t="s">
        <v>142</v>
      </c>
      <c r="E124" s="46" t="s">
        <v>146</v>
      </c>
      <c r="F124" s="46"/>
      <c r="G124" s="4" t="s">
        <v>25</v>
      </c>
      <c r="H124" s="45" t="s">
        <v>25</v>
      </c>
      <c r="I124" s="45"/>
      <c r="J124" s="8">
        <f>J125</f>
        <v>485000</v>
      </c>
      <c r="K124" s="8">
        <f>K125</f>
        <v>485000</v>
      </c>
      <c r="L124" s="50"/>
      <c r="M124" s="50"/>
      <c r="N124" s="8">
        <f>N125</f>
        <v>0</v>
      </c>
      <c r="O124" s="1"/>
    </row>
    <row r="125" spans="1:18" ht="26.1" customHeight="1">
      <c r="A125" s="1"/>
      <c r="B125" s="4" t="s">
        <v>25</v>
      </c>
      <c r="C125" s="4" t="s">
        <v>25</v>
      </c>
      <c r="D125" s="4" t="s">
        <v>25</v>
      </c>
      <c r="E125" s="45" t="s">
        <v>25</v>
      </c>
      <c r="F125" s="45"/>
      <c r="G125" s="14" t="s">
        <v>269</v>
      </c>
      <c r="H125" s="49" t="s">
        <v>270</v>
      </c>
      <c r="I125" s="46"/>
      <c r="J125" s="5">
        <f>K125+L125</f>
        <v>485000</v>
      </c>
      <c r="K125" s="8">
        <v>485000</v>
      </c>
      <c r="L125" s="50">
        <v>0</v>
      </c>
      <c r="M125" s="50"/>
      <c r="N125" s="8">
        <f>L125</f>
        <v>0</v>
      </c>
      <c r="O125" s="1"/>
    </row>
    <row r="126" spans="1:18" ht="14.1" customHeight="1">
      <c r="A126" s="1"/>
      <c r="B126" s="3" t="s">
        <v>25</v>
      </c>
      <c r="C126" s="3" t="s">
        <v>117</v>
      </c>
      <c r="D126" s="4" t="s">
        <v>25</v>
      </c>
      <c r="E126" s="51" t="s">
        <v>118</v>
      </c>
      <c r="F126" s="51"/>
      <c r="G126" s="4" t="s">
        <v>25</v>
      </c>
      <c r="H126" s="45" t="s">
        <v>25</v>
      </c>
      <c r="I126" s="45"/>
      <c r="J126" s="5">
        <f t="shared" ref="J126:L127" si="6">J127</f>
        <v>475000</v>
      </c>
      <c r="K126" s="5">
        <f t="shared" si="6"/>
        <v>475000</v>
      </c>
      <c r="L126" s="52">
        <f t="shared" si="6"/>
        <v>0</v>
      </c>
      <c r="M126" s="52"/>
      <c r="N126" s="5">
        <f>N127</f>
        <v>0</v>
      </c>
      <c r="O126" s="1"/>
    </row>
    <row r="127" spans="1:18" ht="33.950000000000003" customHeight="1">
      <c r="A127" s="1"/>
      <c r="B127" s="6" t="s">
        <v>147</v>
      </c>
      <c r="C127" s="6" t="s">
        <v>148</v>
      </c>
      <c r="D127" s="6" t="s">
        <v>121</v>
      </c>
      <c r="E127" s="46" t="s">
        <v>149</v>
      </c>
      <c r="F127" s="46"/>
      <c r="G127" s="4" t="s">
        <v>25</v>
      </c>
      <c r="H127" s="45" t="s">
        <v>25</v>
      </c>
      <c r="I127" s="45"/>
      <c r="J127" s="5">
        <f t="shared" si="6"/>
        <v>475000</v>
      </c>
      <c r="K127" s="8">
        <f t="shared" si="6"/>
        <v>475000</v>
      </c>
      <c r="L127" s="50">
        <f t="shared" si="6"/>
        <v>0</v>
      </c>
      <c r="M127" s="50"/>
      <c r="N127" s="8">
        <f>N128</f>
        <v>0</v>
      </c>
      <c r="O127" s="1"/>
    </row>
    <row r="128" spans="1:18" ht="26.1" customHeight="1">
      <c r="A128" s="1"/>
      <c r="B128" s="4" t="s">
        <v>25</v>
      </c>
      <c r="C128" s="4" t="s">
        <v>25</v>
      </c>
      <c r="D128" s="4" t="s">
        <v>25</v>
      </c>
      <c r="E128" s="45" t="s">
        <v>25</v>
      </c>
      <c r="F128" s="45"/>
      <c r="G128" s="14" t="s">
        <v>272</v>
      </c>
      <c r="H128" s="49" t="s">
        <v>271</v>
      </c>
      <c r="I128" s="46"/>
      <c r="J128" s="5">
        <f>K128+L128</f>
        <v>475000</v>
      </c>
      <c r="K128" s="8">
        <v>475000</v>
      </c>
      <c r="L128" s="50">
        <v>0</v>
      </c>
      <c r="M128" s="50"/>
      <c r="N128" s="8">
        <v>0</v>
      </c>
      <c r="O128" s="1"/>
    </row>
    <row r="129" spans="1:15" ht="18" customHeight="1">
      <c r="A129" s="1"/>
      <c r="B129" s="3" t="s">
        <v>150</v>
      </c>
      <c r="C129" s="3" t="s">
        <v>25</v>
      </c>
      <c r="D129" s="4" t="s">
        <v>25</v>
      </c>
      <c r="E129" s="51" t="s">
        <v>151</v>
      </c>
      <c r="F129" s="51"/>
      <c r="G129" s="4" t="s">
        <v>25</v>
      </c>
      <c r="H129" s="45" t="s">
        <v>25</v>
      </c>
      <c r="I129" s="45"/>
      <c r="J129" s="5">
        <f>J130</f>
        <v>30000</v>
      </c>
      <c r="K129" s="5">
        <f>K130</f>
        <v>0</v>
      </c>
      <c r="L129" s="52">
        <f>L130</f>
        <v>30000</v>
      </c>
      <c r="M129" s="52"/>
      <c r="N129" s="5">
        <f>N130</f>
        <v>30000</v>
      </c>
      <c r="O129" s="1"/>
    </row>
    <row r="130" spans="1:15" ht="18" customHeight="1">
      <c r="A130" s="1"/>
      <c r="B130" s="3" t="s">
        <v>152</v>
      </c>
      <c r="C130" s="3" t="s">
        <v>25</v>
      </c>
      <c r="D130" s="4" t="s">
        <v>25</v>
      </c>
      <c r="E130" s="51" t="s">
        <v>151</v>
      </c>
      <c r="F130" s="51"/>
      <c r="G130" s="4" t="s">
        <v>25</v>
      </c>
      <c r="H130" s="45" t="s">
        <v>25</v>
      </c>
      <c r="I130" s="45"/>
      <c r="J130" s="5">
        <f>J131+J134</f>
        <v>30000</v>
      </c>
      <c r="K130" s="5">
        <f>K131+K134</f>
        <v>0</v>
      </c>
      <c r="L130" s="52">
        <f>L131+L134</f>
        <v>30000</v>
      </c>
      <c r="M130" s="52"/>
      <c r="N130" s="5">
        <f>N131+N134</f>
        <v>30000</v>
      </c>
      <c r="O130" s="1"/>
    </row>
    <row r="131" spans="1:15" ht="14.1" customHeight="1">
      <c r="A131" s="1"/>
      <c r="B131" s="3" t="s">
        <v>25</v>
      </c>
      <c r="C131" s="3" t="s">
        <v>28</v>
      </c>
      <c r="D131" s="4" t="s">
        <v>25</v>
      </c>
      <c r="E131" s="51" t="s">
        <v>29</v>
      </c>
      <c r="F131" s="51"/>
      <c r="G131" s="4" t="s">
        <v>25</v>
      </c>
      <c r="H131" s="45" t="s">
        <v>25</v>
      </c>
      <c r="I131" s="45"/>
      <c r="J131" s="5">
        <f>J132</f>
        <v>30000</v>
      </c>
      <c r="K131" s="5">
        <f>K132</f>
        <v>0</v>
      </c>
      <c r="L131" s="52">
        <f>L132</f>
        <v>30000</v>
      </c>
      <c r="M131" s="52"/>
      <c r="N131" s="5">
        <f>N132</f>
        <v>30000</v>
      </c>
      <c r="O131" s="1"/>
    </row>
    <row r="132" spans="1:15" ht="26.1" customHeight="1">
      <c r="A132" s="1"/>
      <c r="B132" s="6" t="s">
        <v>153</v>
      </c>
      <c r="C132" s="6" t="s">
        <v>154</v>
      </c>
      <c r="D132" s="6" t="s">
        <v>32</v>
      </c>
      <c r="E132" s="46" t="s">
        <v>155</v>
      </c>
      <c r="F132" s="46"/>
      <c r="G132" s="4" t="s">
        <v>25</v>
      </c>
      <c r="H132" s="45" t="s">
        <v>25</v>
      </c>
      <c r="I132" s="45"/>
      <c r="J132" s="5">
        <f>K132+L132</f>
        <v>30000</v>
      </c>
      <c r="K132" s="8">
        <v>0</v>
      </c>
      <c r="L132" s="50">
        <f>L133</f>
        <v>30000</v>
      </c>
      <c r="M132" s="50"/>
      <c r="N132" s="8">
        <f>L132</f>
        <v>30000</v>
      </c>
      <c r="O132" s="1"/>
    </row>
    <row r="133" spans="1:15" ht="26.1" customHeight="1">
      <c r="A133" s="1"/>
      <c r="B133" s="4" t="s">
        <v>25</v>
      </c>
      <c r="C133" s="4" t="s">
        <v>25</v>
      </c>
      <c r="D133" s="4" t="s">
        <v>25</v>
      </c>
      <c r="E133" s="45" t="s">
        <v>25</v>
      </c>
      <c r="F133" s="45"/>
      <c r="G133" s="14" t="s">
        <v>244</v>
      </c>
      <c r="H133" s="49" t="s">
        <v>266</v>
      </c>
      <c r="I133" s="46"/>
      <c r="J133" s="5">
        <f>K133+L133</f>
        <v>30000</v>
      </c>
      <c r="K133" s="8">
        <v>0</v>
      </c>
      <c r="L133" s="50">
        <v>30000</v>
      </c>
      <c r="M133" s="50"/>
      <c r="N133" s="8">
        <f>L133</f>
        <v>30000</v>
      </c>
      <c r="O133" s="1"/>
    </row>
    <row r="134" spans="1:15" ht="18" hidden="1" customHeight="1">
      <c r="A134" s="1"/>
      <c r="B134" s="4"/>
      <c r="C134" s="4">
        <v>9000</v>
      </c>
      <c r="D134" s="4"/>
      <c r="E134" s="101" t="s">
        <v>183</v>
      </c>
      <c r="F134" s="102"/>
      <c r="G134" s="7"/>
      <c r="H134" s="59"/>
      <c r="I134" s="60"/>
      <c r="J134" s="5">
        <f>J139+J140+J137+J143+J135+J141+J142</f>
        <v>0</v>
      </c>
      <c r="K134" s="5">
        <f>K139+K140+K137+K143+K135+K141+K142</f>
        <v>0</v>
      </c>
      <c r="L134" s="98">
        <f>L139+L140+L137+L135+L141</f>
        <v>0</v>
      </c>
      <c r="M134" s="99"/>
      <c r="N134" s="10">
        <f>N139+N140+N137+N135+N141</f>
        <v>0</v>
      </c>
      <c r="O134" s="1"/>
    </row>
    <row r="135" spans="1:15" s="15" customFormat="1" ht="18" hidden="1" customHeight="1">
      <c r="A135" s="1"/>
      <c r="B135" s="17">
        <v>3719150</v>
      </c>
      <c r="C135" s="17">
        <v>9150</v>
      </c>
      <c r="D135" s="13" t="s">
        <v>37</v>
      </c>
      <c r="E135" s="71" t="s">
        <v>206</v>
      </c>
      <c r="F135" s="72"/>
      <c r="G135" s="14"/>
      <c r="H135" s="55"/>
      <c r="I135" s="56"/>
      <c r="J135" s="11">
        <f>J136</f>
        <v>0</v>
      </c>
      <c r="K135" s="11">
        <f>K136</f>
        <v>0</v>
      </c>
      <c r="L135" s="53">
        <f>L136</f>
        <v>0</v>
      </c>
      <c r="M135" s="54"/>
      <c r="N135" s="11">
        <f>N136</f>
        <v>0</v>
      </c>
      <c r="O135" s="1"/>
    </row>
    <row r="136" spans="1:15" s="15" customFormat="1" ht="18" hidden="1" customHeight="1">
      <c r="A136" s="1"/>
      <c r="B136" s="17"/>
      <c r="C136" s="17"/>
      <c r="D136" s="17"/>
      <c r="E136" s="71"/>
      <c r="F136" s="72"/>
      <c r="G136" s="14"/>
      <c r="H136" s="55"/>
      <c r="I136" s="56"/>
      <c r="J136" s="11">
        <f>K136+L136</f>
        <v>0</v>
      </c>
      <c r="K136" s="11"/>
      <c r="L136" s="53"/>
      <c r="M136" s="54"/>
      <c r="N136" s="11"/>
      <c r="O136" s="1"/>
    </row>
    <row r="137" spans="1:15" ht="20.25" hidden="1" customHeight="1">
      <c r="A137" s="1"/>
      <c r="B137" s="16">
        <v>3719770</v>
      </c>
      <c r="C137" s="16">
        <v>9770</v>
      </c>
      <c r="D137" s="9" t="s">
        <v>37</v>
      </c>
      <c r="E137" s="71" t="s">
        <v>200</v>
      </c>
      <c r="F137" s="72"/>
      <c r="G137" s="7"/>
      <c r="H137" s="59"/>
      <c r="I137" s="60"/>
      <c r="J137" s="5">
        <f>J138</f>
        <v>0</v>
      </c>
      <c r="K137" s="5">
        <f>K138</f>
        <v>0</v>
      </c>
      <c r="L137" s="98">
        <f>L138</f>
        <v>0</v>
      </c>
      <c r="M137" s="99"/>
      <c r="N137" s="10">
        <f>N138</f>
        <v>0</v>
      </c>
      <c r="O137" s="1"/>
    </row>
    <row r="138" spans="1:15" ht="31.5" hidden="1" customHeight="1">
      <c r="A138" s="1"/>
      <c r="B138" s="4"/>
      <c r="C138" s="4"/>
      <c r="D138" s="4"/>
      <c r="E138" s="57"/>
      <c r="F138" s="58"/>
      <c r="G138" s="14" t="s">
        <v>201</v>
      </c>
      <c r="H138" s="67" t="s">
        <v>204</v>
      </c>
      <c r="I138" s="68"/>
      <c r="J138" s="5">
        <f>K138</f>
        <v>0</v>
      </c>
      <c r="K138" s="11"/>
      <c r="L138" s="98"/>
      <c r="M138" s="99"/>
      <c r="N138" s="10"/>
      <c r="O138" s="1"/>
    </row>
    <row r="139" spans="1:15" s="15" customFormat="1" ht="26.1" hidden="1" customHeight="1">
      <c r="A139" s="1"/>
      <c r="B139" s="16">
        <v>3719800</v>
      </c>
      <c r="C139" s="16">
        <v>9800</v>
      </c>
      <c r="D139" s="9" t="s">
        <v>37</v>
      </c>
      <c r="E139" s="67" t="s">
        <v>184</v>
      </c>
      <c r="F139" s="68"/>
      <c r="G139" s="14" t="s">
        <v>199</v>
      </c>
      <c r="H139" s="67" t="s">
        <v>241</v>
      </c>
      <c r="I139" s="68"/>
      <c r="J139" s="11">
        <f>K139+L139</f>
        <v>0</v>
      </c>
      <c r="K139" s="11"/>
      <c r="L139" s="53">
        <v>0</v>
      </c>
      <c r="M139" s="54"/>
      <c r="N139" s="11">
        <f>L139</f>
        <v>0</v>
      </c>
      <c r="O139" s="1"/>
    </row>
    <row r="140" spans="1:15" s="15" customFormat="1" ht="21.75" hidden="1" customHeight="1">
      <c r="A140" s="1"/>
      <c r="B140" s="17"/>
      <c r="C140" s="17"/>
      <c r="D140" s="13"/>
      <c r="E140" s="55"/>
      <c r="F140" s="56"/>
      <c r="G140" s="14" t="s">
        <v>197</v>
      </c>
      <c r="H140" s="46" t="s">
        <v>198</v>
      </c>
      <c r="I140" s="46"/>
      <c r="J140" s="11">
        <f>K140+L140</f>
        <v>0</v>
      </c>
      <c r="K140" s="11"/>
      <c r="L140" s="53"/>
      <c r="M140" s="54"/>
      <c r="N140" s="11"/>
      <c r="O140" s="1"/>
    </row>
    <row r="141" spans="1:15" s="15" customFormat="1" ht="31.5" hidden="1" customHeight="1">
      <c r="A141" s="1"/>
      <c r="B141" s="17"/>
      <c r="C141" s="17"/>
      <c r="D141" s="13"/>
      <c r="E141" s="55"/>
      <c r="F141" s="56"/>
      <c r="G141" s="14" t="s">
        <v>207</v>
      </c>
      <c r="H141" s="67" t="s">
        <v>208</v>
      </c>
      <c r="I141" s="68"/>
      <c r="J141" s="11">
        <f>K141+L141</f>
        <v>0</v>
      </c>
      <c r="K141" s="11"/>
      <c r="L141" s="53"/>
      <c r="M141" s="54"/>
      <c r="N141" s="11"/>
      <c r="O141" s="1"/>
    </row>
    <row r="142" spans="1:15" s="15" customFormat="1" ht="31.5" hidden="1" customHeight="1">
      <c r="A142" s="1"/>
      <c r="B142" s="17"/>
      <c r="C142" s="17"/>
      <c r="D142" s="13"/>
      <c r="E142" s="28"/>
      <c r="F142" s="29"/>
      <c r="G142" s="14" t="s">
        <v>210</v>
      </c>
      <c r="H142" s="67" t="s">
        <v>211</v>
      </c>
      <c r="I142" s="68"/>
      <c r="J142" s="11">
        <f>K142+L142</f>
        <v>0</v>
      </c>
      <c r="K142" s="11"/>
      <c r="L142" s="26"/>
      <c r="M142" s="27"/>
      <c r="N142" s="11"/>
      <c r="O142" s="1"/>
    </row>
    <row r="143" spans="1:15" s="15" customFormat="1" ht="25.5" hidden="1" customHeight="1">
      <c r="A143" s="1"/>
      <c r="B143" s="17"/>
      <c r="C143" s="17"/>
      <c r="D143" s="13"/>
      <c r="E143" s="55"/>
      <c r="F143" s="56"/>
      <c r="G143" s="14" t="s">
        <v>202</v>
      </c>
      <c r="H143" s="67" t="s">
        <v>212</v>
      </c>
      <c r="I143" s="68"/>
      <c r="J143" s="11">
        <f>K143+L143</f>
        <v>0</v>
      </c>
      <c r="K143" s="11"/>
      <c r="L143" s="53"/>
      <c r="M143" s="54"/>
      <c r="N143" s="11"/>
      <c r="O143" s="1"/>
    </row>
    <row r="144" spans="1:15" ht="15.95" customHeight="1">
      <c r="A144" s="1"/>
      <c r="B144" s="4" t="s">
        <v>156</v>
      </c>
      <c r="C144" s="4" t="s">
        <v>156</v>
      </c>
      <c r="D144" s="4" t="s">
        <v>156</v>
      </c>
      <c r="E144" s="101" t="s">
        <v>157</v>
      </c>
      <c r="F144" s="102"/>
      <c r="G144" s="4" t="s">
        <v>156</v>
      </c>
      <c r="H144" s="45" t="s">
        <v>156</v>
      </c>
      <c r="I144" s="45"/>
      <c r="J144" s="5">
        <f>J12+J78+J107+J129</f>
        <v>137027678</v>
      </c>
      <c r="K144" s="5">
        <f>K12+K78+K107+K129</f>
        <v>71530699</v>
      </c>
      <c r="L144" s="52">
        <f>L12+L78+L107+L129</f>
        <v>65496979</v>
      </c>
      <c r="M144" s="52"/>
      <c r="N144" s="5">
        <f>N12+N78+N107+N129</f>
        <v>65496979</v>
      </c>
      <c r="O144" s="1"/>
    </row>
    <row r="145" spans="1:22" s="19" customFormat="1" ht="21" customHeight="1">
      <c r="A145" s="18"/>
      <c r="B145" s="18"/>
      <c r="C145" s="18"/>
      <c r="D145" s="100" t="s">
        <v>230</v>
      </c>
      <c r="E145" s="100"/>
      <c r="F145" s="100"/>
      <c r="G145" s="100"/>
      <c r="H145" s="100" t="s">
        <v>231</v>
      </c>
      <c r="I145" s="100"/>
      <c r="J145" s="100"/>
      <c r="K145" s="100"/>
      <c r="L145" s="18"/>
      <c r="M145" s="18"/>
      <c r="N145" s="18"/>
      <c r="O145" s="18"/>
    </row>
    <row r="146" spans="1:22">
      <c r="R146" s="12"/>
      <c r="S146" s="12"/>
      <c r="T146" s="81"/>
      <c r="U146" s="81"/>
      <c r="V146" s="12"/>
    </row>
    <row r="147" spans="1:22">
      <c r="G147" s="34"/>
      <c r="H147" s="44"/>
      <c r="I147" s="44"/>
    </row>
  </sheetData>
  <mergeCells count="424">
    <mergeCell ref="L32:M32"/>
    <mergeCell ref="E109:F109"/>
    <mergeCell ref="E110:F110"/>
    <mergeCell ref="E111:F111"/>
    <mergeCell ref="H109:I109"/>
    <mergeCell ref="H110:I110"/>
    <mergeCell ref="H111:I111"/>
    <mergeCell ref="L109:M109"/>
    <mergeCell ref="L110:M110"/>
    <mergeCell ref="L111:M111"/>
    <mergeCell ref="L82:M82"/>
    <mergeCell ref="H91:I91"/>
    <mergeCell ref="H92:I92"/>
    <mergeCell ref="L91:M91"/>
    <mergeCell ref="L92:M92"/>
    <mergeCell ref="E99:F99"/>
    <mergeCell ref="H99:I99"/>
    <mergeCell ref="L99:M99"/>
    <mergeCell ref="E100:F100"/>
    <mergeCell ref="H100:I100"/>
    <mergeCell ref="L100:M100"/>
    <mergeCell ref="E107:F107"/>
    <mergeCell ref="H107:I107"/>
    <mergeCell ref="L107:M107"/>
    <mergeCell ref="L117:M117"/>
    <mergeCell ref="T146:U146"/>
    <mergeCell ref="E132:F132"/>
    <mergeCell ref="H132:I132"/>
    <mergeCell ref="L132:M132"/>
    <mergeCell ref="D145:G145"/>
    <mergeCell ref="H145:K145"/>
    <mergeCell ref="E139:F139"/>
    <mergeCell ref="E134:F134"/>
    <mergeCell ref="E144:F144"/>
    <mergeCell ref="H144:I144"/>
    <mergeCell ref="L144:M144"/>
    <mergeCell ref="H134:I134"/>
    <mergeCell ref="H138:I138"/>
    <mergeCell ref="H142:I142"/>
    <mergeCell ref="L143:M143"/>
    <mergeCell ref="L136:M136"/>
    <mergeCell ref="L135:M135"/>
    <mergeCell ref="E141:F141"/>
    <mergeCell ref="H141:I141"/>
    <mergeCell ref="L141:M141"/>
    <mergeCell ref="H143:I143"/>
    <mergeCell ref="L140:M140"/>
    <mergeCell ref="E143:F143"/>
    <mergeCell ref="L125:M125"/>
    <mergeCell ref="L126:M126"/>
    <mergeCell ref="E127:F127"/>
    <mergeCell ref="E118:F118"/>
    <mergeCell ref="H118:I118"/>
    <mergeCell ref="L118:M118"/>
    <mergeCell ref="L121:M121"/>
    <mergeCell ref="E122:F122"/>
    <mergeCell ref="H122:I122"/>
    <mergeCell ref="L122:M122"/>
    <mergeCell ref="E124:F124"/>
    <mergeCell ref="H124:I124"/>
    <mergeCell ref="L124:M124"/>
    <mergeCell ref="L119:M119"/>
    <mergeCell ref="E121:F121"/>
    <mergeCell ref="H127:I127"/>
    <mergeCell ref="E136:F136"/>
    <mergeCell ref="H135:I135"/>
    <mergeCell ref="H136:I136"/>
    <mergeCell ref="E128:F128"/>
    <mergeCell ref="H121:I121"/>
    <mergeCell ref="L137:M137"/>
    <mergeCell ref="L138:M138"/>
    <mergeCell ref="H139:I139"/>
    <mergeCell ref="E140:F140"/>
    <mergeCell ref="H140:I140"/>
    <mergeCell ref="L130:M130"/>
    <mergeCell ref="E131:F131"/>
    <mergeCell ref="H131:I131"/>
    <mergeCell ref="L127:M127"/>
    <mergeCell ref="E130:F130"/>
    <mergeCell ref="H130:I130"/>
    <mergeCell ref="E126:F126"/>
    <mergeCell ref="H126:I126"/>
    <mergeCell ref="H128:I128"/>
    <mergeCell ref="L128:M128"/>
    <mergeCell ref="E129:F129"/>
    <mergeCell ref="H129:I129"/>
    <mergeCell ref="E125:F125"/>
    <mergeCell ref="H125:I125"/>
    <mergeCell ref="E116:F116"/>
    <mergeCell ref="H116:I116"/>
    <mergeCell ref="L116:M116"/>
    <mergeCell ref="E117:F117"/>
    <mergeCell ref="H117:I117"/>
    <mergeCell ref="E119:F119"/>
    <mergeCell ref="H119:I119"/>
    <mergeCell ref="L134:M134"/>
    <mergeCell ref="L139:M139"/>
    <mergeCell ref="L129:M129"/>
    <mergeCell ref="E133:F133"/>
    <mergeCell ref="H133:I133"/>
    <mergeCell ref="L133:M133"/>
    <mergeCell ref="L131:M131"/>
    <mergeCell ref="E138:F138"/>
    <mergeCell ref="E137:F137"/>
    <mergeCell ref="H137:I137"/>
    <mergeCell ref="E120:F120"/>
    <mergeCell ref="E123:F123"/>
    <mergeCell ref="H120:I120"/>
    <mergeCell ref="H123:I123"/>
    <mergeCell ref="L120:M120"/>
    <mergeCell ref="L123:M123"/>
    <mergeCell ref="E135:F135"/>
    <mergeCell ref="E112:F112"/>
    <mergeCell ref="H112:I112"/>
    <mergeCell ref="L112:M112"/>
    <mergeCell ref="E113:F113"/>
    <mergeCell ref="H113:I113"/>
    <mergeCell ref="E114:F114"/>
    <mergeCell ref="H114:I114"/>
    <mergeCell ref="L114:M114"/>
    <mergeCell ref="E115:F115"/>
    <mergeCell ref="H115:I115"/>
    <mergeCell ref="L115:M115"/>
    <mergeCell ref="L113:M113"/>
    <mergeCell ref="L105:M105"/>
    <mergeCell ref="L106:M106"/>
    <mergeCell ref="E105:F105"/>
    <mergeCell ref="E106:F106"/>
    <mergeCell ref="H105:I105"/>
    <mergeCell ref="H106:I106"/>
    <mergeCell ref="E108:F108"/>
    <mergeCell ref="H108:I108"/>
    <mergeCell ref="L108:M108"/>
    <mergeCell ref="E70:F70"/>
    <mergeCell ref="E89:F89"/>
    <mergeCell ref="H89:I89"/>
    <mergeCell ref="H86:I86"/>
    <mergeCell ref="E65:F65"/>
    <mergeCell ref="H65:I65"/>
    <mergeCell ref="L65:M65"/>
    <mergeCell ref="E66:F66"/>
    <mergeCell ref="H66:I66"/>
    <mergeCell ref="L66:M66"/>
    <mergeCell ref="E83:F83"/>
    <mergeCell ref="E85:F85"/>
    <mergeCell ref="H70:I70"/>
    <mergeCell ref="L70:M70"/>
    <mergeCell ref="L77:M77"/>
    <mergeCell ref="E80:F80"/>
    <mergeCell ref="H80:I80"/>
    <mergeCell ref="L80:M80"/>
    <mergeCell ref="L81:M81"/>
    <mergeCell ref="E81:F81"/>
    <mergeCell ref="H81:I81"/>
    <mergeCell ref="E72:F72"/>
    <mergeCell ref="E73:F73"/>
    <mergeCell ref="H72:I72"/>
    <mergeCell ref="E37:F37"/>
    <mergeCell ref="H37:I37"/>
    <mergeCell ref="L37:M37"/>
    <mergeCell ref="E33:F33"/>
    <mergeCell ref="H33:I33"/>
    <mergeCell ref="L33:M33"/>
    <mergeCell ref="E34:F34"/>
    <mergeCell ref="H34:I34"/>
    <mergeCell ref="E38:F38"/>
    <mergeCell ref="H38:I38"/>
    <mergeCell ref="L38:M38"/>
    <mergeCell ref="E36:F36"/>
    <mergeCell ref="H36:I36"/>
    <mergeCell ref="L36:M36"/>
    <mergeCell ref="E26:F26"/>
    <mergeCell ref="H26:I26"/>
    <mergeCell ref="L26:M26"/>
    <mergeCell ref="L34:M34"/>
    <mergeCell ref="E35:F35"/>
    <mergeCell ref="E27:F27"/>
    <mergeCell ref="H27:I27"/>
    <mergeCell ref="L27:M27"/>
    <mergeCell ref="E28:F28"/>
    <mergeCell ref="H28:I28"/>
    <mergeCell ref="L28:M28"/>
    <mergeCell ref="H35:I35"/>
    <mergeCell ref="L35:M35"/>
    <mergeCell ref="E29:F29"/>
    <mergeCell ref="E30:F30"/>
    <mergeCell ref="H29:I29"/>
    <mergeCell ref="H30:I30"/>
    <mergeCell ref="L29:M29"/>
    <mergeCell ref="L30:M30"/>
    <mergeCell ref="E31:F31"/>
    <mergeCell ref="H31:I31"/>
    <mergeCell ref="L31:M31"/>
    <mergeCell ref="E32:F32"/>
    <mergeCell ref="H32:I32"/>
    <mergeCell ref="E21:F21"/>
    <mergeCell ref="H21:I21"/>
    <mergeCell ref="L21:M21"/>
    <mergeCell ref="E22:F22"/>
    <mergeCell ref="H22:I22"/>
    <mergeCell ref="L22:M22"/>
    <mergeCell ref="E25:F25"/>
    <mergeCell ref="H25:I25"/>
    <mergeCell ref="L25:M25"/>
    <mergeCell ref="E24:F24"/>
    <mergeCell ref="H24:I24"/>
    <mergeCell ref="L24:M24"/>
    <mergeCell ref="E23:F23"/>
    <mergeCell ref="H23:I23"/>
    <mergeCell ref="L23:M23"/>
    <mergeCell ref="E18:F18"/>
    <mergeCell ref="H18:I18"/>
    <mergeCell ref="L18:M18"/>
    <mergeCell ref="E19:F19"/>
    <mergeCell ref="H19:I19"/>
    <mergeCell ref="L19:M19"/>
    <mergeCell ref="E20:F20"/>
    <mergeCell ref="H20:I20"/>
    <mergeCell ref="L20:M20"/>
    <mergeCell ref="I1:N1"/>
    <mergeCell ref="I2:N2"/>
    <mergeCell ref="I3:N3"/>
    <mergeCell ref="I4:N4"/>
    <mergeCell ref="B5:N5"/>
    <mergeCell ref="B6:E6"/>
    <mergeCell ref="G9:G10"/>
    <mergeCell ref="H9:I10"/>
    <mergeCell ref="J9:J10"/>
    <mergeCell ref="K9:K10"/>
    <mergeCell ref="L9:N9"/>
    <mergeCell ref="L10:M10"/>
    <mergeCell ref="B7:E7"/>
    <mergeCell ref="M8:N8"/>
    <mergeCell ref="B9:B10"/>
    <mergeCell ref="C9:C10"/>
    <mergeCell ref="D9:D10"/>
    <mergeCell ref="E9:F10"/>
    <mergeCell ref="H11:I11"/>
    <mergeCell ref="L11:M11"/>
    <mergeCell ref="E12:F12"/>
    <mergeCell ref="H12:I12"/>
    <mergeCell ref="L12:M12"/>
    <mergeCell ref="S79:T79"/>
    <mergeCell ref="E67:F67"/>
    <mergeCell ref="E74:F74"/>
    <mergeCell ref="E75:F75"/>
    <mergeCell ref="L67:M67"/>
    <mergeCell ref="L74:M74"/>
    <mergeCell ref="E78:F78"/>
    <mergeCell ref="H78:I78"/>
    <mergeCell ref="L78:M78"/>
    <mergeCell ref="E68:F68"/>
    <mergeCell ref="E79:F79"/>
    <mergeCell ref="H79:I79"/>
    <mergeCell ref="L79:M79"/>
    <mergeCell ref="E69:F69"/>
    <mergeCell ref="E76:F76"/>
    <mergeCell ref="E77:F77"/>
    <mergeCell ref="H75:I75"/>
    <mergeCell ref="L75:M75"/>
    <mergeCell ref="E42:F42"/>
    <mergeCell ref="H42:I42"/>
    <mergeCell ref="L42:M42"/>
    <mergeCell ref="H43:I43"/>
    <mergeCell ref="L43:M43"/>
    <mergeCell ref="E44:F44"/>
    <mergeCell ref="L44:M44"/>
    <mergeCell ref="E11:F11"/>
    <mergeCell ref="T13:U13"/>
    <mergeCell ref="E13:F13"/>
    <mergeCell ref="H13:I13"/>
    <mergeCell ref="L13:M13"/>
    <mergeCell ref="E14:F14"/>
    <mergeCell ref="H14:I14"/>
    <mergeCell ref="L14:M14"/>
    <mergeCell ref="E15:F15"/>
    <mergeCell ref="H15:I15"/>
    <mergeCell ref="L15:M15"/>
    <mergeCell ref="E16:F16"/>
    <mergeCell ref="H16:I16"/>
    <mergeCell ref="L16:M16"/>
    <mergeCell ref="E17:F17"/>
    <mergeCell ref="H17:I17"/>
    <mergeCell ref="L17:M17"/>
    <mergeCell ref="L39:M39"/>
    <mergeCell ref="E57:F57"/>
    <mergeCell ref="H57:I57"/>
    <mergeCell ref="L57:M57"/>
    <mergeCell ref="E58:F58"/>
    <mergeCell ref="E56:F56"/>
    <mergeCell ref="H56:I56"/>
    <mergeCell ref="L56:M56"/>
    <mergeCell ref="E54:F54"/>
    <mergeCell ref="E39:F39"/>
    <mergeCell ref="E41:F41"/>
    <mergeCell ref="H39:I39"/>
    <mergeCell ref="H41:I41"/>
    <mergeCell ref="L41:M41"/>
    <mergeCell ref="E40:F40"/>
    <mergeCell ref="H40:I40"/>
    <mergeCell ref="L40:M40"/>
    <mergeCell ref="E46:F46"/>
    <mergeCell ref="H46:I46"/>
    <mergeCell ref="E45:F45"/>
    <mergeCell ref="E43:F43"/>
    <mergeCell ref="H44:I44"/>
    <mergeCell ref="H45:I45"/>
    <mergeCell ref="E51:F51"/>
    <mergeCell ref="H51:I51"/>
    <mergeCell ref="L52:M52"/>
    <mergeCell ref="H50:I50"/>
    <mergeCell ref="L50:M50"/>
    <mergeCell ref="E53:F53"/>
    <mergeCell ref="L45:M45"/>
    <mergeCell ref="E47:F47"/>
    <mergeCell ref="H47:I47"/>
    <mergeCell ref="L47:M47"/>
    <mergeCell ref="E48:F48"/>
    <mergeCell ref="H48:I48"/>
    <mergeCell ref="L48:M48"/>
    <mergeCell ref="L46:M46"/>
    <mergeCell ref="H53:I53"/>
    <mergeCell ref="L53:M53"/>
    <mergeCell ref="L51:M51"/>
    <mergeCell ref="E49:F49"/>
    <mergeCell ref="H49:I49"/>
    <mergeCell ref="L49:M49"/>
    <mergeCell ref="E50:F50"/>
    <mergeCell ref="E52:F52"/>
    <mergeCell ref="H52:I52"/>
    <mergeCell ref="H58:I58"/>
    <mergeCell ref="L58:M58"/>
    <mergeCell ref="E59:F59"/>
    <mergeCell ref="H59:I59"/>
    <mergeCell ref="L59:M59"/>
    <mergeCell ref="E60:F60"/>
    <mergeCell ref="H67:I67"/>
    <mergeCell ref="H68:I68"/>
    <mergeCell ref="H69:I69"/>
    <mergeCell ref="E63:F63"/>
    <mergeCell ref="H63:I63"/>
    <mergeCell ref="L68:M68"/>
    <mergeCell ref="L69:M69"/>
    <mergeCell ref="E61:F61"/>
    <mergeCell ref="E62:F62"/>
    <mergeCell ref="H62:I62"/>
    <mergeCell ref="L62:M62"/>
    <mergeCell ref="L61:M61"/>
    <mergeCell ref="L63:M63"/>
    <mergeCell ref="E64:F64"/>
    <mergeCell ref="H64:I64"/>
    <mergeCell ref="L64:M64"/>
    <mergeCell ref="N27:O27"/>
    <mergeCell ref="E103:F103"/>
    <mergeCell ref="E104:F104"/>
    <mergeCell ref="H103:I103"/>
    <mergeCell ref="H104:I104"/>
    <mergeCell ref="L103:M103"/>
    <mergeCell ref="L104:M104"/>
    <mergeCell ref="H60:I60"/>
    <mergeCell ref="H61:I61"/>
    <mergeCell ref="L60:M60"/>
    <mergeCell ref="E86:F86"/>
    <mergeCell ref="E87:F87"/>
    <mergeCell ref="L102:M102"/>
    <mergeCell ref="E102:F102"/>
    <mergeCell ref="H102:I102"/>
    <mergeCell ref="L89:M89"/>
    <mergeCell ref="E93:F93"/>
    <mergeCell ref="L86:M86"/>
    <mergeCell ref="L87:M87"/>
    <mergeCell ref="E55:F55"/>
    <mergeCell ref="H54:I54"/>
    <mergeCell ref="H55:I55"/>
    <mergeCell ref="L54:M54"/>
    <mergeCell ref="L55:M55"/>
    <mergeCell ref="L95:M95"/>
    <mergeCell ref="L71:M71"/>
    <mergeCell ref="H88:I88"/>
    <mergeCell ref="L88:M88"/>
    <mergeCell ref="H76:I76"/>
    <mergeCell ref="E84:F84"/>
    <mergeCell ref="H84:I84"/>
    <mergeCell ref="L84:M84"/>
    <mergeCell ref="H71:I71"/>
    <mergeCell ref="E71:F71"/>
    <mergeCell ref="H74:I74"/>
    <mergeCell ref="H77:I77"/>
    <mergeCell ref="L76:M76"/>
    <mergeCell ref="H73:I73"/>
    <mergeCell ref="L72:M72"/>
    <mergeCell ref="L73:M73"/>
    <mergeCell ref="H87:I87"/>
    <mergeCell ref="H83:I83"/>
    <mergeCell ref="H85:I85"/>
    <mergeCell ref="E82:F82"/>
    <mergeCell ref="H82:I82"/>
    <mergeCell ref="L83:M83"/>
    <mergeCell ref="L85:M85"/>
    <mergeCell ref="E88:F88"/>
    <mergeCell ref="H147:I147"/>
    <mergeCell ref="E97:F97"/>
    <mergeCell ref="H101:I101"/>
    <mergeCell ref="L101:M101"/>
    <mergeCell ref="E90:F90"/>
    <mergeCell ref="H90:I90"/>
    <mergeCell ref="L90:M90"/>
    <mergeCell ref="E91:F91"/>
    <mergeCell ref="E92:F92"/>
    <mergeCell ref="H97:I97"/>
    <mergeCell ref="L97:M97"/>
    <mergeCell ref="E98:F98"/>
    <mergeCell ref="H98:I98"/>
    <mergeCell ref="L98:M98"/>
    <mergeCell ref="E96:F96"/>
    <mergeCell ref="H96:I96"/>
    <mergeCell ref="L96:M96"/>
    <mergeCell ref="H93:I93"/>
    <mergeCell ref="L93:M93"/>
    <mergeCell ref="E94:F94"/>
    <mergeCell ref="H94:I94"/>
    <mergeCell ref="L94:M94"/>
    <mergeCell ref="E95:F95"/>
    <mergeCell ref="H95:I95"/>
  </mergeCells>
  <pageMargins left="0.27777777777777779" right="0.27777777777777779" top="0.27777777777777779" bottom="0.27777777777777779" header="0.5" footer="0.5"/>
  <pageSetup paperSize="9" pageOrder="overThenDown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Додаток 7 до рішення сесії</vt:lpstr>
      <vt:lpstr>'Додаток 7 до рішення сесії'!Область_печати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Оксана Дерев'янко</dc:creator>
  <cp:lastModifiedBy>Наталія Благодир</cp:lastModifiedBy>
  <cp:lastPrinted>2024-12-11T10:33:50Z</cp:lastPrinted>
  <dcterms:created xsi:type="dcterms:W3CDTF">2022-03-21T08:53:13Z</dcterms:created>
  <dcterms:modified xsi:type="dcterms:W3CDTF">2025-01-17T06:59:57Z</dcterms:modified>
</cp:coreProperties>
</file>