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9875" windowHeight="7725" activeTab="2"/>
  </bookViews>
  <sheets>
    <sheet name="доходи" sheetId="1" r:id="rId1"/>
    <sheet name="видатки" sheetId="2" r:id="rId2"/>
    <sheet name="основні показники" sheetId="3" r:id="rId3"/>
  </sheets>
  <calcPr calcId="144525" calcMode="manual"/>
</workbook>
</file>

<file path=xl/calcChain.xml><?xml version="1.0" encoding="utf-8"?>
<calcChain xmlns="http://schemas.openxmlformats.org/spreadsheetml/2006/main">
  <c r="D11" i="3" l="1"/>
  <c r="E14" i="3"/>
  <c r="D14" i="3"/>
  <c r="D13" i="3"/>
  <c r="D15" i="3" s="1"/>
  <c r="B14" i="3"/>
  <c r="E10" i="3"/>
  <c r="D10" i="3"/>
  <c r="E9" i="3"/>
  <c r="E11" i="3" s="1"/>
  <c r="D9" i="3"/>
  <c r="C9" i="3"/>
  <c r="B9" i="3"/>
  <c r="B11" i="3" s="1"/>
  <c r="E6" i="3"/>
  <c r="D6" i="3"/>
  <c r="E5" i="3"/>
  <c r="E13" i="3" s="1"/>
  <c r="E15" i="3" s="1"/>
  <c r="D5" i="3"/>
  <c r="D7" i="3" s="1"/>
  <c r="C5" i="3"/>
  <c r="C13" i="3" s="1"/>
  <c r="B6" i="3"/>
  <c r="B5" i="3"/>
  <c r="B13" i="3" s="1"/>
  <c r="B15" i="3" s="1"/>
  <c r="F28" i="2"/>
  <c r="E28" i="2"/>
  <c r="C28" i="2"/>
  <c r="B10" i="3" s="1"/>
  <c r="D28" i="2"/>
  <c r="C10" i="3" s="1"/>
  <c r="C11" i="3" s="1"/>
  <c r="F14" i="2"/>
  <c r="E14" i="2"/>
  <c r="D14" i="2"/>
  <c r="C6" i="3" s="1"/>
  <c r="B7" i="3" l="1"/>
  <c r="E7" i="3"/>
  <c r="C7" i="3"/>
  <c r="C14" i="3"/>
  <c r="C15" i="3" s="1"/>
  <c r="C14" i="2"/>
  <c r="F26" i="1" l="1"/>
  <c r="E26" i="1"/>
  <c r="D26" i="1"/>
  <c r="F24" i="1"/>
  <c r="E24" i="1"/>
  <c r="D24" i="1"/>
  <c r="F22" i="1"/>
  <c r="F21" i="1" s="1"/>
  <c r="E22" i="1"/>
  <c r="D22" i="1"/>
  <c r="D21" i="1"/>
  <c r="C22" i="1"/>
  <c r="C24" i="1"/>
  <c r="C26" i="1"/>
  <c r="E21" i="1" l="1"/>
  <c r="C21" i="1"/>
  <c r="F5" i="1"/>
  <c r="E5" i="1"/>
  <c r="D5" i="1"/>
  <c r="C5" i="1"/>
  <c r="F14" i="1"/>
  <c r="E14" i="1"/>
  <c r="D14" i="1"/>
  <c r="C14" i="1"/>
  <c r="F9" i="1"/>
  <c r="E9" i="1"/>
  <c r="E4" i="1" s="1"/>
  <c r="D9" i="1"/>
  <c r="C9" i="1"/>
  <c r="C4" i="1" s="1"/>
  <c r="F4" i="1" l="1"/>
  <c r="D4" i="1"/>
</calcChain>
</file>

<file path=xl/sharedStrings.xml><?xml version="1.0" encoding="utf-8"?>
<sst xmlns="http://schemas.openxmlformats.org/spreadsheetml/2006/main" count="112" uniqueCount="60">
  <si>
    <t>ККД</t>
  </si>
  <si>
    <t>Доходи</t>
  </si>
  <si>
    <t>прогноз на 2021 рік</t>
  </si>
  <si>
    <t>тис.грн.</t>
  </si>
  <si>
    <t>Всього</t>
  </si>
  <si>
    <t xml:space="preserve">Прогнозний обсяг видатків загального фонду сільського бюджету на 2021-2022 роки  </t>
  </si>
  <si>
    <t>Галузь</t>
  </si>
  <si>
    <t>Освіта</t>
  </si>
  <si>
    <t>Економічна діяльність</t>
  </si>
  <si>
    <t>Інша діяльність</t>
  </si>
  <si>
    <t>0100</t>
  </si>
  <si>
    <t>Державне управління</t>
  </si>
  <si>
    <t>1000</t>
  </si>
  <si>
    <t>2000</t>
  </si>
  <si>
    <t>Охорона здоров`я</t>
  </si>
  <si>
    <t>3000</t>
  </si>
  <si>
    <t>Соціальний захист та соціальне забезпечення</t>
  </si>
  <si>
    <t>4000</t>
  </si>
  <si>
    <t>Культура i мистецтво</t>
  </si>
  <si>
    <t>5000</t>
  </si>
  <si>
    <t>Фiзична культура i спорт</t>
  </si>
  <si>
    <t>6000</t>
  </si>
  <si>
    <t>Житлово-комунальне господарство</t>
  </si>
  <si>
    <t>7000</t>
  </si>
  <si>
    <t>8000</t>
  </si>
  <si>
    <t xml:space="preserve">Прогнозний обсяг видатків спеціального фонду сільського бюджету на 2021-2022 роки  </t>
  </si>
  <si>
    <t>планові показники  з урахуванням змін за 2019 рік</t>
  </si>
  <si>
    <t>проект на 2020 рік</t>
  </si>
  <si>
    <t>Основні показники сільського бюджету Студениківської сільської ради</t>
  </si>
  <si>
    <t>Загальний фонд</t>
  </si>
  <si>
    <t>Доходи (з трансфертами)</t>
  </si>
  <si>
    <t>Видатки (з трансфертами)</t>
  </si>
  <si>
    <t>Фінансування (дефіцит “-” / профіцит “+”)</t>
  </si>
  <si>
    <t>Спеціальний фонд</t>
  </si>
  <si>
    <t>Разом</t>
  </si>
  <si>
    <t>Загальний обсяг доходів, усього у тому числі:</t>
  </si>
  <si>
    <t>міжбюджетні трасферти, усього з них:</t>
  </si>
  <si>
    <t>податкові надходження, усього з них:</t>
  </si>
  <si>
    <t>неподаткові надходження, усього з них:</t>
  </si>
  <si>
    <t>інші доходи</t>
  </si>
  <si>
    <t>код ТПКВКМБ</t>
  </si>
  <si>
    <t>Найменування</t>
  </si>
  <si>
    <t xml:space="preserve">Доходи загального фонду сільського бюджету на 2021-2022 роки  </t>
  </si>
  <si>
    <t xml:space="preserve">Доходи спеціального фонду сільського бюджету на 2021-2022 роки  </t>
  </si>
  <si>
    <t>податки на доходи, податки на прибуток, податки на збільшення ринкової вартості</t>
  </si>
  <si>
    <t>рентна плата та плата за використання інших природних ресурсів</t>
  </si>
  <si>
    <t>внутрішні податки на товари та послуги</t>
  </si>
  <si>
    <t>місцеві податки</t>
  </si>
  <si>
    <t>інші податки та збори</t>
  </si>
  <si>
    <t>доходи від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</si>
  <si>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</si>
  <si>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субвенції з державного бюджету місцевим бюджетам</t>
  </si>
  <si>
    <t>дотації з місцевих бюджетів іншим місцевим бюджетам</t>
  </si>
  <si>
    <t>субвенції з місцевих бюджетів іншим місцевим бюджетам</t>
  </si>
  <si>
    <t>власні надходження бюджетних установ</t>
  </si>
  <si>
    <t>кошти від продажу землі і нематеріальних активів</t>
  </si>
  <si>
    <t>прогноз на 2022 рік</t>
  </si>
  <si>
    <t>Міжбюджетні трасферти</t>
  </si>
  <si>
    <t>Сільський голова</t>
  </si>
  <si>
    <t>М.О.Лях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</si>
</sst>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/>
    <xf numFmtId="164" fontId="1" fillId="0" borderId="1" xfId="0" applyNumberFormat="1" applyFont="1" applyBorder="1"/>
    <xf numFmtId="164" fontId="2" fillId="0" borderId="0" xfId="0" applyNumberFormat="1" applyFont="1"/>
    <xf numFmtId="164" fontId="2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9" zoomScaleNormal="100" workbookViewId="0">
      <selection activeCell="A31" sqref="A31:C31"/>
    </sheetView>
  </sheetViews>
  <sheetFormatPr defaultRowHeight="15.75" x14ac:dyDescent="0.25"/>
  <cols>
    <col min="1" max="1" width="14.85546875" style="1" customWidth="1"/>
    <col min="2" max="2" width="49.42578125" style="1" customWidth="1"/>
    <col min="3" max="4" width="15.140625" style="1" customWidth="1"/>
    <col min="5" max="5" width="17" style="1" customWidth="1"/>
    <col min="6" max="6" width="16.7109375" style="1" customWidth="1"/>
    <col min="7" max="16384" width="9.140625" style="1"/>
  </cols>
  <sheetData>
    <row r="1" spans="1:6" ht="26.25" customHeight="1" x14ac:dyDescent="0.25">
      <c r="A1" s="31" t="s">
        <v>42</v>
      </c>
      <c r="B1" s="31"/>
      <c r="C1" s="31"/>
      <c r="D1" s="31"/>
      <c r="E1" s="31"/>
      <c r="F1" s="31"/>
    </row>
    <row r="2" spans="1:6" x14ac:dyDescent="0.25">
      <c r="F2" s="5" t="s">
        <v>3</v>
      </c>
    </row>
    <row r="3" spans="1:6" s="10" customFormat="1" ht="78.75" x14ac:dyDescent="0.2">
      <c r="A3" s="8" t="s">
        <v>0</v>
      </c>
      <c r="B3" s="8" t="s">
        <v>1</v>
      </c>
      <c r="C3" s="9" t="s">
        <v>26</v>
      </c>
      <c r="D3" s="9" t="s">
        <v>27</v>
      </c>
      <c r="E3" s="9" t="s">
        <v>2</v>
      </c>
      <c r="F3" s="9" t="s">
        <v>56</v>
      </c>
    </row>
    <row r="4" spans="1:6" s="10" customFormat="1" x14ac:dyDescent="0.2">
      <c r="A4" s="8"/>
      <c r="B4" s="14" t="s">
        <v>35</v>
      </c>
      <c r="C4" s="20">
        <f>C5+C9+C14</f>
        <v>63295.100000000006</v>
      </c>
      <c r="D4" s="20">
        <f t="shared" ref="D4:F4" si="0">D5+D9+D14</f>
        <v>64326.7</v>
      </c>
      <c r="E4" s="20">
        <f t="shared" si="0"/>
        <v>65137.8</v>
      </c>
      <c r="F4" s="20">
        <f t="shared" si="0"/>
        <v>68582.2</v>
      </c>
    </row>
    <row r="5" spans="1:6" s="10" customFormat="1" x14ac:dyDescent="0.2">
      <c r="A5" s="8"/>
      <c r="B5" s="14" t="s">
        <v>36</v>
      </c>
      <c r="C5" s="20">
        <f>C6+C7+C8</f>
        <v>18309.400000000001</v>
      </c>
      <c r="D5" s="20">
        <f t="shared" ref="D5:F5" si="1">D6+D7+D8</f>
        <v>14162.7</v>
      </c>
      <c r="E5" s="20">
        <f t="shared" si="1"/>
        <v>14190.2</v>
      </c>
      <c r="F5" s="20">
        <f t="shared" si="1"/>
        <v>15053.4</v>
      </c>
    </row>
    <row r="6" spans="1:6" s="10" customFormat="1" ht="31.5" x14ac:dyDescent="0.2">
      <c r="A6" s="16">
        <v>41030000</v>
      </c>
      <c r="B6" s="18" t="s">
        <v>51</v>
      </c>
      <c r="C6" s="17">
        <v>14418.5</v>
      </c>
      <c r="D6" s="19">
        <v>12176.1</v>
      </c>
      <c r="E6" s="19">
        <v>12943.2</v>
      </c>
      <c r="F6" s="19">
        <v>13806.4</v>
      </c>
    </row>
    <row r="7" spans="1:6" s="10" customFormat="1" ht="31.5" x14ac:dyDescent="0.2">
      <c r="A7" s="16">
        <v>41040000</v>
      </c>
      <c r="B7" s="18" t="s">
        <v>52</v>
      </c>
      <c r="C7" s="17">
        <v>1591.9</v>
      </c>
      <c r="D7" s="19">
        <v>401.7</v>
      </c>
      <c r="E7" s="19">
        <v>401.7</v>
      </c>
      <c r="F7" s="19">
        <v>401.7</v>
      </c>
    </row>
    <row r="8" spans="1:6" s="10" customFormat="1" ht="31.5" x14ac:dyDescent="0.2">
      <c r="A8" s="16">
        <v>41050000</v>
      </c>
      <c r="B8" s="18" t="s">
        <v>53</v>
      </c>
      <c r="C8" s="19">
        <v>2299</v>
      </c>
      <c r="D8" s="19">
        <v>1584.9</v>
      </c>
      <c r="E8" s="19">
        <v>845.3</v>
      </c>
      <c r="F8" s="19">
        <v>845.3</v>
      </c>
    </row>
    <row r="9" spans="1:6" s="10" customFormat="1" x14ac:dyDescent="0.2">
      <c r="A9" s="8"/>
      <c r="B9" s="14" t="s">
        <v>37</v>
      </c>
      <c r="C9" s="9">
        <f>C10+C11+C12+C13</f>
        <v>44640.4</v>
      </c>
      <c r="D9" s="20">
        <f t="shared" ref="D9:F9" si="2">D10+D11+D12+D13</f>
        <v>50040</v>
      </c>
      <c r="E9" s="20">
        <f t="shared" si="2"/>
        <v>50822.1</v>
      </c>
      <c r="F9" s="20">
        <f t="shared" si="2"/>
        <v>53401.799999999996</v>
      </c>
    </row>
    <row r="10" spans="1:6" s="10" customFormat="1" ht="31.5" x14ac:dyDescent="0.2">
      <c r="A10" s="16">
        <v>11000000</v>
      </c>
      <c r="B10" s="18" t="s">
        <v>44</v>
      </c>
      <c r="C10" s="19">
        <v>36051</v>
      </c>
      <c r="D10" s="19">
        <v>41333</v>
      </c>
      <c r="E10" s="19">
        <v>43771.6</v>
      </c>
      <c r="F10" s="19">
        <v>46266.6</v>
      </c>
    </row>
    <row r="11" spans="1:6" s="10" customFormat="1" ht="31.5" x14ac:dyDescent="0.2">
      <c r="A11" s="16">
        <v>13000000</v>
      </c>
      <c r="B11" s="18" t="s">
        <v>45</v>
      </c>
      <c r="C11" s="17">
        <v>53.6</v>
      </c>
      <c r="D11" s="19">
        <v>103.3</v>
      </c>
      <c r="E11" s="19">
        <v>104.5</v>
      </c>
      <c r="F11" s="19">
        <v>105.8</v>
      </c>
    </row>
    <row r="12" spans="1:6" s="10" customFormat="1" x14ac:dyDescent="0.2">
      <c r="A12" s="16">
        <v>14000000</v>
      </c>
      <c r="B12" s="18" t="s">
        <v>46</v>
      </c>
      <c r="C12" s="17">
        <v>1951.3</v>
      </c>
      <c r="D12" s="19">
        <v>1975</v>
      </c>
      <c r="E12" s="19">
        <v>237.8</v>
      </c>
      <c r="F12" s="19">
        <v>240.7</v>
      </c>
    </row>
    <row r="13" spans="1:6" s="10" customFormat="1" x14ac:dyDescent="0.2">
      <c r="A13" s="16">
        <v>18000000</v>
      </c>
      <c r="B13" s="18" t="s">
        <v>47</v>
      </c>
      <c r="C13" s="17">
        <v>6584.5</v>
      </c>
      <c r="D13" s="19">
        <v>6628.7</v>
      </c>
      <c r="E13" s="19">
        <v>6708.2</v>
      </c>
      <c r="F13" s="19">
        <v>6788.7</v>
      </c>
    </row>
    <row r="14" spans="1:6" s="10" customFormat="1" ht="16.5" customHeight="1" x14ac:dyDescent="0.2">
      <c r="A14" s="8"/>
      <c r="B14" s="14" t="s">
        <v>38</v>
      </c>
      <c r="C14" s="9">
        <f>C15+C16</f>
        <v>345.3</v>
      </c>
      <c r="D14" s="20">
        <f t="shared" ref="D14:F14" si="3">D15+D16</f>
        <v>124</v>
      </c>
      <c r="E14" s="20">
        <f t="shared" si="3"/>
        <v>125.5</v>
      </c>
      <c r="F14" s="20">
        <f t="shared" si="3"/>
        <v>127</v>
      </c>
    </row>
    <row r="15" spans="1:6" s="10" customFormat="1" ht="35.25" customHeight="1" x14ac:dyDescent="0.2">
      <c r="A15" s="16">
        <v>21000000</v>
      </c>
      <c r="B15" s="18" t="s">
        <v>49</v>
      </c>
      <c r="C15" s="17">
        <v>222.1</v>
      </c>
      <c r="D15" s="19">
        <v>0</v>
      </c>
      <c r="E15" s="19">
        <v>0</v>
      </c>
      <c r="F15" s="19">
        <v>0</v>
      </c>
    </row>
    <row r="16" spans="1:6" s="10" customFormat="1" ht="32.25" customHeight="1" x14ac:dyDescent="0.2">
      <c r="A16" s="16">
        <v>22000000</v>
      </c>
      <c r="B16" s="18" t="s">
        <v>50</v>
      </c>
      <c r="C16" s="17">
        <v>123.2</v>
      </c>
      <c r="D16" s="19">
        <v>124</v>
      </c>
      <c r="E16" s="19">
        <v>125.5</v>
      </c>
      <c r="F16" s="19">
        <v>127</v>
      </c>
    </row>
    <row r="18" spans="1:6" x14ac:dyDescent="0.25">
      <c r="A18" s="31" t="s">
        <v>43</v>
      </c>
      <c r="B18" s="31"/>
      <c r="C18" s="31"/>
      <c r="D18" s="31"/>
      <c r="E18" s="31"/>
      <c r="F18" s="31"/>
    </row>
    <row r="19" spans="1:6" x14ac:dyDescent="0.25">
      <c r="F19" s="5" t="s">
        <v>3</v>
      </c>
    </row>
    <row r="20" spans="1:6" ht="78.75" x14ac:dyDescent="0.25">
      <c r="A20" s="8" t="s">
        <v>0</v>
      </c>
      <c r="B20" s="8" t="s">
        <v>1</v>
      </c>
      <c r="C20" s="9" t="s">
        <v>26</v>
      </c>
      <c r="D20" s="9" t="s">
        <v>27</v>
      </c>
      <c r="E20" s="9" t="s">
        <v>2</v>
      </c>
      <c r="F20" s="9" t="s">
        <v>56</v>
      </c>
    </row>
    <row r="21" spans="1:6" x14ac:dyDescent="0.25">
      <c r="A21" s="8"/>
      <c r="B21" s="14" t="s">
        <v>35</v>
      </c>
      <c r="C21" s="20">
        <f>C22+C24+C26</f>
        <v>1556.1999999999998</v>
      </c>
      <c r="D21" s="20">
        <f t="shared" ref="D21:F21" si="4">D22+D24+D26</f>
        <v>1345.3</v>
      </c>
      <c r="E21" s="20">
        <f t="shared" si="4"/>
        <v>1350.3</v>
      </c>
      <c r="F21" s="20">
        <f t="shared" si="4"/>
        <v>421</v>
      </c>
    </row>
    <row r="22" spans="1:6" x14ac:dyDescent="0.25">
      <c r="A22" s="8"/>
      <c r="B22" s="14" t="s">
        <v>37</v>
      </c>
      <c r="C22" s="20">
        <f>C23</f>
        <v>47</v>
      </c>
      <c r="D22" s="20">
        <f t="shared" ref="D22:F22" si="5">D23</f>
        <v>56</v>
      </c>
      <c r="E22" s="20">
        <f t="shared" si="5"/>
        <v>56.7</v>
      </c>
      <c r="F22" s="20">
        <f t="shared" si="5"/>
        <v>57.4</v>
      </c>
    </row>
    <row r="23" spans="1:6" x14ac:dyDescent="0.25">
      <c r="A23" s="16">
        <v>19000000</v>
      </c>
      <c r="B23" s="18" t="s">
        <v>48</v>
      </c>
      <c r="C23" s="19">
        <v>47</v>
      </c>
      <c r="D23" s="19">
        <v>56</v>
      </c>
      <c r="E23" s="19">
        <v>56.7</v>
      </c>
      <c r="F23" s="19">
        <v>57.4</v>
      </c>
    </row>
    <row r="24" spans="1:6" x14ac:dyDescent="0.25">
      <c r="A24" s="8"/>
      <c r="B24" s="14" t="s">
        <v>38</v>
      </c>
      <c r="C24" s="9">
        <f>C25</f>
        <v>574.9</v>
      </c>
      <c r="D24" s="9">
        <f t="shared" ref="D24:F24" si="6">D25</f>
        <v>355</v>
      </c>
      <c r="E24" s="9">
        <f t="shared" si="6"/>
        <v>359.3</v>
      </c>
      <c r="F24" s="9">
        <f t="shared" si="6"/>
        <v>363.6</v>
      </c>
    </row>
    <row r="25" spans="1:6" x14ac:dyDescent="0.25">
      <c r="A25" s="16">
        <v>25000000</v>
      </c>
      <c r="B25" s="21" t="s">
        <v>54</v>
      </c>
      <c r="C25" s="17">
        <v>574.9</v>
      </c>
      <c r="D25" s="19">
        <v>355</v>
      </c>
      <c r="E25" s="19">
        <v>359.3</v>
      </c>
      <c r="F25" s="19">
        <v>363.6</v>
      </c>
    </row>
    <row r="26" spans="1:6" x14ac:dyDescent="0.25">
      <c r="A26" s="8"/>
      <c r="B26" s="14" t="s">
        <v>39</v>
      </c>
      <c r="C26" s="9">
        <f>C27</f>
        <v>934.3</v>
      </c>
      <c r="D26" s="9">
        <f t="shared" ref="D26:F26" si="7">D27</f>
        <v>934.3</v>
      </c>
      <c r="E26" s="9">
        <f t="shared" si="7"/>
        <v>934.3</v>
      </c>
      <c r="F26" s="9">
        <f t="shared" si="7"/>
        <v>0</v>
      </c>
    </row>
    <row r="27" spans="1:6" x14ac:dyDescent="0.25">
      <c r="A27" s="22">
        <v>33000000</v>
      </c>
      <c r="B27" s="3" t="s">
        <v>55</v>
      </c>
      <c r="C27" s="22">
        <v>934.3</v>
      </c>
      <c r="D27" s="22">
        <v>934.3</v>
      </c>
      <c r="E27" s="22">
        <v>934.3</v>
      </c>
      <c r="F27" s="22">
        <v>0</v>
      </c>
    </row>
    <row r="28" spans="1:6" x14ac:dyDescent="0.25">
      <c r="A28" s="38"/>
      <c r="B28" s="39"/>
      <c r="C28" s="38"/>
      <c r="D28" s="38"/>
      <c r="E28" s="38"/>
      <c r="F28" s="38"/>
    </row>
    <row r="29" spans="1:6" x14ac:dyDescent="0.25">
      <c r="A29" s="38"/>
      <c r="B29" s="39"/>
      <c r="C29" s="38"/>
      <c r="D29" s="38"/>
      <c r="E29" s="38"/>
      <c r="F29" s="38"/>
    </row>
    <row r="31" spans="1:6" s="7" customFormat="1" x14ac:dyDescent="0.25">
      <c r="A31" s="7" t="s">
        <v>58</v>
      </c>
      <c r="C31" s="7" t="s">
        <v>59</v>
      </c>
    </row>
  </sheetData>
  <mergeCells count="2">
    <mergeCell ref="A1:F1"/>
    <mergeCell ref="A18:F18"/>
  </mergeCells>
  <pageMargins left="0.7" right="0.7" top="0.75" bottom="0.75" header="0.3" footer="0.3"/>
  <pageSetup paperSize="9" scale="7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Normal="100" workbookViewId="0">
      <selection activeCell="A32" sqref="A32:C32"/>
    </sheetView>
  </sheetViews>
  <sheetFormatPr defaultRowHeight="15.75" x14ac:dyDescent="0.25"/>
  <cols>
    <col min="1" max="1" width="16.85546875" style="1" customWidth="1"/>
    <col min="2" max="2" width="42.5703125" style="1" customWidth="1"/>
    <col min="3" max="4" width="19" style="1" customWidth="1"/>
    <col min="5" max="5" width="14.28515625" style="1" customWidth="1"/>
    <col min="6" max="6" width="14.140625" style="1" customWidth="1"/>
    <col min="7" max="16384" width="9.140625" style="1"/>
  </cols>
  <sheetData>
    <row r="1" spans="1:9" ht="36.75" customHeight="1" x14ac:dyDescent="0.25">
      <c r="A1" s="31" t="s">
        <v>5</v>
      </c>
      <c r="B1" s="31"/>
      <c r="C1" s="31"/>
      <c r="D1" s="31"/>
      <c r="E1" s="31"/>
      <c r="F1" s="31"/>
    </row>
    <row r="2" spans="1:9" ht="19.5" customHeight="1" x14ac:dyDescent="0.25">
      <c r="A2" s="2"/>
      <c r="B2" s="2"/>
      <c r="C2" s="2"/>
      <c r="D2" s="2"/>
      <c r="E2" s="2"/>
      <c r="F2" s="5" t="s">
        <v>3</v>
      </c>
    </row>
    <row r="3" spans="1:9" ht="63" x14ac:dyDescent="0.25">
      <c r="A3" s="15" t="s">
        <v>40</v>
      </c>
      <c r="B3" s="11" t="s">
        <v>41</v>
      </c>
      <c r="C3" s="9" t="s">
        <v>26</v>
      </c>
      <c r="D3" s="9" t="s">
        <v>27</v>
      </c>
      <c r="E3" s="9" t="s">
        <v>2</v>
      </c>
      <c r="F3" s="9" t="s">
        <v>56</v>
      </c>
    </row>
    <row r="4" spans="1:9" x14ac:dyDescent="0.25">
      <c r="A4" s="12" t="s">
        <v>10</v>
      </c>
      <c r="B4" s="13" t="s">
        <v>11</v>
      </c>
      <c r="C4" s="24">
        <v>9635.2999999999993</v>
      </c>
      <c r="D4" s="24">
        <v>10926.4</v>
      </c>
      <c r="E4" s="25">
        <v>11587.6</v>
      </c>
      <c r="F4" s="25">
        <v>12167</v>
      </c>
      <c r="I4" s="29"/>
    </row>
    <row r="5" spans="1:9" x14ac:dyDescent="0.25">
      <c r="A5" s="12" t="s">
        <v>12</v>
      </c>
      <c r="B5" s="13" t="s">
        <v>7</v>
      </c>
      <c r="C5" s="24">
        <v>23155.4</v>
      </c>
      <c r="D5" s="24">
        <v>23066.9</v>
      </c>
      <c r="E5" s="25">
        <v>24294.799999999999</v>
      </c>
      <c r="F5" s="25">
        <v>25509.5</v>
      </c>
      <c r="I5" s="29"/>
    </row>
    <row r="6" spans="1:9" x14ac:dyDescent="0.25">
      <c r="A6" s="12" t="s">
        <v>13</v>
      </c>
      <c r="B6" s="13" t="s">
        <v>14</v>
      </c>
      <c r="C6" s="24">
        <v>2764.7</v>
      </c>
      <c r="D6" s="24">
        <v>1929.8</v>
      </c>
      <c r="E6" s="25">
        <v>2032.1</v>
      </c>
      <c r="F6" s="25">
        <v>2133.6999999999998</v>
      </c>
      <c r="I6" s="29"/>
    </row>
    <row r="7" spans="1:9" ht="31.5" x14ac:dyDescent="0.25">
      <c r="A7" s="12" t="s">
        <v>15</v>
      </c>
      <c r="B7" s="13" t="s">
        <v>16</v>
      </c>
      <c r="C7" s="24">
        <v>1245.7</v>
      </c>
      <c r="D7" s="24">
        <v>1270</v>
      </c>
      <c r="E7" s="25">
        <v>1300</v>
      </c>
      <c r="F7" s="25">
        <v>1365</v>
      </c>
      <c r="I7" s="29"/>
    </row>
    <row r="8" spans="1:9" x14ac:dyDescent="0.25">
      <c r="A8" s="12" t="s">
        <v>17</v>
      </c>
      <c r="B8" s="13" t="s">
        <v>18</v>
      </c>
      <c r="C8" s="24">
        <v>3833.5</v>
      </c>
      <c r="D8" s="24">
        <v>3701.1</v>
      </c>
      <c r="E8" s="25">
        <v>4002.6</v>
      </c>
      <c r="F8" s="25">
        <v>4202.7</v>
      </c>
      <c r="I8" s="29"/>
    </row>
    <row r="9" spans="1:9" x14ac:dyDescent="0.25">
      <c r="A9" s="12" t="s">
        <v>19</v>
      </c>
      <c r="B9" s="13" t="s">
        <v>20</v>
      </c>
      <c r="C9" s="24">
        <v>32</v>
      </c>
      <c r="D9" s="24">
        <v>30</v>
      </c>
      <c r="E9" s="25">
        <v>30</v>
      </c>
      <c r="F9" s="25">
        <v>35</v>
      </c>
      <c r="I9" s="29"/>
    </row>
    <row r="10" spans="1:9" x14ac:dyDescent="0.25">
      <c r="A10" s="12" t="s">
        <v>21</v>
      </c>
      <c r="B10" s="13" t="s">
        <v>22</v>
      </c>
      <c r="C10" s="24">
        <v>6062.2</v>
      </c>
      <c r="D10" s="24">
        <v>4533</v>
      </c>
      <c r="E10" s="25">
        <v>4773.2</v>
      </c>
      <c r="F10" s="25">
        <v>5011.8999999999996</v>
      </c>
      <c r="I10" s="29"/>
    </row>
    <row r="11" spans="1:9" x14ac:dyDescent="0.25">
      <c r="A11" s="12" t="s">
        <v>23</v>
      </c>
      <c r="B11" s="13" t="s">
        <v>8</v>
      </c>
      <c r="C11" s="24">
        <v>163.6</v>
      </c>
      <c r="D11" s="24">
        <v>6</v>
      </c>
      <c r="E11" s="25">
        <v>6.1</v>
      </c>
      <c r="F11" s="25">
        <v>6.4</v>
      </c>
      <c r="I11" s="29"/>
    </row>
    <row r="12" spans="1:9" x14ac:dyDescent="0.25">
      <c r="A12" s="12" t="s">
        <v>24</v>
      </c>
      <c r="B12" s="13" t="s">
        <v>9</v>
      </c>
      <c r="C12" s="24">
        <v>1194.0999999999999</v>
      </c>
      <c r="D12" s="24">
        <v>2062.9</v>
      </c>
      <c r="E12" s="25">
        <v>2139.8000000000002</v>
      </c>
      <c r="F12" s="25">
        <v>2246.8000000000002</v>
      </c>
      <c r="I12" s="29"/>
    </row>
    <row r="13" spans="1:9" x14ac:dyDescent="0.25">
      <c r="A13" s="23">
        <v>9000</v>
      </c>
      <c r="B13" s="13" t="s">
        <v>57</v>
      </c>
      <c r="C13" s="24">
        <v>5168</v>
      </c>
      <c r="D13" s="24">
        <v>9434.1</v>
      </c>
      <c r="E13" s="25">
        <v>10000.6</v>
      </c>
      <c r="F13" s="25">
        <v>11655.9</v>
      </c>
      <c r="I13" s="29"/>
    </row>
    <row r="14" spans="1:9" s="7" customFormat="1" x14ac:dyDescent="0.25">
      <c r="A14" s="6"/>
      <c r="B14" s="6" t="s">
        <v>4</v>
      </c>
      <c r="C14" s="26">
        <f>SUM(C4:C13)</f>
        <v>53254.499999999985</v>
      </c>
      <c r="D14" s="26">
        <f>SUM(D4:D13)</f>
        <v>56960.200000000004</v>
      </c>
      <c r="E14" s="26">
        <f>SUM(E4:E13)</f>
        <v>60166.799999999996</v>
      </c>
      <c r="F14" s="26">
        <f>SUM(F4:F13)</f>
        <v>64333.9</v>
      </c>
      <c r="H14" s="1"/>
      <c r="I14" s="29"/>
    </row>
    <row r="17" spans="1:6" ht="34.5" customHeight="1" x14ac:dyDescent="0.25">
      <c r="A17" s="31" t="s">
        <v>25</v>
      </c>
      <c r="B17" s="31"/>
      <c r="C17" s="31"/>
      <c r="D17" s="31"/>
      <c r="E17" s="31"/>
      <c r="F17" s="31"/>
    </row>
    <row r="18" spans="1:6" x14ac:dyDescent="0.25">
      <c r="A18" s="2"/>
      <c r="B18" s="2"/>
      <c r="C18" s="2"/>
      <c r="D18" s="2"/>
      <c r="E18" s="2"/>
      <c r="F18" s="5" t="s">
        <v>3</v>
      </c>
    </row>
    <row r="19" spans="1:6" ht="63" x14ac:dyDescent="0.25">
      <c r="A19" s="3"/>
      <c r="B19" s="11" t="s">
        <v>6</v>
      </c>
      <c r="C19" s="9" t="s">
        <v>26</v>
      </c>
      <c r="D19" s="9" t="s">
        <v>27</v>
      </c>
      <c r="E19" s="9" t="s">
        <v>2</v>
      </c>
      <c r="F19" s="9" t="s">
        <v>56</v>
      </c>
    </row>
    <row r="20" spans="1:6" x14ac:dyDescent="0.25">
      <c r="A20" s="12" t="s">
        <v>10</v>
      </c>
      <c r="B20" s="13" t="s">
        <v>11</v>
      </c>
      <c r="C20" s="13">
        <v>2621.1999999999998</v>
      </c>
      <c r="D20" s="24">
        <v>304</v>
      </c>
      <c r="E20" s="27">
        <v>68</v>
      </c>
      <c r="F20" s="27">
        <v>74</v>
      </c>
    </row>
    <row r="21" spans="1:6" x14ac:dyDescent="0.25">
      <c r="A21" s="12" t="s">
        <v>12</v>
      </c>
      <c r="B21" s="13" t="s">
        <v>7</v>
      </c>
      <c r="C21" s="13">
        <v>7254.8</v>
      </c>
      <c r="D21" s="24">
        <v>1833.9</v>
      </c>
      <c r="E21" s="27">
        <v>750</v>
      </c>
      <c r="F21" s="27">
        <v>0</v>
      </c>
    </row>
    <row r="22" spans="1:6" x14ac:dyDescent="0.25">
      <c r="A22" s="12" t="s">
        <v>13</v>
      </c>
      <c r="B22" s="13" t="s">
        <v>14</v>
      </c>
      <c r="C22" s="24">
        <v>1950</v>
      </c>
      <c r="D22" s="24">
        <v>0</v>
      </c>
      <c r="E22" s="24">
        <v>0</v>
      </c>
      <c r="F22" s="24">
        <v>0</v>
      </c>
    </row>
    <row r="23" spans="1:6" x14ac:dyDescent="0.25">
      <c r="A23" s="12" t="s">
        <v>17</v>
      </c>
      <c r="B23" s="13" t="s">
        <v>18</v>
      </c>
      <c r="C23" s="13">
        <v>708.2</v>
      </c>
      <c r="D23" s="24">
        <v>1152.5</v>
      </c>
      <c r="E23" s="27">
        <v>2500</v>
      </c>
      <c r="F23" s="27">
        <v>2500</v>
      </c>
    </row>
    <row r="24" spans="1:6" x14ac:dyDescent="0.25">
      <c r="A24" s="12" t="s">
        <v>21</v>
      </c>
      <c r="B24" s="13" t="s">
        <v>22</v>
      </c>
      <c r="C24" s="13">
        <v>13168.4</v>
      </c>
      <c r="D24" s="24">
        <v>3655.2</v>
      </c>
      <c r="E24" s="24">
        <v>0</v>
      </c>
      <c r="F24" s="24">
        <v>0</v>
      </c>
    </row>
    <row r="25" spans="1:6" x14ac:dyDescent="0.25">
      <c r="A25" s="12" t="s">
        <v>23</v>
      </c>
      <c r="B25" s="13" t="s">
        <v>8</v>
      </c>
      <c r="C25" s="13">
        <v>1796.7</v>
      </c>
      <c r="D25" s="24">
        <v>1560.2</v>
      </c>
      <c r="E25" s="27">
        <v>2943.3</v>
      </c>
      <c r="F25" s="27">
        <v>2030.3</v>
      </c>
    </row>
    <row r="26" spans="1:6" x14ac:dyDescent="0.25">
      <c r="A26" s="12" t="s">
        <v>24</v>
      </c>
      <c r="B26" s="13" t="s">
        <v>9</v>
      </c>
      <c r="C26" s="13">
        <v>1137.0999999999999</v>
      </c>
      <c r="D26" s="24">
        <v>56</v>
      </c>
      <c r="E26" s="27">
        <v>60</v>
      </c>
      <c r="F26" s="27">
        <v>65</v>
      </c>
    </row>
    <row r="27" spans="1:6" x14ac:dyDescent="0.25">
      <c r="A27" s="23">
        <v>9000</v>
      </c>
      <c r="B27" s="13" t="s">
        <v>57</v>
      </c>
      <c r="C27" s="13">
        <v>869.7</v>
      </c>
      <c r="D27" s="24">
        <v>150</v>
      </c>
      <c r="E27" s="24">
        <v>0</v>
      </c>
      <c r="F27" s="24">
        <v>0</v>
      </c>
    </row>
    <row r="28" spans="1:6" s="7" customFormat="1" x14ac:dyDescent="0.25">
      <c r="A28" s="6"/>
      <c r="B28" s="6" t="s">
        <v>4</v>
      </c>
      <c r="C28" s="28">
        <f>SUM(C20:C27)</f>
        <v>29506.1</v>
      </c>
      <c r="D28" s="28">
        <f>SUM(D20:D27)</f>
        <v>8711.8000000000011</v>
      </c>
      <c r="E28" s="28">
        <f t="shared" ref="E28:F28" si="0">SUM(E20:E27)</f>
        <v>6321.3</v>
      </c>
      <c r="F28" s="28">
        <f t="shared" si="0"/>
        <v>4669.3</v>
      </c>
    </row>
    <row r="30" spans="1:6" x14ac:dyDescent="0.25">
      <c r="D30" s="29"/>
      <c r="E30" s="29"/>
      <c r="F30" s="29"/>
    </row>
    <row r="31" spans="1:6" x14ac:dyDescent="0.25">
      <c r="C31" s="29"/>
      <c r="D31" s="29"/>
      <c r="E31" s="29"/>
      <c r="F31" s="29"/>
    </row>
    <row r="32" spans="1:6" x14ac:dyDescent="0.25">
      <c r="A32" s="7" t="s">
        <v>58</v>
      </c>
      <c r="B32" s="7"/>
      <c r="C32" s="7" t="s">
        <v>59</v>
      </c>
      <c r="D32" s="29"/>
      <c r="E32" s="29"/>
      <c r="F32" s="29"/>
    </row>
    <row r="33" spans="3:6" x14ac:dyDescent="0.25">
      <c r="C33" s="29"/>
      <c r="D33" s="29"/>
      <c r="E33" s="29"/>
      <c r="F33" s="29"/>
    </row>
    <row r="34" spans="3:6" x14ac:dyDescent="0.25">
      <c r="C34" s="29"/>
      <c r="D34" s="29"/>
      <c r="E34" s="29"/>
      <c r="F34" s="29"/>
    </row>
    <row r="35" spans="3:6" x14ac:dyDescent="0.25">
      <c r="C35" s="29"/>
      <c r="D35" s="29"/>
      <c r="E35" s="29"/>
      <c r="F35" s="29"/>
    </row>
  </sheetData>
  <mergeCells count="2">
    <mergeCell ref="A1:F1"/>
    <mergeCell ref="A17:F17"/>
  </mergeCells>
  <pageMargins left="0.7" right="0.7" top="0.75" bottom="0.75" header="0.3" footer="0.3"/>
  <pageSetup paperSize="9" scale="7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Normal="100" workbookViewId="0">
      <selection activeCell="A18" sqref="A18"/>
    </sheetView>
  </sheetViews>
  <sheetFormatPr defaultRowHeight="12.75" x14ac:dyDescent="0.2"/>
  <cols>
    <col min="1" max="1" width="48.140625" customWidth="1"/>
    <col min="2" max="2" width="15.5703125" customWidth="1"/>
    <col min="3" max="3" width="13" customWidth="1"/>
    <col min="4" max="4" width="12.85546875" customWidth="1"/>
    <col min="5" max="5" width="12.7109375" customWidth="1"/>
    <col min="6" max="6" width="11.42578125" customWidth="1"/>
  </cols>
  <sheetData>
    <row r="1" spans="1:5" ht="18.75" x14ac:dyDescent="0.3">
      <c r="A1" s="37" t="s">
        <v>28</v>
      </c>
      <c r="B1" s="37"/>
      <c r="C1" s="37"/>
      <c r="D1" s="37"/>
      <c r="E1" s="37"/>
    </row>
    <row r="2" spans="1:5" ht="15.75" x14ac:dyDescent="0.25">
      <c r="A2" s="1"/>
      <c r="B2" s="1"/>
      <c r="C2" s="1"/>
      <c r="D2" s="1"/>
      <c r="E2" s="5" t="s">
        <v>3</v>
      </c>
    </row>
    <row r="3" spans="1:5" ht="78.75" x14ac:dyDescent="0.2">
      <c r="A3" s="8" t="s">
        <v>1</v>
      </c>
      <c r="B3" s="9" t="s">
        <v>26</v>
      </c>
      <c r="C3" s="9" t="s">
        <v>27</v>
      </c>
      <c r="D3" s="9" t="s">
        <v>2</v>
      </c>
      <c r="E3" s="9" t="s">
        <v>56</v>
      </c>
    </row>
    <row r="4" spans="1:5" ht="15.75" x14ac:dyDescent="0.25">
      <c r="A4" s="32" t="s">
        <v>29</v>
      </c>
      <c r="B4" s="32"/>
      <c r="C4" s="32"/>
      <c r="D4" s="32"/>
      <c r="E4" s="33"/>
    </row>
    <row r="5" spans="1:5" ht="15.75" x14ac:dyDescent="0.25">
      <c r="A5" s="4" t="s">
        <v>30</v>
      </c>
      <c r="B5" s="4">
        <f>доходи!C4</f>
        <v>63295.100000000006</v>
      </c>
      <c r="C5" s="4">
        <f>доходи!D4</f>
        <v>64326.7</v>
      </c>
      <c r="D5" s="4">
        <f>доходи!E4</f>
        <v>65137.8</v>
      </c>
      <c r="E5" s="4">
        <f>доходи!F4</f>
        <v>68582.2</v>
      </c>
    </row>
    <row r="6" spans="1:5" ht="15.75" x14ac:dyDescent="0.25">
      <c r="A6" s="4" t="s">
        <v>31</v>
      </c>
      <c r="B6" s="4">
        <f>видатки!C14</f>
        <v>53254.499999999985</v>
      </c>
      <c r="C6" s="4">
        <f>видатки!D14</f>
        <v>56960.200000000004</v>
      </c>
      <c r="D6" s="4">
        <f>видатки!E14</f>
        <v>60166.799999999996</v>
      </c>
      <c r="E6" s="4">
        <f>видатки!F14</f>
        <v>64333.9</v>
      </c>
    </row>
    <row r="7" spans="1:5" ht="15.75" x14ac:dyDescent="0.25">
      <c r="A7" s="4" t="s">
        <v>32</v>
      </c>
      <c r="B7" s="4">
        <f>B5-B6</f>
        <v>10040.60000000002</v>
      </c>
      <c r="C7" s="4">
        <f t="shared" ref="C7:E7" si="0">C5-C6</f>
        <v>7366.4999999999927</v>
      </c>
      <c r="D7" s="30">
        <f t="shared" si="0"/>
        <v>4971.0000000000073</v>
      </c>
      <c r="E7" s="4">
        <f t="shared" si="0"/>
        <v>4248.2999999999956</v>
      </c>
    </row>
    <row r="8" spans="1:5" ht="15.75" x14ac:dyDescent="0.25">
      <c r="A8" s="34" t="s">
        <v>33</v>
      </c>
      <c r="B8" s="35"/>
      <c r="C8" s="35"/>
      <c r="D8" s="35"/>
      <c r="E8" s="36"/>
    </row>
    <row r="9" spans="1:5" ht="15.75" x14ac:dyDescent="0.25">
      <c r="A9" s="4" t="s">
        <v>30</v>
      </c>
      <c r="B9" s="4">
        <f>доходи!C21</f>
        <v>1556.1999999999998</v>
      </c>
      <c r="C9" s="4">
        <f>доходи!D21</f>
        <v>1345.3</v>
      </c>
      <c r="D9" s="4">
        <f>доходи!E21</f>
        <v>1350.3</v>
      </c>
      <c r="E9" s="30">
        <f>доходи!F21</f>
        <v>421</v>
      </c>
    </row>
    <row r="10" spans="1:5" ht="15.75" x14ac:dyDescent="0.25">
      <c r="A10" s="4" t="s">
        <v>31</v>
      </c>
      <c r="B10" s="4">
        <f>видатки!C28</f>
        <v>29506.1</v>
      </c>
      <c r="C10" s="4">
        <f>видатки!D28</f>
        <v>8711.8000000000011</v>
      </c>
      <c r="D10" s="4">
        <f>видатки!E28</f>
        <v>6321.3</v>
      </c>
      <c r="E10" s="4">
        <f>видатки!F28</f>
        <v>4669.3</v>
      </c>
    </row>
    <row r="11" spans="1:5" ht="15.75" x14ac:dyDescent="0.25">
      <c r="A11" s="4" t="s">
        <v>32</v>
      </c>
      <c r="B11" s="4">
        <f>B9-B10</f>
        <v>-27949.899999999998</v>
      </c>
      <c r="C11" s="4">
        <f t="shared" ref="C11:E11" si="1">C9-C10</f>
        <v>-7366.5000000000009</v>
      </c>
      <c r="D11" s="30">
        <f t="shared" si="1"/>
        <v>-4971</v>
      </c>
      <c r="E11" s="4">
        <f t="shared" si="1"/>
        <v>-4248.3</v>
      </c>
    </row>
    <row r="12" spans="1:5" ht="15.75" x14ac:dyDescent="0.25">
      <c r="A12" s="34" t="s">
        <v>34</v>
      </c>
      <c r="B12" s="35"/>
      <c r="C12" s="35"/>
      <c r="D12" s="35"/>
      <c r="E12" s="36"/>
    </row>
    <row r="13" spans="1:5" ht="15.75" x14ac:dyDescent="0.25">
      <c r="A13" s="4" t="s">
        <v>30</v>
      </c>
      <c r="B13" s="4">
        <f>B5+B9</f>
        <v>64851.3</v>
      </c>
      <c r="C13" s="30">
        <f t="shared" ref="C13:E13" si="2">C5+C9</f>
        <v>65672</v>
      </c>
      <c r="D13" s="4">
        <f t="shared" si="2"/>
        <v>66488.100000000006</v>
      </c>
      <c r="E13" s="4">
        <f t="shared" si="2"/>
        <v>69003.199999999997</v>
      </c>
    </row>
    <row r="14" spans="1:5" ht="15.75" x14ac:dyDescent="0.25">
      <c r="A14" s="4" t="s">
        <v>31</v>
      </c>
      <c r="B14" s="4">
        <f>B6+B10</f>
        <v>82760.599999999977</v>
      </c>
      <c r="C14" s="30">
        <f t="shared" ref="C14:E14" si="3">C6+C10</f>
        <v>65672</v>
      </c>
      <c r="D14" s="4">
        <f t="shared" si="3"/>
        <v>66488.099999999991</v>
      </c>
      <c r="E14" s="4">
        <f t="shared" si="3"/>
        <v>69003.199999999997</v>
      </c>
    </row>
    <row r="15" spans="1:5" ht="15.75" x14ac:dyDescent="0.25">
      <c r="A15" s="4" t="s">
        <v>32</v>
      </c>
      <c r="B15" s="3">
        <f>B13-B14</f>
        <v>-17909.299999999974</v>
      </c>
      <c r="C15" s="3">
        <f t="shared" ref="C15:E15" si="4">C13-C14</f>
        <v>0</v>
      </c>
      <c r="D15" s="3">
        <f t="shared" si="4"/>
        <v>0</v>
      </c>
      <c r="E15" s="3">
        <f t="shared" si="4"/>
        <v>0</v>
      </c>
    </row>
    <row r="19" spans="1:3" ht="15.75" x14ac:dyDescent="0.25">
      <c r="A19" s="7" t="s">
        <v>58</v>
      </c>
      <c r="B19" s="7"/>
      <c r="C19" s="7" t="s">
        <v>59</v>
      </c>
    </row>
  </sheetData>
  <mergeCells count="4">
    <mergeCell ref="A4:E4"/>
    <mergeCell ref="A8:E8"/>
    <mergeCell ref="A12:E12"/>
    <mergeCell ref="A1:E1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доходи</vt:lpstr>
      <vt:lpstr>видатки</vt:lpstr>
      <vt:lpstr>основні показники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2019-12-19T12:57:54Z</cp:lastPrinted>
  <dcterms:created xsi:type="dcterms:W3CDTF">2019-12-10T12:31:36Z</dcterms:created>
  <dcterms:modified xsi:type="dcterms:W3CDTF">2020-01-11T21:01:28Z</dcterms:modified>
</cp:coreProperties>
</file>