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7400" windowHeight="1062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H113" i="1" l="1"/>
  <c r="G113" i="1"/>
  <c r="H130" i="1"/>
  <c r="G130" i="1"/>
  <c r="H129" i="1"/>
  <c r="G129" i="1"/>
  <c r="H128" i="1"/>
  <c r="G128" i="1"/>
  <c r="H127" i="1"/>
  <c r="G127" i="1"/>
  <c r="H104" i="1" l="1"/>
  <c r="G104" i="1"/>
  <c r="F48" i="1" l="1"/>
  <c r="E48" i="1"/>
  <c r="D48" i="1"/>
  <c r="H51" i="1"/>
  <c r="G51" i="1"/>
  <c r="C48" i="1"/>
  <c r="H105" i="1" l="1"/>
  <c r="G105" i="1"/>
  <c r="H111" i="1" l="1"/>
  <c r="G111" i="1"/>
  <c r="F16" i="1" l="1"/>
  <c r="E16" i="1"/>
  <c r="D16" i="1"/>
  <c r="C16" i="1"/>
  <c r="H131" i="1"/>
  <c r="G131" i="1"/>
  <c r="H137" i="1"/>
  <c r="G137" i="1"/>
  <c r="H132" i="1"/>
  <c r="G132" i="1"/>
  <c r="H61" i="1"/>
  <c r="G61" i="1"/>
  <c r="F58" i="1"/>
  <c r="E58" i="1"/>
  <c r="D58" i="1"/>
  <c r="C58" i="1"/>
  <c r="D44" i="1"/>
  <c r="H19" i="1"/>
  <c r="G19" i="1"/>
  <c r="H138" i="1"/>
  <c r="G138" i="1"/>
  <c r="H136" i="1"/>
  <c r="G136" i="1"/>
  <c r="H135" i="1"/>
  <c r="G135" i="1"/>
  <c r="H134" i="1"/>
  <c r="G134" i="1"/>
  <c r="H133" i="1"/>
  <c r="G133" i="1"/>
  <c r="H126" i="1"/>
  <c r="G126" i="1"/>
  <c r="H125" i="1"/>
  <c r="G125" i="1"/>
  <c r="H124" i="1"/>
  <c r="G124" i="1"/>
  <c r="H123" i="1"/>
  <c r="G123" i="1"/>
  <c r="H122" i="1"/>
  <c r="G122" i="1"/>
  <c r="H121" i="1"/>
  <c r="G121" i="1"/>
  <c r="H120" i="1"/>
  <c r="G120" i="1"/>
  <c r="H119" i="1"/>
  <c r="G119" i="1"/>
  <c r="H118" i="1"/>
  <c r="G118" i="1"/>
  <c r="H117" i="1"/>
  <c r="G117" i="1"/>
  <c r="H116" i="1"/>
  <c r="G116" i="1"/>
  <c r="H115" i="1"/>
  <c r="G115" i="1"/>
  <c r="H114" i="1"/>
  <c r="G114" i="1"/>
  <c r="H112" i="1"/>
  <c r="G112" i="1"/>
  <c r="H110" i="1"/>
  <c r="G110" i="1"/>
  <c r="H109" i="1"/>
  <c r="G109" i="1"/>
  <c r="H108" i="1"/>
  <c r="G108" i="1"/>
  <c r="H107" i="1"/>
  <c r="G107" i="1"/>
  <c r="H106" i="1"/>
  <c r="G106" i="1"/>
  <c r="F139" i="1"/>
  <c r="E139" i="1"/>
  <c r="D139" i="1"/>
  <c r="C139" i="1"/>
  <c r="H96" i="1"/>
  <c r="H95" i="1"/>
  <c r="H94" i="1"/>
  <c r="H93" i="1"/>
  <c r="H92" i="1"/>
  <c r="H91" i="1"/>
  <c r="H90" i="1"/>
  <c r="H89" i="1"/>
  <c r="H88" i="1"/>
  <c r="H87" i="1"/>
  <c r="H86" i="1"/>
  <c r="H85" i="1"/>
  <c r="H83" i="1"/>
  <c r="H82" i="1"/>
  <c r="H81" i="1"/>
  <c r="H76" i="1"/>
  <c r="H75" i="1"/>
  <c r="H74" i="1"/>
  <c r="H73" i="1"/>
  <c r="H71" i="1"/>
  <c r="H70" i="1"/>
  <c r="H68" i="1"/>
  <c r="H67" i="1"/>
  <c r="H66" i="1"/>
  <c r="H65" i="1"/>
  <c r="H62" i="1"/>
  <c r="H60" i="1"/>
  <c r="H59" i="1"/>
  <c r="H57" i="1"/>
  <c r="H56" i="1"/>
  <c r="H55" i="1"/>
  <c r="H54" i="1"/>
  <c r="H50" i="1"/>
  <c r="H49" i="1"/>
  <c r="H47" i="1"/>
  <c r="H46" i="1"/>
  <c r="H45" i="1"/>
  <c r="H41" i="1"/>
  <c r="H40" i="1"/>
  <c r="H38" i="1"/>
  <c r="H37" i="1"/>
  <c r="H36" i="1"/>
  <c r="H34" i="1"/>
  <c r="H33" i="1"/>
  <c r="H32" i="1"/>
  <c r="H31" i="1"/>
  <c r="H30" i="1"/>
  <c r="H29" i="1"/>
  <c r="H28" i="1"/>
  <c r="H27" i="1"/>
  <c r="H26" i="1"/>
  <c r="H25" i="1"/>
  <c r="H24" i="1"/>
  <c r="H21" i="1"/>
  <c r="H18" i="1"/>
  <c r="H16" i="1" s="1"/>
  <c r="H14" i="1"/>
  <c r="H12" i="1"/>
  <c r="H11" i="1"/>
  <c r="H10" i="1"/>
  <c r="H9" i="1"/>
  <c r="G96" i="1"/>
  <c r="G95" i="1"/>
  <c r="G94" i="1"/>
  <c r="G93" i="1"/>
  <c r="G92" i="1"/>
  <c r="G91" i="1"/>
  <c r="G90" i="1"/>
  <c r="G89" i="1"/>
  <c r="G88" i="1"/>
  <c r="G87" i="1"/>
  <c r="G86" i="1"/>
  <c r="G85" i="1"/>
  <c r="G83" i="1"/>
  <c r="G82" i="1"/>
  <c r="G81" i="1"/>
  <c r="G76" i="1"/>
  <c r="G75" i="1"/>
  <c r="G74" i="1"/>
  <c r="G73" i="1"/>
  <c r="G71" i="1"/>
  <c r="G70" i="1"/>
  <c r="G68" i="1"/>
  <c r="G67" i="1"/>
  <c r="G66" i="1"/>
  <c r="G65" i="1"/>
  <c r="G62" i="1"/>
  <c r="G60" i="1"/>
  <c r="G59" i="1"/>
  <c r="G57" i="1"/>
  <c r="G56" i="1"/>
  <c r="G55" i="1"/>
  <c r="G54" i="1"/>
  <c r="G50" i="1"/>
  <c r="G49" i="1"/>
  <c r="G47" i="1"/>
  <c r="G46" i="1"/>
  <c r="G45" i="1"/>
  <c r="G41" i="1"/>
  <c r="G40" i="1"/>
  <c r="G38" i="1"/>
  <c r="G36" i="1"/>
  <c r="G34" i="1"/>
  <c r="G33" i="1"/>
  <c r="G32" i="1"/>
  <c r="G31" i="1"/>
  <c r="G30" i="1"/>
  <c r="G29" i="1"/>
  <c r="G28" i="1"/>
  <c r="G27" i="1"/>
  <c r="G26" i="1"/>
  <c r="G25" i="1"/>
  <c r="G24" i="1"/>
  <c r="G21" i="1"/>
  <c r="G18" i="1"/>
  <c r="G16" i="1" s="1"/>
  <c r="G14" i="1"/>
  <c r="G12" i="1"/>
  <c r="G11" i="1"/>
  <c r="G10" i="1"/>
  <c r="G9" i="1"/>
  <c r="F39" i="1"/>
  <c r="E39" i="1"/>
  <c r="D39" i="1"/>
  <c r="H39" i="1" s="1"/>
  <c r="C39" i="1"/>
  <c r="G39" i="1" s="1"/>
  <c r="F69" i="1"/>
  <c r="F64" i="1"/>
  <c r="F63" i="1"/>
  <c r="F84" i="1"/>
  <c r="E84" i="1"/>
  <c r="F80" i="1"/>
  <c r="E80" i="1"/>
  <c r="F79" i="1"/>
  <c r="E79" i="1"/>
  <c r="F78" i="1"/>
  <c r="E78" i="1"/>
  <c r="F72" i="1"/>
  <c r="E72" i="1"/>
  <c r="F44" i="1"/>
  <c r="E44" i="1"/>
  <c r="F43" i="1"/>
  <c r="E43" i="1"/>
  <c r="F23" i="1"/>
  <c r="E23" i="1"/>
  <c r="F20" i="1"/>
  <c r="E20" i="1"/>
  <c r="F15" i="1"/>
  <c r="E15" i="1"/>
  <c r="F13" i="1"/>
  <c r="E13" i="1"/>
  <c r="F8" i="1"/>
  <c r="E8" i="1"/>
  <c r="F7" i="1"/>
  <c r="E7" i="1"/>
  <c r="D84" i="1"/>
  <c r="H84" i="1" s="1"/>
  <c r="C84" i="1"/>
  <c r="D80" i="1"/>
  <c r="H80" i="1" s="1"/>
  <c r="C80" i="1"/>
  <c r="G80" i="1" s="1"/>
  <c r="D79" i="1"/>
  <c r="H79" i="1" s="1"/>
  <c r="C79" i="1"/>
  <c r="D78" i="1"/>
  <c r="H78" i="1" s="1"/>
  <c r="C78" i="1"/>
  <c r="D72" i="1"/>
  <c r="H72" i="1" s="1"/>
  <c r="C72" i="1"/>
  <c r="G72" i="1" s="1"/>
  <c r="D69" i="1"/>
  <c r="H69" i="1" s="1"/>
  <c r="C69" i="1"/>
  <c r="D64" i="1"/>
  <c r="C64" i="1"/>
  <c r="D63" i="1"/>
  <c r="C63" i="1"/>
  <c r="D53" i="1"/>
  <c r="C53" i="1"/>
  <c r="D52" i="1"/>
  <c r="C52" i="1"/>
  <c r="H48" i="1"/>
  <c r="G48" i="1"/>
  <c r="H44" i="1"/>
  <c r="C44" i="1"/>
  <c r="G44" i="1" s="1"/>
  <c r="D43" i="1"/>
  <c r="H43" i="1" s="1"/>
  <c r="C43" i="1"/>
  <c r="G43" i="1" s="1"/>
  <c r="D42" i="1"/>
  <c r="C42" i="1"/>
  <c r="D35" i="1"/>
  <c r="C35" i="1"/>
  <c r="D23" i="1"/>
  <c r="H23" i="1" s="1"/>
  <c r="C23" i="1"/>
  <c r="G23" i="1" s="1"/>
  <c r="D22" i="1"/>
  <c r="C22" i="1"/>
  <c r="D20" i="1"/>
  <c r="H20" i="1" s="1"/>
  <c r="C20" i="1"/>
  <c r="G20" i="1" s="1"/>
  <c r="D15" i="1"/>
  <c r="H15" i="1" s="1"/>
  <c r="C15" i="1"/>
  <c r="G15" i="1" s="1"/>
  <c r="D13" i="1"/>
  <c r="H13" i="1" s="1"/>
  <c r="C13" i="1"/>
  <c r="G13" i="1" s="1"/>
  <c r="D8" i="1"/>
  <c r="H8" i="1" s="1"/>
  <c r="C8" i="1"/>
  <c r="G8" i="1" s="1"/>
  <c r="D7" i="1"/>
  <c r="H7" i="1" s="1"/>
  <c r="C7" i="1"/>
  <c r="G7" i="1" s="1"/>
  <c r="D6" i="1"/>
  <c r="D77" i="1" s="1"/>
  <c r="D97" i="1" s="1"/>
  <c r="C6" i="1"/>
  <c r="C77" i="1" s="1"/>
  <c r="C97" i="1" s="1"/>
  <c r="G58" i="1" l="1"/>
  <c r="H58" i="1"/>
  <c r="G78" i="1"/>
  <c r="G79" i="1"/>
  <c r="G84" i="1"/>
  <c r="H63" i="1"/>
  <c r="H64" i="1"/>
  <c r="H103" i="1" l="1"/>
  <c r="G103" i="1"/>
  <c r="G139" i="1" s="1"/>
  <c r="E69" i="1"/>
  <c r="G69" i="1" s="1"/>
  <c r="E64" i="1"/>
  <c r="F53" i="1"/>
  <c r="E53" i="1"/>
  <c r="E37" i="1"/>
  <c r="G37" i="1" s="1"/>
  <c r="H139" i="1" l="1"/>
  <c r="E52" i="1"/>
  <c r="G52" i="1" s="1"/>
  <c r="G53" i="1"/>
  <c r="F52" i="1"/>
  <c r="H53" i="1"/>
  <c r="E63" i="1"/>
  <c r="G64" i="1"/>
  <c r="E35" i="1"/>
  <c r="G35" i="1" s="1"/>
  <c r="F35" i="1"/>
  <c r="H35" i="1" s="1"/>
  <c r="H52" i="1" l="1"/>
  <c r="F42" i="1"/>
  <c r="H42" i="1" s="1"/>
  <c r="G63" i="1"/>
  <c r="E42" i="1"/>
  <c r="E22" i="1"/>
  <c r="F22" i="1"/>
  <c r="H22" i="1" l="1"/>
  <c r="F6" i="1"/>
  <c r="G22" i="1"/>
  <c r="E6" i="1"/>
  <c r="G6" i="1" s="1"/>
  <c r="G42" i="1"/>
  <c r="E77" i="1"/>
  <c r="G77" i="1" s="1"/>
  <c r="E97" i="1"/>
  <c r="G97" i="1" s="1"/>
  <c r="H6" i="1" l="1"/>
  <c r="F77" i="1"/>
  <c r="H77" i="1" l="1"/>
  <c r="F97" i="1"/>
  <c r="H97" i="1" s="1"/>
</calcChain>
</file>

<file path=xl/sharedStrings.xml><?xml version="1.0" encoding="utf-8"?>
<sst xmlns="http://schemas.openxmlformats.org/spreadsheetml/2006/main" count="188" uniqueCount="174">
  <si>
    <t>Код</t>
  </si>
  <si>
    <t>Загальний фонд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</si>
  <si>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</si>
  <si>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</si>
  <si>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</si>
  <si>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</si>
  <si>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</si>
  <si>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</si>
  <si>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</si>
  <si>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</si>
  <si>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</si>
  <si>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</si>
  <si>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</si>
  <si>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</si>
  <si>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</si>
  <si>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</si>
  <si>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</si>
  <si>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</si>
  <si>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</si>
  <si>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</si>
  <si>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</si>
  <si>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</si>
  <si>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</si>
  <si>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</si>
  <si>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</si>
  <si>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</si>
  <si>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</si>
  <si>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</si>
  <si>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</si>
  <si>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</si>
  <si>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</si>
  <si>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</si>
  <si>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</si>
  <si>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</si>
  <si>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</si>
  <si>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</si>
  <si>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</si>
  <si>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</si>
  <si>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</si>
  <si>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</si>
  <si>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</si>
  <si>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</si>
  <si>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Інші джерела власних надходжень бюджетних установ 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</si>
  <si>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</si>
  <si>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РАЗОМ ДОХОДІВ</t>
  </si>
  <si>
    <t>Офіційні трансферти  </t>
  </si>
  <si>
    <t>Від органів державного управління  </t>
  </si>
  <si>
    <t>Дотації  </t>
  </si>
  <si>
    <t>Базова дотація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</si>
  <si>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здоров`я</t>
  </si>
  <si>
    <t>Субвенції  </t>
  </si>
  <si>
    <t>Субвенція з державного бюджету місцевим бюджетам на формування інфраструктури об’єднаних територіальних громад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</si>
  <si>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</si>
  <si>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</si>
  <si>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</si>
  <si>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Інші субвенції </t>
  </si>
  <si>
    <t>ВСЬОГО ДОХОДІВ</t>
  </si>
  <si>
    <t>Призачено по бюджету</t>
  </si>
  <si>
    <t>Надійшло</t>
  </si>
  <si>
    <t>Інші неподаткові надходження</t>
  </si>
  <si>
    <t>Доходи від операцій з капіталом.</t>
  </si>
  <si>
    <t>Кошти за шкоду. Що заподіяна на земельних ділянках.які не надані у користування. Внаслідок самовільного іх заняття.</t>
  </si>
  <si>
    <t>Надходження коштів з рахунків виборчих фондів</t>
  </si>
  <si>
    <t>Збір за провадження торговельної діяльності(роздрібна торгівля). Сплачений фізичними особами. Що справлявся до 1 січня 2015р.</t>
  </si>
  <si>
    <t>Збір за провадження торговельної діяльності(роздрібна торгівля). Сплачений юридичними особами. Що справлявся до 1 січня 2015р.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</si>
  <si>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</si>
  <si>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Державне мито що сплачується за місцем розгляду та оформленням документів у тому чмслі і за оформлення документів на спадщину і дарування</t>
  </si>
  <si>
    <t>Кошти від реалізаціїї безхозяйного майна. Знахідок. Спадкового майна. Одержаного територіальню громадою в порядку спадкування чи дарування а також валютні цінності і грошові кошти власники яких невідомі</t>
  </si>
  <si>
    <t>Спеціальний фонд свсього</t>
  </si>
  <si>
    <t>Цільві фонди</t>
  </si>
  <si>
    <t>Кошти від проажу земельних ділянок несільськогосподпорського призначення. Що перебувають у державній або комунальній власності та земельних ділянок які знаходяться на території автономної оеспубліки Крим</t>
  </si>
  <si>
    <t>Надходження бюджетних установ від додаткової (господарської діяльнсті)</t>
  </si>
  <si>
    <t>Плата за оренду майна бюджетних установ</t>
  </si>
  <si>
    <t>Надходження бюджетних установ від реалізації в установленому порядку  майна.( Крім нерухомого майна)</t>
  </si>
  <si>
    <t>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</t>
  </si>
  <si>
    <t>Надходження від викидів забруднюючих речовин в атмосферне повітря стаціонарними джерелами забруднення.</t>
  </si>
  <si>
    <t>Надходження від розміщення відходів у чпеціально відведених для цього місцях чи на об"єктах. Крім розміщення окремих видів відходів як вторинної сировини</t>
  </si>
  <si>
    <t>Благодійні внески. Гранди та дарунки</t>
  </si>
  <si>
    <t>Стабілізаційна дотація</t>
  </si>
  <si>
    <t>Орендна плата за водні об"єкти (Ії частини). що надається в кристування на цмовах оренди</t>
  </si>
  <si>
    <t>Разом</t>
  </si>
  <si>
    <t>Найменування згідно з класифікацією видатків бюджету</t>
  </si>
  <si>
    <t>Видатки за тимчасовою класифікацією видатків місцевих бюджетів</t>
  </si>
  <si>
    <t>спеціальний фонд</t>
  </si>
  <si>
    <t>Затверджено місцевим бюджетом з урахуванням змін</t>
  </si>
  <si>
    <t>Виконано з початку року</t>
  </si>
  <si>
    <t>Багатопрофільна стаціонарна медична допомога населенню</t>
  </si>
  <si>
    <t>Всього видатків</t>
  </si>
  <si>
    <t>Організація та проведення громадських робіт</t>
  </si>
  <si>
    <t xml:space="preserve"> </t>
  </si>
  <si>
    <t>Транспортний податок з фізичних осіб</t>
  </si>
  <si>
    <t>Єдиний подоток з юридичних осіб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</si>
  <si>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</si>
  <si>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коштів освітньої субвенції, що утворилася на початок бюджетного періоду.</t>
  </si>
  <si>
    <t>Субвенція з державного бюджету  місцевим бюджетам на надання підтримки дітей з особливими освітніми потребами</t>
  </si>
  <si>
    <t>Субвенція з місцевого  бюджету місцевим бюджетам  на забезпечення якісної сучасної та доступної загальної середньої освіти "Нова українська школа" за рахунок відповідної субвенції з державного бюджету.</t>
  </si>
  <si>
    <t>Інші заходи у сфері соціального захисту і соціального забезпечення</t>
  </si>
  <si>
    <t>Інші заходи в галузі культури і мистецтва</t>
  </si>
  <si>
    <t>Організація благоустрою населених пунктів</t>
  </si>
  <si>
    <t>Реалізація програм в галузі сільського господарства</t>
  </si>
  <si>
    <t>Утримання та розвиток автомобільних доріг та дорожньої інфраструктури за рахунок коштів місцевого бюджету</t>
  </si>
  <si>
    <t>Забезпечення діяльності місцевої пожежної охорони</t>
  </si>
  <si>
    <t>Заходи та роботи з мобілізаційної підготовки місцевого значення</t>
  </si>
  <si>
    <t>Інші заходи громадського порядку та безпеки</t>
  </si>
  <si>
    <t>Субвенція з місцевого бюджету державному бюджету на виконання програм соціально-економічного розвитку регіонів</t>
  </si>
  <si>
    <t>Виконання інвестиційних проектів в рамках здійснення заходів щодо соціально-економічного розвитку окремих територій</t>
  </si>
  <si>
    <t>Субвенція з місцевого бюджету на реалізайію заходів, спрямованих на реалізацію заходів, спямованих на підвищення якості освіти за рахунок  відповідної субвенції з державного бюджету</t>
  </si>
  <si>
    <t>Рентна плата за користування надрами для видобування корисних копалин загальноднржавного значення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</si>
  <si>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</t>
  </si>
  <si>
    <t>Нвдходження від відшкодування втрат сільськогосподарського і оісогосподарського виробництва</t>
  </si>
  <si>
    <t>Рентна плата за спеціальне використання лісових ресурсів  в частині деревини, заготовленої в порядку рубок головного користування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</si>
  <si>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</si>
  <si>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Компенсаційні виплати за пільговий проїзд окремих категорій громадян на залізничному транспорті</t>
  </si>
  <si>
    <t>Начальник фінансового відділу____________________Василь ГАБРИЛЬЧУК</t>
  </si>
  <si>
    <t>Звіт про виконання доходів бюджету Заболоттівської селищної територіальної громади за І квартал 2021 року.</t>
  </si>
  <si>
    <t>Плата за встановлення земельного сервітуту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</si>
  <si>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</si>
  <si>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</si>
  <si>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0111021</t>
  </si>
  <si>
    <t>Надання загальної середньої освіти закладами загальної середньої освіти</t>
  </si>
  <si>
    <t>0111031</t>
  </si>
  <si>
    <t>0111061</t>
  </si>
  <si>
    <t>0111080</t>
  </si>
  <si>
    <t>Надання спеціальної освіти мистецькими школами</t>
  </si>
  <si>
    <t>0111142</t>
  </si>
  <si>
    <t>Інші програми та заходи у сфері освіти</t>
  </si>
  <si>
    <t>0111151</t>
  </si>
  <si>
    <t>Забезпечення діяльності інклюзивно-ресурсних центрів за рахунок коштів місцевого бюджету</t>
  </si>
  <si>
    <t>0111152</t>
  </si>
  <si>
    <t>Забезпечення діяльності інклюзивно-ресурсних центрів за рахунок освітньої субвенції</t>
  </si>
  <si>
    <t>0111200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</si>
  <si>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</si>
  <si>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</si>
  <si>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</si>
  <si>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0112010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</si>
  <si>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</si>
  <si>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</si>
  <si>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0113035</t>
  </si>
  <si>
    <t>0113104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</si>
  <si>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</si>
  <si>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0113210</t>
  </si>
  <si>
    <t>0113242</t>
  </si>
  <si>
    <t>0114030</t>
  </si>
  <si>
    <t>Забезпечення діяльності бібліотек</t>
  </si>
  <si>
    <t>0114060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</si>
  <si>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</si>
  <si>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</si>
  <si>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0115061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</si>
  <si>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</si>
  <si>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</si>
  <si>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</si>
  <si>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</si>
  <si>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0117110</t>
  </si>
  <si>
    <t>0117350</t>
  </si>
  <si>
    <t>Розроблення схем планування та забудови територій (містобудівної документації)</t>
  </si>
  <si>
    <t>0118110</t>
  </si>
  <si>
    <t>Заходи із запобігання та ліквідації надзвичайних ситуацій та наслідків стихійного лиха</t>
  </si>
  <si>
    <t>0118130</t>
  </si>
  <si>
    <t>0118220</t>
  </si>
  <si>
    <t>0118230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</si>
  <si>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</si>
  <si>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</si>
  <si>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</si>
  <si>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Резервний фонд місцевого бюджету</t>
  </si>
  <si>
    <t>3719770</t>
  </si>
  <si>
    <t>Інші субвенції з місцевого бюджету</t>
  </si>
  <si>
    <t>3719800</t>
  </si>
  <si>
    <t>0117363</t>
  </si>
  <si>
    <t>0117461</t>
  </si>
  <si>
    <t>0117462</t>
  </si>
  <si>
    <t>Утримання та розвиток автомобільних доріг та дорожньої інфраструктури за рахунок субвенції з державного бюджету</t>
  </si>
  <si>
    <t>0117691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</si>
  <si>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</si>
  <si>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 xml:space="preserve">            Звіт про виконання видатків  бюджету Заболоттівської селищної територіальної громади  за І квартал  2021 року.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</si>
</sst>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i/>
      <sz val="10"/>
      <name val="Arial Cyr"/>
      <charset val="204"/>
    </font>
    <font>
      <i/>
      <sz val="10"/>
      <name val="Arial Cyr"/>
      <charset val="204"/>
    </font>
    <font>
      <b/>
      <i/>
      <sz val="10"/>
      <name val="Arial Cyr"/>
      <family val="2"/>
      <charset val="204"/>
    </font>
    <font>
      <b/>
      <i/>
      <sz val="10"/>
      <color theme="1"/>
      <name val="Calibri"/>
      <family val="2"/>
      <charset val="204"/>
      <scheme val="minor"/>
    </font>
    <font>
      <i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2" fontId="0" fillId="2" borderId="1" xfId="0" applyNumberFormat="1" applyFont="1" applyFill="1" applyBorder="1" applyAlignment="1">
      <alignment vertical="center"/>
    </xf>
    <xf numFmtId="2" fontId="0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0" borderId="0" xfId="0" applyFont="1"/>
    <xf numFmtId="0" fontId="3" fillId="0" borderId="0" xfId="0" applyFont="1"/>
    <xf numFmtId="0" fontId="3" fillId="0" borderId="6" xfId="0" applyFont="1" applyBorder="1" applyAlignment="1">
      <alignment horizontal="center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2" fontId="1" fillId="2" borderId="0" xfId="0" applyNumberFormat="1" applyFont="1" applyFill="1" applyBorder="1" applyAlignment="1">
      <alignment vertical="center"/>
    </xf>
    <xf numFmtId="2" fontId="1" fillId="0" borderId="0" xfId="0" applyNumberFormat="1" applyFont="1" applyBorder="1" applyAlignment="1">
      <alignment vertical="center"/>
    </xf>
    <xf numFmtId="0" fontId="5" fillId="0" borderId="0" xfId="0" applyFont="1"/>
    <xf numFmtId="2" fontId="2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left" vertical="center" wrapText="1"/>
    </xf>
    <xf numFmtId="0" fontId="0" fillId="0" borderId="0" xfId="0" applyFont="1"/>
    <xf numFmtId="0" fontId="2" fillId="0" borderId="1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4"/>
  <sheetViews>
    <sheetView tabSelected="1" view="pageLayout" zoomScaleNormal="100" workbookViewId="0">
      <selection activeCell="A99" sqref="A99:H152"/>
    </sheetView>
  </sheetViews>
  <sheetFormatPr defaultRowHeight="12.75" x14ac:dyDescent="0.2"/>
  <cols>
    <col min="1" max="1" width="11.28515625" customWidth="1"/>
    <col min="2" max="2" width="46.42578125" customWidth="1"/>
    <col min="3" max="3" width="13.5703125" customWidth="1"/>
    <col min="4" max="4" width="13.85546875" customWidth="1"/>
    <col min="5" max="5" width="12.7109375" customWidth="1"/>
    <col min="6" max="6" width="13.140625" customWidth="1"/>
    <col min="7" max="7" width="13.28515625" customWidth="1"/>
    <col min="8" max="8" width="13.5703125" customWidth="1"/>
    <col min="9" max="9" width="0.140625" customWidth="1"/>
  </cols>
  <sheetData>
    <row r="1" spans="1:10" x14ac:dyDescent="0.2">
      <c r="A1" s="40" t="s">
        <v>114</v>
      </c>
      <c r="B1" s="41"/>
      <c r="C1" s="41"/>
      <c r="D1" s="41"/>
      <c r="E1" s="41"/>
      <c r="F1" s="41"/>
      <c r="G1" s="41"/>
      <c r="H1" s="41"/>
    </row>
    <row r="2" spans="1:10" ht="12.75" customHeight="1" x14ac:dyDescent="0.2">
      <c r="A2" s="42" t="s">
        <v>0</v>
      </c>
      <c r="B2" s="42" t="s">
        <v>81</v>
      </c>
      <c r="C2" s="43" t="s">
        <v>1</v>
      </c>
      <c r="D2" s="44"/>
      <c r="E2" s="45" t="s">
        <v>68</v>
      </c>
      <c r="F2" s="46"/>
      <c r="G2" s="45" t="s">
        <v>80</v>
      </c>
      <c r="H2" s="47"/>
    </row>
    <row r="3" spans="1:10" ht="12.75" customHeight="1" x14ac:dyDescent="0.2">
      <c r="A3" s="42"/>
      <c r="B3" s="42"/>
      <c r="C3" s="38" t="s">
        <v>57</v>
      </c>
      <c r="D3" s="38" t="s">
        <v>58</v>
      </c>
      <c r="E3" s="38" t="s">
        <v>57</v>
      </c>
      <c r="F3" s="38" t="s">
        <v>58</v>
      </c>
      <c r="G3" s="38" t="s">
        <v>57</v>
      </c>
      <c r="H3" s="38" t="s">
        <v>58</v>
      </c>
    </row>
    <row r="4" spans="1:10" x14ac:dyDescent="0.2">
      <c r="A4" s="42"/>
      <c r="B4" s="42"/>
      <c r="C4" s="39"/>
      <c r="D4" s="39"/>
      <c r="E4" s="39"/>
      <c r="F4" s="39"/>
      <c r="G4" s="39"/>
      <c r="H4" s="39"/>
    </row>
    <row r="5" spans="1:10" x14ac:dyDescent="0.2">
      <c r="A5" s="23">
        <v>1</v>
      </c>
      <c r="B5" s="23">
        <v>2</v>
      </c>
      <c r="C5" s="24">
        <v>3</v>
      </c>
      <c r="D5" s="24">
        <v>4</v>
      </c>
      <c r="E5" s="23">
        <v>5</v>
      </c>
      <c r="F5" s="23">
        <v>6</v>
      </c>
      <c r="G5" s="23">
        <v>7</v>
      </c>
      <c r="H5" s="23">
        <v>8</v>
      </c>
    </row>
    <row r="6" spans="1:10" x14ac:dyDescent="0.2">
      <c r="A6" s="1">
        <v>10000000</v>
      </c>
      <c r="B6" s="2" t="s">
        <v>2</v>
      </c>
      <c r="C6" s="4">
        <f>C7+C15+C20+C22</f>
        <v>13900300</v>
      </c>
      <c r="D6" s="4">
        <f>D7+D15+D20+D22</f>
        <v>3536517.76</v>
      </c>
      <c r="E6" s="4">
        <f>E7+E15+E20+E22+E39</f>
        <v>0</v>
      </c>
      <c r="F6" s="4">
        <f>F7+F15+F20+F22+F39</f>
        <v>716.12</v>
      </c>
      <c r="G6" s="4">
        <f>C6+E6</f>
        <v>13900300</v>
      </c>
      <c r="H6" s="4">
        <f>D6+F6</f>
        <v>3537233.88</v>
      </c>
    </row>
    <row r="7" spans="1:10" ht="25.5" x14ac:dyDescent="0.2">
      <c r="A7" s="1">
        <v>11000000</v>
      </c>
      <c r="B7" s="2" t="s">
        <v>3</v>
      </c>
      <c r="C7" s="4">
        <f>C8+C13</f>
        <v>9925000</v>
      </c>
      <c r="D7" s="4">
        <f>D8+D13</f>
        <v>2318230.9</v>
      </c>
      <c r="E7" s="4">
        <f t="shared" ref="E7:F7" si="0">E8+E13</f>
        <v>0</v>
      </c>
      <c r="F7" s="4">
        <f t="shared" si="0"/>
        <v>0</v>
      </c>
      <c r="G7" s="4">
        <f t="shared" ref="G7:G74" si="1">C7+E7</f>
        <v>9925000</v>
      </c>
      <c r="H7" s="4">
        <f t="shared" ref="H7:H74" si="2">D7+F7</f>
        <v>2318230.9</v>
      </c>
    </row>
    <row r="8" spans="1:10" x14ac:dyDescent="0.2">
      <c r="A8" s="1">
        <v>11010000</v>
      </c>
      <c r="B8" s="2" t="s">
        <v>4</v>
      </c>
      <c r="C8" s="4">
        <f>C9+C10+C11+C12</f>
        <v>9920000</v>
      </c>
      <c r="D8" s="4">
        <f>D9+D10+D11+D12</f>
        <v>2313906.9</v>
      </c>
      <c r="E8" s="4">
        <f t="shared" ref="E8:F8" si="3">E9+E10+E11+E12</f>
        <v>0</v>
      </c>
      <c r="F8" s="4">
        <f t="shared" si="3"/>
        <v>0</v>
      </c>
      <c r="G8" s="4">
        <f t="shared" si="1"/>
        <v>9920000</v>
      </c>
      <c r="H8" s="4">
        <f t="shared" si="2"/>
        <v>2313906.9</v>
      </c>
    </row>
    <row r="9" spans="1:10" ht="38.25" x14ac:dyDescent="0.2">
      <c r="A9" s="9">
        <v>11010100</v>
      </c>
      <c r="B9" s="10" t="s">
        <v>5</v>
      </c>
      <c r="C9" s="8">
        <v>8630000</v>
      </c>
      <c r="D9" s="8">
        <v>1984666.09</v>
      </c>
      <c r="E9" s="8">
        <v>0</v>
      </c>
      <c r="F9" s="8"/>
      <c r="G9" s="4">
        <f t="shared" si="1"/>
        <v>8630000</v>
      </c>
      <c r="H9" s="4">
        <f t="shared" si="2"/>
        <v>1984666.09</v>
      </c>
    </row>
    <row r="10" spans="1:10" ht="63.75" x14ac:dyDescent="0.2">
      <c r="A10" s="9">
        <v>11010200</v>
      </c>
      <c r="B10" s="10" t="s">
        <v>6</v>
      </c>
      <c r="C10" s="8">
        <v>1168000</v>
      </c>
      <c r="D10" s="8">
        <v>274985.28999999998</v>
      </c>
      <c r="E10" s="8">
        <v>0</v>
      </c>
      <c r="F10" s="8"/>
      <c r="G10" s="4">
        <f t="shared" si="1"/>
        <v>1168000</v>
      </c>
      <c r="H10" s="4">
        <f t="shared" si="2"/>
        <v>274985.28999999998</v>
      </c>
    </row>
    <row r="11" spans="1:10" ht="38.25" x14ac:dyDescent="0.2">
      <c r="A11" s="9">
        <v>11010400</v>
      </c>
      <c r="B11" s="10" t="s">
        <v>7</v>
      </c>
      <c r="C11" s="8">
        <v>47000</v>
      </c>
      <c r="D11" s="8">
        <v>2802.97</v>
      </c>
      <c r="E11" s="8">
        <v>0</v>
      </c>
      <c r="F11" s="8"/>
      <c r="G11" s="4">
        <f t="shared" si="1"/>
        <v>47000</v>
      </c>
      <c r="H11" s="4">
        <f t="shared" si="2"/>
        <v>2802.97</v>
      </c>
      <c r="J11" t="s">
        <v>89</v>
      </c>
    </row>
    <row r="12" spans="1:10" ht="38.25" x14ac:dyDescent="0.2">
      <c r="A12" s="9">
        <v>11010500</v>
      </c>
      <c r="B12" s="10" t="s">
        <v>8</v>
      </c>
      <c r="C12" s="8">
        <v>75000</v>
      </c>
      <c r="D12" s="8">
        <v>51452.55</v>
      </c>
      <c r="E12" s="8">
        <v>0</v>
      </c>
      <c r="F12" s="8"/>
      <c r="G12" s="4">
        <f t="shared" si="1"/>
        <v>75000</v>
      </c>
      <c r="H12" s="4">
        <f t="shared" si="2"/>
        <v>51452.55</v>
      </c>
    </row>
    <row r="13" spans="1:10" x14ac:dyDescent="0.2">
      <c r="A13" s="1">
        <v>11020000</v>
      </c>
      <c r="B13" s="2" t="s">
        <v>9</v>
      </c>
      <c r="C13" s="4">
        <f>C14</f>
        <v>5000</v>
      </c>
      <c r="D13" s="4">
        <f>D14</f>
        <v>4324</v>
      </c>
      <c r="E13" s="4">
        <f t="shared" ref="E13:F13" si="4">E14</f>
        <v>0</v>
      </c>
      <c r="F13" s="4">
        <f t="shared" si="4"/>
        <v>0</v>
      </c>
      <c r="G13" s="4">
        <f t="shared" si="1"/>
        <v>5000</v>
      </c>
      <c r="H13" s="4">
        <f t="shared" si="2"/>
        <v>4324</v>
      </c>
    </row>
    <row r="14" spans="1:10" ht="25.5" x14ac:dyDescent="0.2">
      <c r="A14" s="9">
        <v>11020200</v>
      </c>
      <c r="B14" s="10" t="s">
        <v>10</v>
      </c>
      <c r="C14" s="8">
        <v>5000</v>
      </c>
      <c r="D14" s="8">
        <v>4324</v>
      </c>
      <c r="E14" s="8">
        <v>0</v>
      </c>
      <c r="F14" s="8"/>
      <c r="G14" s="4">
        <f t="shared" si="1"/>
        <v>5000</v>
      </c>
      <c r="H14" s="4">
        <f t="shared" si="2"/>
        <v>4324</v>
      </c>
    </row>
    <row r="15" spans="1:10" ht="25.5" x14ac:dyDescent="0.2">
      <c r="A15" s="1">
        <v>13000000</v>
      </c>
      <c r="B15" s="2" t="s">
        <v>11</v>
      </c>
      <c r="C15" s="4">
        <f t="shared" ref="C15:F15" si="5">C16</f>
        <v>810000</v>
      </c>
      <c r="D15" s="4">
        <f t="shared" si="5"/>
        <v>484138.03</v>
      </c>
      <c r="E15" s="4">
        <f t="shared" si="5"/>
        <v>0</v>
      </c>
      <c r="F15" s="4">
        <f t="shared" si="5"/>
        <v>0</v>
      </c>
      <c r="G15" s="4">
        <f t="shared" si="1"/>
        <v>810000</v>
      </c>
      <c r="H15" s="4">
        <f t="shared" si="2"/>
        <v>484138.03</v>
      </c>
    </row>
    <row r="16" spans="1:10" ht="25.5" x14ac:dyDescent="0.2">
      <c r="A16" s="1">
        <v>13010000</v>
      </c>
      <c r="B16" s="2" t="s">
        <v>12</v>
      </c>
      <c r="C16" s="4">
        <f>C18+C19+C17</f>
        <v>810000</v>
      </c>
      <c r="D16" s="4">
        <f t="shared" ref="D16:H16" si="6">D18+D19+D17</f>
        <v>484138.03</v>
      </c>
      <c r="E16" s="4">
        <f t="shared" si="6"/>
        <v>0</v>
      </c>
      <c r="F16" s="4">
        <f t="shared" si="6"/>
        <v>0</v>
      </c>
      <c r="G16" s="4">
        <f t="shared" si="6"/>
        <v>510000</v>
      </c>
      <c r="H16" s="4">
        <f t="shared" si="6"/>
        <v>276634.43</v>
      </c>
    </row>
    <row r="17" spans="1:8" ht="38.25" x14ac:dyDescent="0.2">
      <c r="A17" s="9">
        <v>13010100</v>
      </c>
      <c r="B17" s="10" t="s">
        <v>110</v>
      </c>
      <c r="C17" s="8">
        <v>300000</v>
      </c>
      <c r="D17" s="8">
        <v>207503.6</v>
      </c>
      <c r="E17" s="8"/>
      <c r="F17" s="8"/>
      <c r="G17" s="8"/>
      <c r="H17" s="8"/>
    </row>
    <row r="18" spans="1:8" ht="63.75" x14ac:dyDescent="0.2">
      <c r="A18" s="9">
        <v>13010200</v>
      </c>
      <c r="B18" s="10" t="s">
        <v>13</v>
      </c>
      <c r="C18" s="8">
        <v>510000</v>
      </c>
      <c r="D18" s="8">
        <v>276522.26</v>
      </c>
      <c r="E18" s="8">
        <v>0</v>
      </c>
      <c r="F18" s="8"/>
      <c r="G18" s="4">
        <f t="shared" si="1"/>
        <v>510000</v>
      </c>
      <c r="H18" s="4">
        <f t="shared" si="2"/>
        <v>276522.26</v>
      </c>
    </row>
    <row r="19" spans="1:8" ht="38.25" x14ac:dyDescent="0.2">
      <c r="A19" s="9">
        <v>13030100</v>
      </c>
      <c r="B19" s="10" t="s">
        <v>107</v>
      </c>
      <c r="C19" s="8"/>
      <c r="D19" s="8">
        <v>112.17</v>
      </c>
      <c r="E19" s="8"/>
      <c r="F19" s="8"/>
      <c r="G19" s="4">
        <f t="shared" ref="G19" si="7">C19+E19</f>
        <v>0</v>
      </c>
      <c r="H19" s="4">
        <f t="shared" ref="H19" si="8">D19+F19</f>
        <v>112.17</v>
      </c>
    </row>
    <row r="20" spans="1:8" x14ac:dyDescent="0.2">
      <c r="A20" s="1">
        <v>14000000</v>
      </c>
      <c r="B20" s="2" t="s">
        <v>14</v>
      </c>
      <c r="C20" s="4">
        <f>C21</f>
        <v>205500</v>
      </c>
      <c r="D20" s="4">
        <f>D21</f>
        <v>52953.54</v>
      </c>
      <c r="E20" s="4">
        <f t="shared" ref="E20:F20" si="9">E21</f>
        <v>0</v>
      </c>
      <c r="F20" s="4">
        <f t="shared" si="9"/>
        <v>0</v>
      </c>
      <c r="G20" s="4">
        <f t="shared" si="1"/>
        <v>205500</v>
      </c>
      <c r="H20" s="4">
        <f t="shared" si="2"/>
        <v>52953.54</v>
      </c>
    </row>
    <row r="21" spans="1:8" ht="38.25" x14ac:dyDescent="0.2">
      <c r="A21" s="9">
        <v>14040000</v>
      </c>
      <c r="B21" s="10" t="s">
        <v>15</v>
      </c>
      <c r="C21" s="8">
        <v>205500</v>
      </c>
      <c r="D21" s="8">
        <v>52953.54</v>
      </c>
      <c r="E21" s="8">
        <v>0</v>
      </c>
      <c r="F21" s="8"/>
      <c r="G21" s="4">
        <f t="shared" si="1"/>
        <v>205500</v>
      </c>
      <c r="H21" s="4">
        <f t="shared" si="2"/>
        <v>52953.54</v>
      </c>
    </row>
    <row r="22" spans="1:8" x14ac:dyDescent="0.2">
      <c r="A22" s="1">
        <v>18000000</v>
      </c>
      <c r="B22" s="2" t="s">
        <v>16</v>
      </c>
      <c r="C22" s="4">
        <f>C23+C35+C33+C34</f>
        <v>2959800</v>
      </c>
      <c r="D22" s="4">
        <f>D23+D35+D33+D34</f>
        <v>681195.28999999992</v>
      </c>
      <c r="E22" s="4">
        <f t="shared" ref="E22:F22" si="10">E23+E35+E33+E34</f>
        <v>0</v>
      </c>
      <c r="F22" s="4">
        <f t="shared" si="10"/>
        <v>0</v>
      </c>
      <c r="G22" s="4">
        <f t="shared" si="1"/>
        <v>2959800</v>
      </c>
      <c r="H22" s="4">
        <f t="shared" si="2"/>
        <v>681195.28999999992</v>
      </c>
    </row>
    <row r="23" spans="1:8" x14ac:dyDescent="0.2">
      <c r="A23" s="1">
        <v>18010000</v>
      </c>
      <c r="B23" s="2" t="s">
        <v>17</v>
      </c>
      <c r="C23" s="4">
        <f>C25+C26+C27+C28+C29+C30+C31+C32+C24</f>
        <v>1712300</v>
      </c>
      <c r="D23" s="4">
        <f t="shared" ref="D23:F23" si="11">D25+D26+D27+D28+D29+D30+D31+D32+D24</f>
        <v>346496.24999999994</v>
      </c>
      <c r="E23" s="4">
        <f t="shared" si="11"/>
        <v>0</v>
      </c>
      <c r="F23" s="4">
        <f t="shared" si="11"/>
        <v>0</v>
      </c>
      <c r="G23" s="4">
        <f t="shared" si="1"/>
        <v>1712300</v>
      </c>
      <c r="H23" s="4">
        <f t="shared" si="2"/>
        <v>346496.24999999994</v>
      </c>
    </row>
    <row r="24" spans="1:8" x14ac:dyDescent="0.2">
      <c r="A24" s="9">
        <v>18011000</v>
      </c>
      <c r="B24" s="10" t="s">
        <v>90</v>
      </c>
      <c r="C24" s="8"/>
      <c r="D24" s="8"/>
      <c r="E24" s="8">
        <v>0</v>
      </c>
      <c r="F24" s="8"/>
      <c r="G24" s="4">
        <f t="shared" si="1"/>
        <v>0</v>
      </c>
      <c r="H24" s="4">
        <f t="shared" si="2"/>
        <v>0</v>
      </c>
    </row>
    <row r="25" spans="1:8" ht="38.25" x14ac:dyDescent="0.2">
      <c r="A25" s="9">
        <v>18010100</v>
      </c>
      <c r="B25" s="10" t="s">
        <v>18</v>
      </c>
      <c r="C25" s="8">
        <v>1500</v>
      </c>
      <c r="D25" s="8">
        <v>389.64</v>
      </c>
      <c r="E25" s="8">
        <v>0</v>
      </c>
      <c r="F25" s="8"/>
      <c r="G25" s="4">
        <f t="shared" si="1"/>
        <v>1500</v>
      </c>
      <c r="H25" s="4">
        <f t="shared" si="2"/>
        <v>389.64</v>
      </c>
    </row>
    <row r="26" spans="1:8" ht="38.25" x14ac:dyDescent="0.2">
      <c r="A26" s="9">
        <v>18010200</v>
      </c>
      <c r="B26" s="10" t="s">
        <v>19</v>
      </c>
      <c r="C26" s="8">
        <v>7800</v>
      </c>
      <c r="D26" s="8">
        <v>1510.99</v>
      </c>
      <c r="E26" s="8">
        <v>0</v>
      </c>
      <c r="F26" s="8"/>
      <c r="G26" s="4">
        <f t="shared" si="1"/>
        <v>7800</v>
      </c>
      <c r="H26" s="4">
        <f t="shared" si="2"/>
        <v>1510.99</v>
      </c>
    </row>
    <row r="27" spans="1:8" ht="38.25" x14ac:dyDescent="0.2">
      <c r="A27" s="9">
        <v>18010300</v>
      </c>
      <c r="B27" s="10" t="s">
        <v>20</v>
      </c>
      <c r="C27" s="8">
        <v>102000</v>
      </c>
      <c r="D27" s="8">
        <v>19810.849999999999</v>
      </c>
      <c r="E27" s="8">
        <v>0</v>
      </c>
      <c r="F27" s="8"/>
      <c r="G27" s="4">
        <f t="shared" si="1"/>
        <v>102000</v>
      </c>
      <c r="H27" s="4">
        <f t="shared" si="2"/>
        <v>19810.849999999999</v>
      </c>
    </row>
    <row r="28" spans="1:8" ht="38.25" x14ac:dyDescent="0.2">
      <c r="A28" s="9">
        <v>18010400</v>
      </c>
      <c r="B28" s="10" t="s">
        <v>21</v>
      </c>
      <c r="C28" s="8">
        <v>56000</v>
      </c>
      <c r="D28" s="8">
        <v>17278.509999999998</v>
      </c>
      <c r="E28" s="8">
        <v>0</v>
      </c>
      <c r="F28" s="8"/>
      <c r="G28" s="4">
        <f t="shared" si="1"/>
        <v>56000</v>
      </c>
      <c r="H28" s="4">
        <f t="shared" si="2"/>
        <v>17278.509999999998</v>
      </c>
    </row>
    <row r="29" spans="1:8" x14ac:dyDescent="0.2">
      <c r="A29" s="9">
        <v>18010500</v>
      </c>
      <c r="B29" s="10" t="s">
        <v>22</v>
      </c>
      <c r="C29" s="8">
        <v>735000</v>
      </c>
      <c r="D29" s="8">
        <v>205116.37</v>
      </c>
      <c r="E29" s="8">
        <v>0</v>
      </c>
      <c r="F29" s="8"/>
      <c r="G29" s="4">
        <f t="shared" si="1"/>
        <v>735000</v>
      </c>
      <c r="H29" s="4">
        <f t="shared" si="2"/>
        <v>205116.37</v>
      </c>
    </row>
    <row r="30" spans="1:8" x14ac:dyDescent="0.2">
      <c r="A30" s="9">
        <v>18010600</v>
      </c>
      <c r="B30" s="10" t="s">
        <v>23</v>
      </c>
      <c r="C30" s="8">
        <v>520000</v>
      </c>
      <c r="D30" s="8">
        <v>86304.44</v>
      </c>
      <c r="E30" s="8">
        <v>0</v>
      </c>
      <c r="F30" s="8"/>
      <c r="G30" s="4">
        <f t="shared" si="1"/>
        <v>520000</v>
      </c>
      <c r="H30" s="4">
        <f t="shared" si="2"/>
        <v>86304.44</v>
      </c>
    </row>
    <row r="31" spans="1:8" x14ac:dyDescent="0.2">
      <c r="A31" s="9">
        <v>18010700</v>
      </c>
      <c r="B31" s="10" t="s">
        <v>24</v>
      </c>
      <c r="C31" s="8">
        <v>260000</v>
      </c>
      <c r="D31" s="8">
        <v>7029.85</v>
      </c>
      <c r="E31" s="8">
        <v>0</v>
      </c>
      <c r="F31" s="8"/>
      <c r="G31" s="4">
        <f t="shared" si="1"/>
        <v>260000</v>
      </c>
      <c r="H31" s="4">
        <f t="shared" si="2"/>
        <v>7029.85</v>
      </c>
    </row>
    <row r="32" spans="1:8" x14ac:dyDescent="0.2">
      <c r="A32" s="9">
        <v>18010900</v>
      </c>
      <c r="B32" s="10" t="s">
        <v>25</v>
      </c>
      <c r="C32" s="8">
        <v>30000</v>
      </c>
      <c r="D32" s="8">
        <v>9055.6</v>
      </c>
      <c r="E32" s="8"/>
      <c r="F32" s="8"/>
      <c r="G32" s="4">
        <f t="shared" si="1"/>
        <v>30000</v>
      </c>
      <c r="H32" s="4">
        <f t="shared" si="2"/>
        <v>9055.6</v>
      </c>
    </row>
    <row r="33" spans="1:8" ht="38.25" x14ac:dyDescent="0.2">
      <c r="A33" s="9">
        <v>18040100</v>
      </c>
      <c r="B33" s="10" t="s">
        <v>63</v>
      </c>
      <c r="C33" s="8"/>
      <c r="D33" s="8"/>
      <c r="E33" s="8"/>
      <c r="F33" s="8"/>
      <c r="G33" s="4">
        <f t="shared" si="1"/>
        <v>0</v>
      </c>
      <c r="H33" s="4">
        <f t="shared" si="2"/>
        <v>0</v>
      </c>
    </row>
    <row r="34" spans="1:8" ht="51" x14ac:dyDescent="0.2">
      <c r="A34" s="9">
        <v>18040200</v>
      </c>
      <c r="B34" s="10" t="s">
        <v>64</v>
      </c>
      <c r="C34" s="8"/>
      <c r="D34" s="8"/>
      <c r="E34" s="4">
        <v>0</v>
      </c>
      <c r="F34" s="4"/>
      <c r="G34" s="4">
        <f t="shared" si="1"/>
        <v>0</v>
      </c>
      <c r="H34" s="4">
        <f t="shared" si="2"/>
        <v>0</v>
      </c>
    </row>
    <row r="35" spans="1:8" x14ac:dyDescent="0.2">
      <c r="A35" s="1">
        <v>18050000</v>
      </c>
      <c r="B35" s="2" t="s">
        <v>26</v>
      </c>
      <c r="C35" s="4">
        <f>C37+C38+C36</f>
        <v>1247500</v>
      </c>
      <c r="D35" s="4">
        <f t="shared" ref="D35:F35" si="12">D37+D38+D36</f>
        <v>334699.03999999998</v>
      </c>
      <c r="E35" s="4">
        <f t="shared" si="12"/>
        <v>0</v>
      </c>
      <c r="F35" s="4">
        <f t="shared" si="12"/>
        <v>0</v>
      </c>
      <c r="G35" s="4">
        <f t="shared" si="1"/>
        <v>1247500</v>
      </c>
      <c r="H35" s="4">
        <f t="shared" si="2"/>
        <v>334699.03999999998</v>
      </c>
    </row>
    <row r="36" spans="1:8" x14ac:dyDescent="0.2">
      <c r="A36" s="9">
        <v>18050300</v>
      </c>
      <c r="B36" s="10" t="s">
        <v>91</v>
      </c>
      <c r="C36" s="8">
        <v>25000</v>
      </c>
      <c r="D36" s="8">
        <v>11934.56</v>
      </c>
      <c r="E36" s="8">
        <v>0</v>
      </c>
      <c r="F36" s="8"/>
      <c r="G36" s="4">
        <f t="shared" si="1"/>
        <v>25000</v>
      </c>
      <c r="H36" s="4">
        <f t="shared" si="2"/>
        <v>11934.56</v>
      </c>
    </row>
    <row r="37" spans="1:8" x14ac:dyDescent="0.2">
      <c r="A37" s="9">
        <v>18050400</v>
      </c>
      <c r="B37" s="10" t="s">
        <v>27</v>
      </c>
      <c r="C37" s="8">
        <v>1200000</v>
      </c>
      <c r="D37" s="8">
        <v>322412.55</v>
      </c>
      <c r="E37" s="4">
        <f>E38+E39</f>
        <v>0</v>
      </c>
      <c r="F37" s="4"/>
      <c r="G37" s="4">
        <f t="shared" si="1"/>
        <v>1200000</v>
      </c>
      <c r="H37" s="4">
        <f t="shared" si="2"/>
        <v>322412.55</v>
      </c>
    </row>
    <row r="38" spans="1:8" ht="63.75" x14ac:dyDescent="0.2">
      <c r="A38" s="9">
        <v>18050500</v>
      </c>
      <c r="B38" s="10" t="s">
        <v>28</v>
      </c>
      <c r="C38" s="8">
        <v>22500</v>
      </c>
      <c r="D38" s="8">
        <v>351.93</v>
      </c>
      <c r="E38" s="8"/>
      <c r="F38" s="8"/>
      <c r="G38" s="4">
        <f t="shared" si="1"/>
        <v>22500</v>
      </c>
      <c r="H38" s="4">
        <f t="shared" si="2"/>
        <v>351.93</v>
      </c>
    </row>
    <row r="39" spans="1:8" x14ac:dyDescent="0.2">
      <c r="A39" s="1">
        <v>19000000</v>
      </c>
      <c r="B39" s="10"/>
      <c r="C39" s="4">
        <f>C40+C41</f>
        <v>0</v>
      </c>
      <c r="D39" s="4">
        <f t="shared" ref="D39:F39" si="13">D40+D41</f>
        <v>0</v>
      </c>
      <c r="E39" s="4">
        <f t="shared" si="13"/>
        <v>0</v>
      </c>
      <c r="F39" s="4">
        <f t="shared" si="13"/>
        <v>716.12</v>
      </c>
      <c r="G39" s="4">
        <f t="shared" si="1"/>
        <v>0</v>
      </c>
      <c r="H39" s="4">
        <f t="shared" si="2"/>
        <v>716.12</v>
      </c>
    </row>
    <row r="40" spans="1:8" ht="38.25" x14ac:dyDescent="0.2">
      <c r="A40" s="9">
        <v>19010100</v>
      </c>
      <c r="B40" s="10" t="s">
        <v>75</v>
      </c>
      <c r="C40" s="8"/>
      <c r="D40" s="8"/>
      <c r="E40" s="4"/>
      <c r="F40" s="8">
        <v>400.42</v>
      </c>
      <c r="G40" s="4">
        <f t="shared" si="1"/>
        <v>0</v>
      </c>
      <c r="H40" s="4">
        <f t="shared" si="2"/>
        <v>400.42</v>
      </c>
    </row>
    <row r="41" spans="1:8" ht="51" x14ac:dyDescent="0.2">
      <c r="A41" s="9">
        <v>19010300</v>
      </c>
      <c r="B41" s="10" t="s">
        <v>76</v>
      </c>
      <c r="C41" s="8"/>
      <c r="D41" s="8"/>
      <c r="E41" s="4"/>
      <c r="F41" s="8">
        <v>315.7</v>
      </c>
      <c r="G41" s="4">
        <f t="shared" si="1"/>
        <v>0</v>
      </c>
      <c r="H41" s="4">
        <f t="shared" si="2"/>
        <v>315.7</v>
      </c>
    </row>
    <row r="42" spans="1:8" x14ac:dyDescent="0.2">
      <c r="A42" s="1">
        <v>20000000</v>
      </c>
      <c r="B42" s="2" t="s">
        <v>29</v>
      </c>
      <c r="C42" s="4">
        <f>C43+C52+C63+C58</f>
        <v>33700</v>
      </c>
      <c r="D42" s="4">
        <f>D43+D52+D63+D58</f>
        <v>16694.93</v>
      </c>
      <c r="E42" s="4">
        <f>E43+E52+E63+E58</f>
        <v>1620000</v>
      </c>
      <c r="F42" s="4">
        <f>F43+F52+F63+F58</f>
        <v>516647.08</v>
      </c>
      <c r="G42" s="4">
        <f t="shared" si="1"/>
        <v>1653700</v>
      </c>
      <c r="H42" s="4">
        <f t="shared" si="2"/>
        <v>533342.01</v>
      </c>
    </row>
    <row r="43" spans="1:8" x14ac:dyDescent="0.2">
      <c r="A43" s="1">
        <v>21000000</v>
      </c>
      <c r="B43" s="2" t="s">
        <v>30</v>
      </c>
      <c r="C43" s="4">
        <f>C44+C46+C48</f>
        <v>23000</v>
      </c>
      <c r="D43" s="4">
        <f>D44+D46+D48</f>
        <v>13192</v>
      </c>
      <c r="E43" s="4">
        <f t="shared" ref="E43:F43" si="14">E44+E46+E48</f>
        <v>0</v>
      </c>
      <c r="F43" s="4">
        <f t="shared" si="14"/>
        <v>0</v>
      </c>
      <c r="G43" s="4">
        <f t="shared" si="1"/>
        <v>23000</v>
      </c>
      <c r="H43" s="4">
        <f t="shared" si="2"/>
        <v>13192</v>
      </c>
    </row>
    <row r="44" spans="1:8" ht="76.5" x14ac:dyDescent="0.2">
      <c r="A44" s="1">
        <v>21010000</v>
      </c>
      <c r="B44" s="2" t="s">
        <v>31</v>
      </c>
      <c r="C44" s="4">
        <f>C45</f>
        <v>1000</v>
      </c>
      <c r="D44" s="4">
        <f>D45</f>
        <v>0</v>
      </c>
      <c r="E44" s="4">
        <f t="shared" ref="E44:F44" si="15">E45</f>
        <v>0</v>
      </c>
      <c r="F44" s="4">
        <f t="shared" si="15"/>
        <v>0</v>
      </c>
      <c r="G44" s="4">
        <f t="shared" si="1"/>
        <v>1000</v>
      </c>
      <c r="H44" s="4">
        <f t="shared" si="2"/>
        <v>0</v>
      </c>
    </row>
    <row r="45" spans="1:8" ht="38.25" x14ac:dyDescent="0.2">
      <c r="A45" s="9">
        <v>21010300</v>
      </c>
      <c r="B45" s="10" t="s">
        <v>32</v>
      </c>
      <c r="C45" s="8">
        <v>1000</v>
      </c>
      <c r="D45" s="8">
        <v>0</v>
      </c>
      <c r="E45" s="4"/>
      <c r="F45" s="4"/>
      <c r="G45" s="4">
        <f t="shared" si="1"/>
        <v>1000</v>
      </c>
      <c r="H45" s="4">
        <f t="shared" si="2"/>
        <v>0</v>
      </c>
    </row>
    <row r="46" spans="1:8" ht="38.25" x14ac:dyDescent="0.2">
      <c r="A46" s="9">
        <v>21110000</v>
      </c>
      <c r="B46" s="10" t="s">
        <v>109</v>
      </c>
      <c r="C46" s="8"/>
      <c r="D46" s="8"/>
      <c r="E46" s="8">
        <v>0</v>
      </c>
      <c r="F46" s="8"/>
      <c r="G46" s="8">
        <f t="shared" si="1"/>
        <v>0</v>
      </c>
      <c r="H46" s="8">
        <f t="shared" si="2"/>
        <v>0</v>
      </c>
    </row>
    <row r="47" spans="1:8" x14ac:dyDescent="0.2">
      <c r="A47" s="1"/>
      <c r="B47" s="2"/>
      <c r="C47" s="4"/>
      <c r="D47" s="4"/>
      <c r="E47" s="8">
        <v>0</v>
      </c>
      <c r="F47" s="8"/>
      <c r="G47" s="4">
        <f t="shared" si="1"/>
        <v>0</v>
      </c>
      <c r="H47" s="4">
        <f t="shared" si="2"/>
        <v>0</v>
      </c>
    </row>
    <row r="48" spans="1:8" x14ac:dyDescent="0.2">
      <c r="A48" s="1">
        <v>21080000</v>
      </c>
      <c r="B48" s="2" t="s">
        <v>33</v>
      </c>
      <c r="C48" s="4">
        <f>C49+C50+C51</f>
        <v>22000</v>
      </c>
      <c r="D48" s="4">
        <f t="shared" ref="D48:F48" si="16">D49+D50+D51</f>
        <v>13192</v>
      </c>
      <c r="E48" s="4">
        <f t="shared" si="16"/>
        <v>0</v>
      </c>
      <c r="F48" s="4">
        <f t="shared" si="16"/>
        <v>0</v>
      </c>
      <c r="G48" s="4">
        <f t="shared" si="1"/>
        <v>22000</v>
      </c>
      <c r="H48" s="4">
        <f t="shared" si="2"/>
        <v>13192</v>
      </c>
    </row>
    <row r="49" spans="1:8" x14ac:dyDescent="0.2">
      <c r="A49" s="9">
        <v>21081100</v>
      </c>
      <c r="B49" s="10" t="s">
        <v>34</v>
      </c>
      <c r="C49" s="8">
        <v>2000</v>
      </c>
      <c r="D49" s="8">
        <v>9612</v>
      </c>
      <c r="E49" s="4">
        <v>0</v>
      </c>
      <c r="F49" s="4"/>
      <c r="G49" s="4">
        <f t="shared" si="1"/>
        <v>2000</v>
      </c>
      <c r="H49" s="4">
        <f t="shared" si="2"/>
        <v>9612</v>
      </c>
    </row>
    <row r="50" spans="1:8" ht="38.25" x14ac:dyDescent="0.2">
      <c r="A50" s="9">
        <v>21081500</v>
      </c>
      <c r="B50" s="10" t="s">
        <v>65</v>
      </c>
      <c r="C50" s="8">
        <v>20000</v>
      </c>
      <c r="D50" s="8">
        <v>1370</v>
      </c>
      <c r="E50" s="4">
        <v>0</v>
      </c>
      <c r="F50" s="4"/>
      <c r="G50" s="4">
        <f t="shared" si="1"/>
        <v>20000</v>
      </c>
      <c r="H50" s="4">
        <f t="shared" si="2"/>
        <v>1370</v>
      </c>
    </row>
    <row r="51" spans="1:8" x14ac:dyDescent="0.2">
      <c r="A51" s="9">
        <v>21081700</v>
      </c>
      <c r="B51" s="10" t="s">
        <v>115</v>
      </c>
      <c r="C51" s="8"/>
      <c r="D51" s="8">
        <v>2210</v>
      </c>
      <c r="E51" s="4"/>
      <c r="F51" s="4"/>
      <c r="G51" s="4">
        <f t="shared" ref="G51" si="17">C51+E51</f>
        <v>0</v>
      </c>
      <c r="H51" s="4">
        <f t="shared" ref="H51" si="18">D51+F51</f>
        <v>2210</v>
      </c>
    </row>
    <row r="52" spans="1:8" ht="25.5" x14ac:dyDescent="0.2">
      <c r="A52" s="1">
        <v>22000000</v>
      </c>
      <c r="B52" s="2" t="s">
        <v>35</v>
      </c>
      <c r="C52" s="4">
        <f>C53</f>
        <v>10700</v>
      </c>
      <c r="D52" s="4">
        <f t="shared" ref="D52:F52" si="19">D53</f>
        <v>3502.93</v>
      </c>
      <c r="E52" s="4">
        <f t="shared" si="19"/>
        <v>0</v>
      </c>
      <c r="F52" s="4">
        <f t="shared" si="19"/>
        <v>0</v>
      </c>
      <c r="G52" s="4">
        <f t="shared" si="1"/>
        <v>10700</v>
      </c>
      <c r="H52" s="4">
        <f t="shared" si="2"/>
        <v>3502.93</v>
      </c>
    </row>
    <row r="53" spans="1:8" x14ac:dyDescent="0.2">
      <c r="A53" s="1">
        <v>22010000</v>
      </c>
      <c r="B53" s="2" t="s">
        <v>36</v>
      </c>
      <c r="C53" s="4">
        <f>C54+C55+C56+C57</f>
        <v>10700</v>
      </c>
      <c r="D53" s="4">
        <f t="shared" ref="D53:F53" si="20">D54+D55+D56+D57</f>
        <v>3502.93</v>
      </c>
      <c r="E53" s="4">
        <f t="shared" si="20"/>
        <v>0</v>
      </c>
      <c r="F53" s="4">
        <f t="shared" si="20"/>
        <v>0</v>
      </c>
      <c r="G53" s="4">
        <f t="shared" si="1"/>
        <v>10700</v>
      </c>
      <c r="H53" s="4">
        <f t="shared" si="2"/>
        <v>3502.93</v>
      </c>
    </row>
    <row r="54" spans="1:8" x14ac:dyDescent="0.2">
      <c r="A54" s="9">
        <v>22012500</v>
      </c>
      <c r="B54" s="10" t="s">
        <v>37</v>
      </c>
      <c r="C54" s="8">
        <v>6500</v>
      </c>
      <c r="D54" s="8">
        <v>2035.7</v>
      </c>
      <c r="E54" s="8">
        <v>0</v>
      </c>
      <c r="F54" s="8"/>
      <c r="G54" s="4">
        <f t="shared" si="1"/>
        <v>6500</v>
      </c>
      <c r="H54" s="4">
        <f t="shared" si="2"/>
        <v>2035.7</v>
      </c>
    </row>
    <row r="55" spans="1:8" ht="38.25" x14ac:dyDescent="0.2">
      <c r="A55" s="9">
        <v>22080400</v>
      </c>
      <c r="B55" s="10" t="s">
        <v>38</v>
      </c>
      <c r="C55" s="8">
        <v>3700</v>
      </c>
      <c r="D55" s="8">
        <v>935.3</v>
      </c>
      <c r="E55" s="8"/>
      <c r="F55" s="8"/>
      <c r="G55" s="4">
        <f t="shared" si="1"/>
        <v>3700</v>
      </c>
      <c r="H55" s="4">
        <f t="shared" si="2"/>
        <v>935.3</v>
      </c>
    </row>
    <row r="56" spans="1:8" ht="38.25" x14ac:dyDescent="0.2">
      <c r="A56" s="9">
        <v>22090100</v>
      </c>
      <c r="B56" s="10" t="s">
        <v>66</v>
      </c>
      <c r="C56" s="8">
        <v>500</v>
      </c>
      <c r="D56" s="8">
        <v>531.92999999999995</v>
      </c>
      <c r="E56" s="8"/>
      <c r="F56" s="8"/>
      <c r="G56" s="4">
        <f t="shared" si="1"/>
        <v>500</v>
      </c>
      <c r="H56" s="4">
        <f t="shared" si="2"/>
        <v>531.92999999999995</v>
      </c>
    </row>
    <row r="57" spans="1:8" ht="25.5" x14ac:dyDescent="0.2">
      <c r="A57" s="9">
        <v>22130002</v>
      </c>
      <c r="B57" s="10" t="s">
        <v>79</v>
      </c>
      <c r="C57" s="8"/>
      <c r="D57" s="8"/>
      <c r="E57" s="3"/>
      <c r="F57" s="3"/>
      <c r="G57" s="4">
        <f t="shared" si="1"/>
        <v>0</v>
      </c>
      <c r="H57" s="4">
        <f t="shared" si="2"/>
        <v>0</v>
      </c>
    </row>
    <row r="58" spans="1:8" x14ac:dyDescent="0.2">
      <c r="A58" s="1">
        <v>24000000</v>
      </c>
      <c r="B58" s="2" t="s">
        <v>59</v>
      </c>
      <c r="C58" s="3">
        <f>C60+C62+C59+C61</f>
        <v>0</v>
      </c>
      <c r="D58" s="3">
        <f t="shared" ref="D58:H58" si="21">D60+D62+D59+D61</f>
        <v>0</v>
      </c>
      <c r="E58" s="3">
        <f t="shared" si="21"/>
        <v>0</v>
      </c>
      <c r="F58" s="3">
        <f t="shared" si="21"/>
        <v>59.5</v>
      </c>
      <c r="G58" s="3">
        <f t="shared" si="21"/>
        <v>0</v>
      </c>
      <c r="H58" s="3">
        <f t="shared" si="21"/>
        <v>59.5</v>
      </c>
    </row>
    <row r="59" spans="1:8" ht="51" x14ac:dyDescent="0.2">
      <c r="A59" s="9">
        <v>24062100</v>
      </c>
      <c r="B59" s="10" t="s">
        <v>74</v>
      </c>
      <c r="C59" s="7"/>
      <c r="D59" s="7"/>
      <c r="E59" s="8"/>
      <c r="F59" s="8">
        <v>59.5</v>
      </c>
      <c r="G59" s="4">
        <f t="shared" si="1"/>
        <v>0</v>
      </c>
      <c r="H59" s="4">
        <f t="shared" si="2"/>
        <v>59.5</v>
      </c>
    </row>
    <row r="60" spans="1:8" ht="42.75" customHeight="1" x14ac:dyDescent="0.2">
      <c r="A60" s="9">
        <v>24062200</v>
      </c>
      <c r="B60" s="10" t="s">
        <v>61</v>
      </c>
      <c r="C60" s="8"/>
      <c r="D60" s="8"/>
      <c r="E60" s="8"/>
      <c r="F60" s="8"/>
      <c r="G60" s="4">
        <f t="shared" si="1"/>
        <v>0</v>
      </c>
      <c r="H60" s="4">
        <f t="shared" si="2"/>
        <v>0</v>
      </c>
    </row>
    <row r="61" spans="1:8" ht="13.5" customHeight="1" x14ac:dyDescent="0.2">
      <c r="A61" s="9">
        <v>24060300</v>
      </c>
      <c r="B61" s="10" t="s">
        <v>33</v>
      </c>
      <c r="C61" s="8"/>
      <c r="D61" s="8"/>
      <c r="E61" s="8"/>
      <c r="F61" s="8"/>
      <c r="G61" s="4">
        <f t="shared" ref="G61" si="22">C61+E61</f>
        <v>0</v>
      </c>
      <c r="H61" s="4">
        <f t="shared" ref="H61" si="23">D61+F61</f>
        <v>0</v>
      </c>
    </row>
    <row r="62" spans="1:8" x14ac:dyDescent="0.2">
      <c r="A62" s="9">
        <v>24060600</v>
      </c>
      <c r="B62" s="10" t="s">
        <v>62</v>
      </c>
      <c r="C62" s="8"/>
      <c r="D62" s="8"/>
      <c r="E62" s="4"/>
      <c r="F62" s="4"/>
      <c r="G62" s="4">
        <f t="shared" si="1"/>
        <v>0</v>
      </c>
      <c r="H62" s="4">
        <f t="shared" si="2"/>
        <v>0</v>
      </c>
    </row>
    <row r="63" spans="1:8" x14ac:dyDescent="0.2">
      <c r="A63" s="1">
        <v>25000000</v>
      </c>
      <c r="B63" s="2" t="s">
        <v>39</v>
      </c>
      <c r="C63" s="4">
        <f>C64+C69</f>
        <v>0</v>
      </c>
      <c r="D63" s="4">
        <f>D64+D69</f>
        <v>0</v>
      </c>
      <c r="E63" s="4">
        <f t="shared" ref="E63:F63" si="24">E64+E69</f>
        <v>1620000</v>
      </c>
      <c r="F63" s="4">
        <f t="shared" si="24"/>
        <v>516587.58</v>
      </c>
      <c r="G63" s="4">
        <f t="shared" si="1"/>
        <v>1620000</v>
      </c>
      <c r="H63" s="4">
        <f t="shared" si="2"/>
        <v>516587.58</v>
      </c>
    </row>
    <row r="64" spans="1:8" ht="25.5" x14ac:dyDescent="0.2">
      <c r="A64" s="1">
        <v>25010000</v>
      </c>
      <c r="B64" s="2" t="s">
        <v>40</v>
      </c>
      <c r="C64" s="4">
        <f>C65+C66+C67+C68</f>
        <v>0</v>
      </c>
      <c r="D64" s="4">
        <f>D65+D66+D67+D68</f>
        <v>0</v>
      </c>
      <c r="E64" s="4">
        <f t="shared" ref="E64:F64" si="25">E65+E66+E67+E68</f>
        <v>1180000</v>
      </c>
      <c r="F64" s="4">
        <f t="shared" si="25"/>
        <v>388618.56</v>
      </c>
      <c r="G64" s="4">
        <f t="shared" si="1"/>
        <v>1180000</v>
      </c>
      <c r="H64" s="4">
        <f t="shared" si="2"/>
        <v>388618.56</v>
      </c>
    </row>
    <row r="65" spans="1:8" ht="25.5" x14ac:dyDescent="0.2">
      <c r="A65" s="9">
        <v>25010100</v>
      </c>
      <c r="B65" s="10" t="s">
        <v>41</v>
      </c>
      <c r="C65" s="8">
        <v>0</v>
      </c>
      <c r="D65" s="8">
        <v>0</v>
      </c>
      <c r="E65" s="8">
        <v>1180000</v>
      </c>
      <c r="F65" s="8">
        <v>388114.06</v>
      </c>
      <c r="G65" s="4">
        <f t="shared" si="1"/>
        <v>1180000</v>
      </c>
      <c r="H65" s="4">
        <f t="shared" si="2"/>
        <v>388114.06</v>
      </c>
    </row>
    <row r="66" spans="1:8" ht="25.5" x14ac:dyDescent="0.2">
      <c r="A66" s="9">
        <v>25010200</v>
      </c>
      <c r="B66" s="10" t="s">
        <v>71</v>
      </c>
      <c r="C66" s="8"/>
      <c r="D66" s="8"/>
      <c r="E66" s="8"/>
      <c r="F66" s="8"/>
      <c r="G66" s="4">
        <f t="shared" si="1"/>
        <v>0</v>
      </c>
      <c r="H66" s="4">
        <f t="shared" si="2"/>
        <v>0</v>
      </c>
    </row>
    <row r="67" spans="1:8" x14ac:dyDescent="0.2">
      <c r="A67" s="9">
        <v>25010300</v>
      </c>
      <c r="B67" s="10" t="s">
        <v>72</v>
      </c>
      <c r="C67" s="8"/>
      <c r="D67" s="8"/>
      <c r="E67" s="8"/>
      <c r="F67" s="8"/>
      <c r="G67" s="4">
        <f t="shared" si="1"/>
        <v>0</v>
      </c>
      <c r="H67" s="4">
        <f t="shared" si="2"/>
        <v>0</v>
      </c>
    </row>
    <row r="68" spans="1:8" ht="38.25" x14ac:dyDescent="0.2">
      <c r="A68" s="9">
        <v>25010400</v>
      </c>
      <c r="B68" s="10" t="s">
        <v>73</v>
      </c>
      <c r="C68" s="8"/>
      <c r="D68" s="8"/>
      <c r="E68" s="4"/>
      <c r="F68" s="8">
        <v>504.5</v>
      </c>
      <c r="G68" s="4">
        <f t="shared" si="1"/>
        <v>0</v>
      </c>
      <c r="H68" s="4">
        <f t="shared" si="2"/>
        <v>504.5</v>
      </c>
    </row>
    <row r="69" spans="1:8" ht="25.5" x14ac:dyDescent="0.2">
      <c r="A69" s="1">
        <v>25020000</v>
      </c>
      <c r="B69" s="2" t="s">
        <v>42</v>
      </c>
      <c r="C69" s="4">
        <f>C71+C70</f>
        <v>0</v>
      </c>
      <c r="D69" s="4">
        <f>D71+D70</f>
        <v>0</v>
      </c>
      <c r="E69" s="4">
        <f>E71+E70</f>
        <v>440000</v>
      </c>
      <c r="F69" s="4">
        <f>F71+F70</f>
        <v>127969.02</v>
      </c>
      <c r="G69" s="4">
        <f t="shared" si="1"/>
        <v>440000</v>
      </c>
      <c r="H69" s="4">
        <f t="shared" si="2"/>
        <v>127969.02</v>
      </c>
    </row>
    <row r="70" spans="1:8" x14ac:dyDescent="0.2">
      <c r="A70" s="9">
        <v>25020100</v>
      </c>
      <c r="B70" s="10" t="s">
        <v>77</v>
      </c>
      <c r="C70" s="8"/>
      <c r="D70" s="8"/>
      <c r="E70" s="8"/>
      <c r="F70" s="8"/>
      <c r="G70" s="4">
        <f t="shared" si="1"/>
        <v>0</v>
      </c>
      <c r="H70" s="4">
        <f t="shared" si="2"/>
        <v>0</v>
      </c>
    </row>
    <row r="71" spans="1:8" ht="76.5" x14ac:dyDescent="0.2">
      <c r="A71" s="9">
        <v>25020200</v>
      </c>
      <c r="B71" s="10" t="s">
        <v>43</v>
      </c>
      <c r="C71" s="8">
        <v>0</v>
      </c>
      <c r="D71" s="8">
        <v>0</v>
      </c>
      <c r="E71" s="7">
        <v>440000</v>
      </c>
      <c r="F71" s="7">
        <v>127969.02</v>
      </c>
      <c r="G71" s="4">
        <f t="shared" si="1"/>
        <v>440000</v>
      </c>
      <c r="H71" s="4">
        <f t="shared" si="2"/>
        <v>127969.02</v>
      </c>
    </row>
    <row r="72" spans="1:8" x14ac:dyDescent="0.2">
      <c r="A72" s="25">
        <v>30000000</v>
      </c>
      <c r="B72" s="26" t="s">
        <v>60</v>
      </c>
      <c r="C72" s="7">
        <f>C74+C73</f>
        <v>0</v>
      </c>
      <c r="D72" s="7">
        <f>D74+D73</f>
        <v>0</v>
      </c>
      <c r="E72" s="7">
        <f t="shared" ref="E72:F72" si="26">E74+E73</f>
        <v>0</v>
      </c>
      <c r="F72" s="7">
        <f t="shared" si="26"/>
        <v>0</v>
      </c>
      <c r="G72" s="4">
        <f t="shared" si="1"/>
        <v>0</v>
      </c>
      <c r="H72" s="4">
        <f t="shared" si="2"/>
        <v>0</v>
      </c>
    </row>
    <row r="73" spans="1:8" ht="60" customHeight="1" x14ac:dyDescent="0.2">
      <c r="A73" s="27">
        <v>33010100</v>
      </c>
      <c r="B73" s="28" t="s">
        <v>70</v>
      </c>
      <c r="C73" s="7"/>
      <c r="D73" s="7"/>
      <c r="E73" s="8"/>
      <c r="F73" s="8"/>
      <c r="G73" s="4">
        <f t="shared" si="1"/>
        <v>0</v>
      </c>
      <c r="H73" s="4">
        <f t="shared" si="2"/>
        <v>0</v>
      </c>
    </row>
    <row r="74" spans="1:8" ht="63.75" x14ac:dyDescent="0.2">
      <c r="A74" s="9">
        <v>31010200</v>
      </c>
      <c r="B74" s="10" t="s">
        <v>67</v>
      </c>
      <c r="C74" s="8"/>
      <c r="D74" s="8"/>
      <c r="E74" s="8"/>
      <c r="F74" s="8"/>
      <c r="G74" s="4">
        <f t="shared" si="1"/>
        <v>0</v>
      </c>
      <c r="H74" s="4">
        <f t="shared" si="2"/>
        <v>0</v>
      </c>
    </row>
    <row r="75" spans="1:8" x14ac:dyDescent="0.2">
      <c r="A75" s="9"/>
      <c r="B75" s="10"/>
      <c r="C75" s="8"/>
      <c r="D75" s="8"/>
      <c r="E75" s="8"/>
      <c r="F75" s="8"/>
      <c r="G75" s="4">
        <f t="shared" ref="G75:G97" si="27">C75+E75</f>
        <v>0</v>
      </c>
      <c r="H75" s="4">
        <f t="shared" ref="H75:H97" si="28">D75+F75</f>
        <v>0</v>
      </c>
    </row>
    <row r="76" spans="1:8" x14ac:dyDescent="0.2">
      <c r="A76" s="9">
        <v>50110000</v>
      </c>
      <c r="B76" s="10" t="s">
        <v>69</v>
      </c>
      <c r="C76" s="8"/>
      <c r="D76" s="8"/>
      <c r="E76" s="3"/>
      <c r="F76" s="3">
        <v>620</v>
      </c>
      <c r="G76" s="4">
        <f t="shared" si="27"/>
        <v>0</v>
      </c>
      <c r="H76" s="4">
        <f t="shared" si="28"/>
        <v>620</v>
      </c>
    </row>
    <row r="77" spans="1:8" x14ac:dyDescent="0.2">
      <c r="A77" s="5" t="s">
        <v>44</v>
      </c>
      <c r="B77" s="6"/>
      <c r="C77" s="3">
        <f>C6+C42+C72</f>
        <v>13934000</v>
      </c>
      <c r="D77" s="3">
        <f>D6+D42+D72</f>
        <v>3553212.69</v>
      </c>
      <c r="E77" s="3">
        <f>E6+E42+E72+E76</f>
        <v>1620000</v>
      </c>
      <c r="F77" s="3">
        <f>F6+F42+F72+F76</f>
        <v>517983.2</v>
      </c>
      <c r="G77" s="4">
        <f t="shared" si="27"/>
        <v>15554000</v>
      </c>
      <c r="H77" s="4">
        <f t="shared" si="28"/>
        <v>4071195.89</v>
      </c>
    </row>
    <row r="78" spans="1:8" x14ac:dyDescent="0.2">
      <c r="A78" s="1">
        <v>40000000</v>
      </c>
      <c r="B78" s="2" t="s">
        <v>45</v>
      </c>
      <c r="C78" s="4">
        <f>C79</f>
        <v>50304324</v>
      </c>
      <c r="D78" s="4">
        <f>D79</f>
        <v>11296013</v>
      </c>
      <c r="E78" s="4">
        <f t="shared" ref="E78:F78" si="29">E79</f>
        <v>1000000</v>
      </c>
      <c r="F78" s="4">
        <f t="shared" si="29"/>
        <v>0</v>
      </c>
      <c r="G78" s="4">
        <f t="shared" si="27"/>
        <v>51304324</v>
      </c>
      <c r="H78" s="4">
        <f t="shared" si="28"/>
        <v>11296013</v>
      </c>
    </row>
    <row r="79" spans="1:8" x14ac:dyDescent="0.2">
      <c r="A79" s="1">
        <v>41000000</v>
      </c>
      <c r="B79" s="2" t="s">
        <v>46</v>
      </c>
      <c r="C79" s="4">
        <f>C80+C84</f>
        <v>50304324</v>
      </c>
      <c r="D79" s="4">
        <f>D80+D84</f>
        <v>11296013</v>
      </c>
      <c r="E79" s="4">
        <f t="shared" ref="E79:F79" si="30">E80+E84</f>
        <v>1000000</v>
      </c>
      <c r="F79" s="4">
        <f t="shared" si="30"/>
        <v>0</v>
      </c>
      <c r="G79" s="4">
        <f t="shared" si="27"/>
        <v>51304324</v>
      </c>
      <c r="H79" s="4">
        <f t="shared" si="28"/>
        <v>11296013</v>
      </c>
    </row>
    <row r="80" spans="1:8" x14ac:dyDescent="0.2">
      <c r="A80" s="1">
        <v>41020000</v>
      </c>
      <c r="B80" s="2" t="s">
        <v>47</v>
      </c>
      <c r="C80" s="4">
        <f>C81+C82+C83</f>
        <v>15457980</v>
      </c>
      <c r="D80" s="4">
        <f>D81+D82+D83</f>
        <v>3864600</v>
      </c>
      <c r="E80" s="4">
        <f t="shared" ref="E80:F80" si="31">E81+E82+E83</f>
        <v>0</v>
      </c>
      <c r="F80" s="4">
        <f t="shared" si="31"/>
        <v>0</v>
      </c>
      <c r="G80" s="4">
        <f t="shared" si="27"/>
        <v>15457980</v>
      </c>
      <c r="H80" s="4">
        <f t="shared" si="28"/>
        <v>3864600</v>
      </c>
    </row>
    <row r="81" spans="1:8" x14ac:dyDescent="0.2">
      <c r="A81" s="9">
        <v>41020100</v>
      </c>
      <c r="B81" s="10" t="s">
        <v>48</v>
      </c>
      <c r="C81" s="8">
        <v>13492800</v>
      </c>
      <c r="D81" s="8">
        <v>3373200</v>
      </c>
      <c r="E81" s="3"/>
      <c r="F81" s="3"/>
      <c r="G81" s="4">
        <f t="shared" si="27"/>
        <v>13492800</v>
      </c>
      <c r="H81" s="4">
        <f t="shared" si="28"/>
        <v>3373200</v>
      </c>
    </row>
    <row r="82" spans="1:8" ht="51" x14ac:dyDescent="0.2">
      <c r="A82" s="9">
        <v>41040200</v>
      </c>
      <c r="B82" s="10" t="s">
        <v>49</v>
      </c>
      <c r="C82" s="8">
        <v>1965180</v>
      </c>
      <c r="D82" s="8">
        <v>491400</v>
      </c>
      <c r="E82" s="3"/>
      <c r="F82" s="3"/>
      <c r="G82" s="4">
        <f t="shared" si="27"/>
        <v>1965180</v>
      </c>
      <c r="H82" s="4">
        <f t="shared" si="28"/>
        <v>491400</v>
      </c>
    </row>
    <row r="83" spans="1:8" x14ac:dyDescent="0.2">
      <c r="A83" s="9">
        <v>41020604</v>
      </c>
      <c r="B83" s="10" t="s">
        <v>78</v>
      </c>
      <c r="C83" s="8"/>
      <c r="D83" s="8"/>
      <c r="E83" s="3"/>
      <c r="F83" s="3"/>
      <c r="G83" s="4">
        <f t="shared" si="27"/>
        <v>0</v>
      </c>
      <c r="H83" s="4">
        <f t="shared" si="28"/>
        <v>0</v>
      </c>
    </row>
    <row r="84" spans="1:8" x14ac:dyDescent="0.2">
      <c r="A84" s="1">
        <v>41030000</v>
      </c>
      <c r="B84" s="2" t="s">
        <v>50</v>
      </c>
      <c r="C84" s="4">
        <f>C85+C91+C92+C93+C95+C96+C88+C89+C90+C94+C86+C87</f>
        <v>34846344</v>
      </c>
      <c r="D84" s="4">
        <f t="shared" ref="D84:F84" si="32">D85+D91+D92+D93+D95+D96+D88+D89+D90+D94+D86+D87</f>
        <v>7431413</v>
      </c>
      <c r="E84" s="4">
        <f t="shared" si="32"/>
        <v>1000000</v>
      </c>
      <c r="F84" s="4">
        <f t="shared" si="32"/>
        <v>0</v>
      </c>
      <c r="G84" s="4">
        <f t="shared" si="27"/>
        <v>35846344</v>
      </c>
      <c r="H84" s="4">
        <f t="shared" si="28"/>
        <v>7431413</v>
      </c>
    </row>
    <row r="85" spans="1:8" ht="38.25" x14ac:dyDescent="0.2">
      <c r="A85" s="9">
        <v>41033200</v>
      </c>
      <c r="B85" s="10" t="s">
        <v>51</v>
      </c>
      <c r="C85" s="8"/>
      <c r="D85" s="8"/>
      <c r="E85" s="3"/>
      <c r="F85" s="3"/>
      <c r="G85" s="4">
        <f t="shared" si="27"/>
        <v>0</v>
      </c>
      <c r="H85" s="4">
        <f t="shared" si="28"/>
        <v>0</v>
      </c>
    </row>
    <row r="86" spans="1:8" ht="51" x14ac:dyDescent="0.2">
      <c r="A86" s="9">
        <v>41052600</v>
      </c>
      <c r="B86" s="10" t="s">
        <v>108</v>
      </c>
      <c r="C86" s="8"/>
      <c r="D86" s="8"/>
      <c r="E86" s="3">
        <v>1000000</v>
      </c>
      <c r="F86" s="3">
        <v>0</v>
      </c>
      <c r="G86" s="4">
        <f t="shared" si="27"/>
        <v>1000000</v>
      </c>
      <c r="H86" s="4">
        <f t="shared" si="28"/>
        <v>0</v>
      </c>
    </row>
    <row r="87" spans="1:8" ht="38.25" x14ac:dyDescent="0.2">
      <c r="A87" s="9">
        <v>41051000</v>
      </c>
      <c r="B87" s="10" t="s">
        <v>92</v>
      </c>
      <c r="C87" s="8">
        <v>963300</v>
      </c>
      <c r="D87" s="8">
        <v>209800</v>
      </c>
      <c r="E87" s="3"/>
      <c r="F87" s="3"/>
      <c r="G87" s="4">
        <f t="shared" si="27"/>
        <v>963300</v>
      </c>
      <c r="H87" s="4">
        <f t="shared" si="28"/>
        <v>209800</v>
      </c>
    </row>
    <row r="88" spans="1:8" ht="38.25" x14ac:dyDescent="0.2">
      <c r="A88" s="9">
        <v>41051100</v>
      </c>
      <c r="B88" s="10" t="s">
        <v>93</v>
      </c>
      <c r="C88" s="8"/>
      <c r="D88" s="8"/>
      <c r="E88" s="3"/>
      <c r="F88" s="3"/>
      <c r="G88" s="4">
        <f t="shared" si="27"/>
        <v>0</v>
      </c>
      <c r="H88" s="4">
        <f t="shared" si="28"/>
        <v>0</v>
      </c>
    </row>
    <row r="89" spans="1:8" ht="38.25" x14ac:dyDescent="0.2">
      <c r="A89" s="9">
        <v>41051200</v>
      </c>
      <c r="B89" s="10" t="s">
        <v>94</v>
      </c>
      <c r="C89" s="8">
        <v>14844</v>
      </c>
      <c r="D89" s="8">
        <v>4413</v>
      </c>
      <c r="E89" s="3"/>
      <c r="F89" s="3"/>
      <c r="G89" s="4">
        <f t="shared" si="27"/>
        <v>14844</v>
      </c>
      <c r="H89" s="4">
        <f t="shared" si="28"/>
        <v>4413</v>
      </c>
    </row>
    <row r="90" spans="1:8" ht="63.75" x14ac:dyDescent="0.2">
      <c r="A90" s="9">
        <v>41051400</v>
      </c>
      <c r="B90" s="10" t="s">
        <v>95</v>
      </c>
      <c r="C90" s="8"/>
      <c r="D90" s="8"/>
      <c r="E90" s="3"/>
      <c r="F90" s="3"/>
      <c r="G90" s="4">
        <f t="shared" si="27"/>
        <v>0</v>
      </c>
      <c r="H90" s="4">
        <f t="shared" si="28"/>
        <v>0</v>
      </c>
    </row>
    <row r="91" spans="1:8" ht="38.25" x14ac:dyDescent="0.2">
      <c r="A91" s="9">
        <v>41052000</v>
      </c>
      <c r="B91" s="10" t="s">
        <v>52</v>
      </c>
      <c r="C91" s="8"/>
      <c r="D91" s="8"/>
      <c r="E91" s="3"/>
      <c r="F91" s="3"/>
      <c r="G91" s="4">
        <f t="shared" si="27"/>
        <v>0</v>
      </c>
      <c r="H91" s="4">
        <f t="shared" si="28"/>
        <v>0</v>
      </c>
    </row>
    <row r="92" spans="1:8" ht="25.5" x14ac:dyDescent="0.2">
      <c r="A92" s="9">
        <v>41033900</v>
      </c>
      <c r="B92" s="10" t="s">
        <v>53</v>
      </c>
      <c r="C92" s="8">
        <v>31193200</v>
      </c>
      <c r="D92" s="8">
        <v>6587800</v>
      </c>
      <c r="E92" s="3"/>
      <c r="F92" s="3"/>
      <c r="G92" s="4">
        <f t="shared" si="27"/>
        <v>31193200</v>
      </c>
      <c r="H92" s="4">
        <f t="shared" si="28"/>
        <v>6587800</v>
      </c>
    </row>
    <row r="93" spans="1:8" ht="25.5" x14ac:dyDescent="0.2">
      <c r="A93" s="9">
        <v>41034200</v>
      </c>
      <c r="B93" s="10" t="s">
        <v>54</v>
      </c>
      <c r="C93" s="8"/>
      <c r="D93" s="8"/>
      <c r="E93" s="4"/>
      <c r="F93" s="4"/>
      <c r="G93" s="4">
        <f t="shared" si="27"/>
        <v>0</v>
      </c>
      <c r="H93" s="4">
        <f t="shared" si="28"/>
        <v>0</v>
      </c>
    </row>
    <row r="94" spans="1:8" ht="51" x14ac:dyDescent="0.2">
      <c r="A94" s="9">
        <v>41054300</v>
      </c>
      <c r="B94" s="10" t="s">
        <v>106</v>
      </c>
      <c r="C94" s="8"/>
      <c r="D94" s="8"/>
      <c r="E94" s="4"/>
      <c r="F94" s="4"/>
      <c r="G94" s="4">
        <f t="shared" si="27"/>
        <v>0</v>
      </c>
      <c r="H94" s="4">
        <f t="shared" si="28"/>
        <v>0</v>
      </c>
    </row>
    <row r="95" spans="1:8" ht="51" x14ac:dyDescent="0.2">
      <c r="A95" s="9">
        <v>41053000</v>
      </c>
      <c r="B95" s="10" t="s">
        <v>111</v>
      </c>
      <c r="C95" s="8"/>
      <c r="D95" s="8"/>
      <c r="E95" s="4"/>
      <c r="F95" s="4"/>
      <c r="G95" s="4">
        <f t="shared" si="27"/>
        <v>0</v>
      </c>
      <c r="H95" s="4">
        <f t="shared" si="28"/>
        <v>0</v>
      </c>
    </row>
    <row r="96" spans="1:8" x14ac:dyDescent="0.2">
      <c r="A96" s="9">
        <v>41053900</v>
      </c>
      <c r="B96" s="10" t="s">
        <v>55</v>
      </c>
      <c r="C96" s="8">
        <v>2675000</v>
      </c>
      <c r="D96" s="8">
        <v>629400</v>
      </c>
      <c r="E96" s="8"/>
      <c r="F96" s="8"/>
      <c r="G96" s="4">
        <f t="shared" si="27"/>
        <v>2675000</v>
      </c>
      <c r="H96" s="4">
        <f t="shared" si="28"/>
        <v>629400</v>
      </c>
    </row>
    <row r="97" spans="1:8" x14ac:dyDescent="0.2">
      <c r="A97" s="5" t="s">
        <v>56</v>
      </c>
      <c r="B97" s="6"/>
      <c r="C97" s="3">
        <f>C77+C78</f>
        <v>64238324</v>
      </c>
      <c r="D97" s="3">
        <f>D77+D78</f>
        <v>14849225.689999999</v>
      </c>
      <c r="E97" s="3">
        <f t="shared" ref="E97:F97" si="33">E77+E78</f>
        <v>2620000</v>
      </c>
      <c r="F97" s="3">
        <f t="shared" si="33"/>
        <v>517983.2</v>
      </c>
      <c r="G97" s="4">
        <f t="shared" si="27"/>
        <v>66858324</v>
      </c>
      <c r="H97" s="4">
        <f t="shared" si="28"/>
        <v>15367208.889999999</v>
      </c>
    </row>
    <row r="98" spans="1:8" x14ac:dyDescent="0.2">
      <c r="A98" s="17"/>
      <c r="B98" s="18"/>
      <c r="C98" s="19"/>
      <c r="D98" s="19"/>
      <c r="E98" s="19"/>
      <c r="F98" s="19"/>
      <c r="G98" s="20"/>
      <c r="H98" s="20"/>
    </row>
    <row r="99" spans="1:8" x14ac:dyDescent="0.2">
      <c r="A99" s="54" t="s">
        <v>173</v>
      </c>
      <c r="B99" s="54"/>
      <c r="C99" s="54"/>
      <c r="D99" s="54"/>
      <c r="E99" s="54"/>
      <c r="F99" s="54"/>
      <c r="G99" s="54"/>
      <c r="H99" s="54"/>
    </row>
    <row r="100" spans="1:8" ht="13.5" thickBot="1" x14ac:dyDescent="0.25">
      <c r="A100" s="29"/>
      <c r="B100" s="54"/>
      <c r="C100" s="54"/>
      <c r="D100" s="54"/>
      <c r="E100" s="54"/>
      <c r="F100" s="54"/>
      <c r="G100" s="54"/>
      <c r="H100" s="54"/>
    </row>
    <row r="101" spans="1:8" ht="12.75" customHeight="1" x14ac:dyDescent="0.2">
      <c r="A101" s="34" t="s">
        <v>0</v>
      </c>
      <c r="B101" s="36" t="s">
        <v>82</v>
      </c>
      <c r="C101" s="31" t="s">
        <v>1</v>
      </c>
      <c r="D101" s="32"/>
      <c r="E101" s="31" t="s">
        <v>83</v>
      </c>
      <c r="F101" s="32"/>
      <c r="G101" s="31" t="s">
        <v>80</v>
      </c>
      <c r="H101" s="33"/>
    </row>
    <row r="102" spans="1:8" ht="67.5" customHeight="1" x14ac:dyDescent="0.2">
      <c r="A102" s="35"/>
      <c r="B102" s="37"/>
      <c r="C102" s="16" t="s">
        <v>84</v>
      </c>
      <c r="D102" s="16" t="s">
        <v>85</v>
      </c>
      <c r="E102" s="16" t="s">
        <v>84</v>
      </c>
      <c r="F102" s="16" t="s">
        <v>85</v>
      </c>
      <c r="G102" s="16" t="s">
        <v>84</v>
      </c>
      <c r="H102" s="13" t="s">
        <v>85</v>
      </c>
    </row>
    <row r="103" spans="1:8" ht="63.75" x14ac:dyDescent="0.2">
      <c r="A103" s="49" t="s">
        <v>116</v>
      </c>
      <c r="B103" s="50" t="s">
        <v>117</v>
      </c>
      <c r="C103" s="51">
        <v>4975000</v>
      </c>
      <c r="D103" s="51">
        <v>1051379.9500000002</v>
      </c>
      <c r="E103" s="52"/>
      <c r="F103" s="53"/>
      <c r="G103" s="52">
        <f>C103+E103</f>
        <v>4975000</v>
      </c>
      <c r="H103" s="52">
        <f>D103+F103</f>
        <v>1051379.9500000002</v>
      </c>
    </row>
    <row r="104" spans="1:8" ht="25.5" x14ac:dyDescent="0.2">
      <c r="A104" s="49" t="s">
        <v>118</v>
      </c>
      <c r="B104" s="50" t="s">
        <v>119</v>
      </c>
      <c r="C104" s="51">
        <v>16849980</v>
      </c>
      <c r="D104" s="51">
        <v>4085958.8700000006</v>
      </c>
      <c r="E104" s="52">
        <v>1025000</v>
      </c>
      <c r="F104" s="53">
        <v>339003.17</v>
      </c>
      <c r="G104" s="52">
        <f>C104+E104</f>
        <v>17874980</v>
      </c>
      <c r="H104" s="52">
        <f>D104+F104</f>
        <v>4424962.040000001</v>
      </c>
    </row>
    <row r="105" spans="1:8" ht="25.5" x14ac:dyDescent="0.2">
      <c r="A105" s="49" t="s">
        <v>120</v>
      </c>
      <c r="B105" s="50" t="s">
        <v>119</v>
      </c>
      <c r="C105" s="51">
        <v>31193200</v>
      </c>
      <c r="D105" s="51">
        <v>6493010.8200000003</v>
      </c>
      <c r="E105" s="52"/>
      <c r="F105" s="53"/>
      <c r="G105" s="52">
        <f>C105+E105</f>
        <v>31193200</v>
      </c>
      <c r="H105" s="52">
        <f>D105+F105</f>
        <v>6493010.8200000003</v>
      </c>
    </row>
    <row r="106" spans="1:8" ht="25.5" x14ac:dyDescent="0.2">
      <c r="A106" s="49" t="s">
        <v>121</v>
      </c>
      <c r="B106" s="50" t="s">
        <v>119</v>
      </c>
      <c r="C106" s="51">
        <v>1380000</v>
      </c>
      <c r="D106" s="51">
        <v>0</v>
      </c>
      <c r="E106" s="52">
        <v>2620000</v>
      </c>
      <c r="F106" s="53"/>
      <c r="G106" s="52">
        <f t="shared" ref="G106:G138" si="34">C106+E106</f>
        <v>4000000</v>
      </c>
      <c r="H106" s="52">
        <f t="shared" ref="H106:H138" si="35">D106+F106</f>
        <v>0</v>
      </c>
    </row>
    <row r="107" spans="1:8" ht="25.5" x14ac:dyDescent="0.2">
      <c r="A107" s="49" t="s">
        <v>122</v>
      </c>
      <c r="B107" s="50" t="s">
        <v>123</v>
      </c>
      <c r="C107" s="51">
        <v>1861100</v>
      </c>
      <c r="D107" s="51">
        <v>442145.97</v>
      </c>
      <c r="E107" s="52">
        <v>35000</v>
      </c>
      <c r="F107" s="53"/>
      <c r="G107" s="52">
        <f t="shared" si="34"/>
        <v>1896100</v>
      </c>
      <c r="H107" s="52">
        <f t="shared" si="35"/>
        <v>442145.97</v>
      </c>
    </row>
    <row r="108" spans="1:8" x14ac:dyDescent="0.2">
      <c r="A108" s="49" t="s">
        <v>124</v>
      </c>
      <c r="B108" s="50" t="s">
        <v>125</v>
      </c>
      <c r="C108" s="51">
        <v>5430</v>
      </c>
      <c r="D108" s="51">
        <v>0</v>
      </c>
      <c r="E108" s="52"/>
      <c r="F108" s="53"/>
      <c r="G108" s="52">
        <f t="shared" si="34"/>
        <v>5430</v>
      </c>
      <c r="H108" s="52">
        <f t="shared" si="35"/>
        <v>0</v>
      </c>
    </row>
    <row r="109" spans="1:8" ht="25.5" x14ac:dyDescent="0.2">
      <c r="A109" s="49" t="s">
        <v>126</v>
      </c>
      <c r="B109" s="50" t="s">
        <v>127</v>
      </c>
      <c r="C109" s="51">
        <v>27000</v>
      </c>
      <c r="D109" s="51">
        <v>0</v>
      </c>
      <c r="E109" s="52"/>
      <c r="F109" s="53"/>
      <c r="G109" s="52">
        <f t="shared" si="34"/>
        <v>27000</v>
      </c>
      <c r="H109" s="52">
        <f t="shared" si="35"/>
        <v>0</v>
      </c>
    </row>
    <row r="110" spans="1:8" ht="25.5" x14ac:dyDescent="0.2">
      <c r="A110" s="49" t="s">
        <v>128</v>
      </c>
      <c r="B110" s="50" t="s">
        <v>129</v>
      </c>
      <c r="C110" s="51">
        <v>963300</v>
      </c>
      <c r="D110" s="51">
        <v>138414.49</v>
      </c>
      <c r="E110" s="52"/>
      <c r="F110" s="53"/>
      <c r="G110" s="52">
        <f t="shared" si="34"/>
        <v>963300</v>
      </c>
      <c r="H110" s="52">
        <f t="shared" si="35"/>
        <v>138414.49</v>
      </c>
    </row>
    <row r="111" spans="1:8" ht="51" x14ac:dyDescent="0.2">
      <c r="A111" s="49" t="s">
        <v>130</v>
      </c>
      <c r="B111" s="50" t="s">
        <v>131</v>
      </c>
      <c r="C111" s="51">
        <v>9847</v>
      </c>
      <c r="D111" s="51">
        <v>2822.17</v>
      </c>
      <c r="E111" s="52">
        <v>4997</v>
      </c>
      <c r="F111" s="53"/>
      <c r="G111" s="52">
        <f t="shared" ref="G111" si="36">C111+E111</f>
        <v>14844</v>
      </c>
      <c r="H111" s="52">
        <f t="shared" ref="H111" si="37">D111+F111</f>
        <v>2822.17</v>
      </c>
    </row>
    <row r="112" spans="1:8" ht="51" x14ac:dyDescent="0.2">
      <c r="A112" s="49" t="s">
        <v>132</v>
      </c>
      <c r="B112" s="50" t="s">
        <v>133</v>
      </c>
      <c r="C112" s="51">
        <v>23700</v>
      </c>
      <c r="D112" s="51">
        <v>0</v>
      </c>
      <c r="E112" s="52"/>
      <c r="F112" s="53"/>
      <c r="G112" s="52">
        <f t="shared" si="34"/>
        <v>23700</v>
      </c>
      <c r="H112" s="52">
        <f t="shared" si="35"/>
        <v>0</v>
      </c>
    </row>
    <row r="113" spans="1:8" ht="25.5" x14ac:dyDescent="0.2">
      <c r="A113" s="49" t="s">
        <v>134</v>
      </c>
      <c r="B113" s="50" t="s">
        <v>86</v>
      </c>
      <c r="C113" s="51">
        <v>712000</v>
      </c>
      <c r="D113" s="51">
        <v>487789.74</v>
      </c>
      <c r="E113" s="52"/>
      <c r="F113" s="53"/>
      <c r="G113" s="52">
        <f t="shared" ref="G113" si="38">C113+E113</f>
        <v>712000</v>
      </c>
      <c r="H113" s="52">
        <f t="shared" ref="H113" si="39">D113+F113</f>
        <v>487789.74</v>
      </c>
    </row>
    <row r="114" spans="1:8" ht="38.25" x14ac:dyDescent="0.2">
      <c r="A114" s="49" t="s">
        <v>135</v>
      </c>
      <c r="B114" s="50" t="s">
        <v>136</v>
      </c>
      <c r="C114" s="51">
        <v>212000</v>
      </c>
      <c r="D114" s="51">
        <v>9982.16</v>
      </c>
      <c r="E114" s="52"/>
      <c r="F114" s="53"/>
      <c r="G114" s="52">
        <f t="shared" si="34"/>
        <v>212000</v>
      </c>
      <c r="H114" s="52">
        <f t="shared" si="35"/>
        <v>9982.16</v>
      </c>
    </row>
    <row r="115" spans="1:8" ht="38.25" x14ac:dyDescent="0.2">
      <c r="A115" s="49" t="s">
        <v>137</v>
      </c>
      <c r="B115" s="50" t="s">
        <v>112</v>
      </c>
      <c r="C115" s="51">
        <v>40000</v>
      </c>
      <c r="D115" s="51">
        <v>0</v>
      </c>
      <c r="E115" s="52"/>
      <c r="F115" s="53"/>
      <c r="G115" s="52">
        <f t="shared" si="34"/>
        <v>40000</v>
      </c>
      <c r="H115" s="52">
        <f t="shared" si="35"/>
        <v>0</v>
      </c>
    </row>
    <row r="116" spans="1:8" ht="51" x14ac:dyDescent="0.2">
      <c r="A116" s="49" t="s">
        <v>138</v>
      </c>
      <c r="B116" s="50" t="s">
        <v>139</v>
      </c>
      <c r="C116" s="51">
        <v>4295230</v>
      </c>
      <c r="D116" s="51">
        <v>1004421.03</v>
      </c>
      <c r="E116" s="52">
        <v>546690</v>
      </c>
      <c r="F116" s="53">
        <v>105571.77</v>
      </c>
      <c r="G116" s="52">
        <f t="shared" si="34"/>
        <v>4841920</v>
      </c>
      <c r="H116" s="52">
        <f t="shared" si="35"/>
        <v>1109992.8</v>
      </c>
    </row>
    <row r="117" spans="1:8" x14ac:dyDescent="0.2">
      <c r="A117" s="49" t="s">
        <v>140</v>
      </c>
      <c r="B117" s="50" t="s">
        <v>88</v>
      </c>
      <c r="C117" s="51">
        <v>33000</v>
      </c>
      <c r="D117" s="51">
        <v>0</v>
      </c>
      <c r="E117" s="52"/>
      <c r="F117" s="53"/>
      <c r="G117" s="52">
        <f t="shared" si="34"/>
        <v>33000</v>
      </c>
      <c r="H117" s="52">
        <f t="shared" si="35"/>
        <v>0</v>
      </c>
    </row>
    <row r="118" spans="1:8" ht="25.5" x14ac:dyDescent="0.2">
      <c r="A118" s="49" t="s">
        <v>141</v>
      </c>
      <c r="B118" s="50" t="s">
        <v>96</v>
      </c>
      <c r="C118" s="51">
        <v>80000</v>
      </c>
      <c r="D118" s="51">
        <v>33500</v>
      </c>
      <c r="E118" s="52"/>
      <c r="F118" s="53"/>
      <c r="G118" s="52">
        <f t="shared" si="34"/>
        <v>80000</v>
      </c>
      <c r="H118" s="52">
        <f t="shared" si="35"/>
        <v>33500</v>
      </c>
    </row>
    <row r="119" spans="1:8" x14ac:dyDescent="0.2">
      <c r="A119" s="49" t="s">
        <v>142</v>
      </c>
      <c r="B119" s="50" t="s">
        <v>143</v>
      </c>
      <c r="C119" s="51">
        <v>355100</v>
      </c>
      <c r="D119" s="51">
        <v>75837.969999999987</v>
      </c>
      <c r="E119" s="52">
        <v>1755.95</v>
      </c>
      <c r="F119" s="53">
        <v>1721</v>
      </c>
      <c r="G119" s="52">
        <f t="shared" si="34"/>
        <v>356855.95</v>
      </c>
      <c r="H119" s="52">
        <f t="shared" si="35"/>
        <v>77558.969999999987</v>
      </c>
    </row>
    <row r="120" spans="1:8" ht="55.5" customHeight="1" x14ac:dyDescent="0.2">
      <c r="A120" s="49" t="s">
        <v>144</v>
      </c>
      <c r="B120" s="50" t="s">
        <v>145</v>
      </c>
      <c r="C120" s="51">
        <v>1200200</v>
      </c>
      <c r="D120" s="51">
        <v>243068.4</v>
      </c>
      <c r="E120" s="52">
        <v>20000</v>
      </c>
      <c r="F120" s="53"/>
      <c r="G120" s="52">
        <f t="shared" si="34"/>
        <v>1220200</v>
      </c>
      <c r="H120" s="52">
        <f t="shared" si="35"/>
        <v>243068.4</v>
      </c>
    </row>
    <row r="121" spans="1:8" x14ac:dyDescent="0.2">
      <c r="A121" s="49" t="s">
        <v>146</v>
      </c>
      <c r="B121" s="50" t="s">
        <v>97</v>
      </c>
      <c r="C121" s="51">
        <v>20000</v>
      </c>
      <c r="D121" s="51">
        <v>0</v>
      </c>
      <c r="E121" s="52"/>
      <c r="F121" s="53"/>
      <c r="G121" s="52">
        <f t="shared" si="34"/>
        <v>20000</v>
      </c>
      <c r="H121" s="52">
        <f t="shared" si="35"/>
        <v>0</v>
      </c>
    </row>
    <row r="122" spans="1:8" ht="51" x14ac:dyDescent="0.2">
      <c r="A122" s="49" t="s">
        <v>147</v>
      </c>
      <c r="B122" s="50" t="s">
        <v>148</v>
      </c>
      <c r="C122" s="51">
        <v>30000</v>
      </c>
      <c r="D122" s="51">
        <v>7113.8</v>
      </c>
      <c r="E122" s="52"/>
      <c r="F122" s="53"/>
      <c r="G122" s="52">
        <f t="shared" si="34"/>
        <v>30000</v>
      </c>
      <c r="H122" s="52">
        <f t="shared" si="35"/>
        <v>7113.8</v>
      </c>
    </row>
    <row r="123" spans="1:8" ht="29.25" customHeight="1" x14ac:dyDescent="0.2">
      <c r="A123" s="49" t="s">
        <v>149</v>
      </c>
      <c r="B123" s="50" t="s">
        <v>150</v>
      </c>
      <c r="C123" s="51">
        <v>70000</v>
      </c>
      <c r="D123" s="51">
        <v>0</v>
      </c>
      <c r="E123" s="52"/>
      <c r="F123" s="53"/>
      <c r="G123" s="52">
        <f t="shared" si="34"/>
        <v>70000</v>
      </c>
      <c r="H123" s="52">
        <f t="shared" si="35"/>
        <v>0</v>
      </c>
    </row>
    <row r="124" spans="1:8" x14ac:dyDescent="0.2">
      <c r="A124" s="49" t="s">
        <v>151</v>
      </c>
      <c r="B124" s="50" t="s">
        <v>98</v>
      </c>
      <c r="C124" s="51">
        <v>357800</v>
      </c>
      <c r="D124" s="51">
        <v>85228.17</v>
      </c>
      <c r="E124" s="52"/>
      <c r="F124" s="53"/>
      <c r="G124" s="52">
        <f t="shared" si="34"/>
        <v>357800</v>
      </c>
      <c r="H124" s="52">
        <f t="shared" si="35"/>
        <v>85228.17</v>
      </c>
    </row>
    <row r="125" spans="1:8" ht="41.25" customHeight="1" x14ac:dyDescent="0.2">
      <c r="A125" s="49" t="s">
        <v>152</v>
      </c>
      <c r="B125" s="50" t="s">
        <v>99</v>
      </c>
      <c r="C125" s="51">
        <v>35000</v>
      </c>
      <c r="D125" s="51">
        <v>0</v>
      </c>
      <c r="E125" s="52"/>
      <c r="F125" s="53"/>
      <c r="G125" s="52">
        <f t="shared" si="34"/>
        <v>35000</v>
      </c>
      <c r="H125" s="52">
        <f t="shared" si="35"/>
        <v>0</v>
      </c>
    </row>
    <row r="126" spans="1:8" ht="25.5" x14ac:dyDescent="0.2">
      <c r="A126" s="49" t="s">
        <v>153</v>
      </c>
      <c r="B126" s="50" t="s">
        <v>154</v>
      </c>
      <c r="C126" s="51">
        <v>40000</v>
      </c>
      <c r="D126" s="51">
        <v>0</v>
      </c>
      <c r="E126" s="52"/>
      <c r="F126" s="53"/>
      <c r="G126" s="52">
        <f t="shared" si="34"/>
        <v>40000</v>
      </c>
      <c r="H126" s="52">
        <f t="shared" si="35"/>
        <v>0</v>
      </c>
    </row>
    <row r="127" spans="1:8" ht="38.25" x14ac:dyDescent="0.2">
      <c r="A127" s="49" t="s">
        <v>167</v>
      </c>
      <c r="B127" s="50" t="s">
        <v>105</v>
      </c>
      <c r="C127" s="51"/>
      <c r="D127" s="51"/>
      <c r="E127" s="52">
        <v>20000</v>
      </c>
      <c r="F127" s="53"/>
      <c r="G127" s="52">
        <f t="shared" ref="G127:G130" si="40">C127+E127</f>
        <v>20000</v>
      </c>
      <c r="H127" s="52">
        <f t="shared" ref="H127:H130" si="41">D127+F127</f>
        <v>0</v>
      </c>
    </row>
    <row r="128" spans="1:8" ht="38.25" x14ac:dyDescent="0.2">
      <c r="A128" s="49" t="s">
        <v>168</v>
      </c>
      <c r="B128" s="50" t="s">
        <v>100</v>
      </c>
      <c r="C128" s="51"/>
      <c r="D128" s="51"/>
      <c r="E128" s="52">
        <v>100000</v>
      </c>
      <c r="F128" s="53"/>
      <c r="G128" s="52">
        <f t="shared" si="40"/>
        <v>100000</v>
      </c>
      <c r="H128" s="52">
        <f t="shared" si="41"/>
        <v>0</v>
      </c>
    </row>
    <row r="129" spans="1:8" ht="38.25" x14ac:dyDescent="0.2">
      <c r="A129" s="49" t="s">
        <v>169</v>
      </c>
      <c r="B129" s="50" t="s">
        <v>170</v>
      </c>
      <c r="C129" s="51"/>
      <c r="D129" s="51"/>
      <c r="E129" s="52">
        <v>1000000</v>
      </c>
      <c r="F129" s="53"/>
      <c r="G129" s="52">
        <f t="shared" si="40"/>
        <v>1000000</v>
      </c>
      <c r="H129" s="52">
        <f t="shared" si="41"/>
        <v>0</v>
      </c>
    </row>
    <row r="130" spans="1:8" ht="89.25" x14ac:dyDescent="0.2">
      <c r="A130" s="49" t="s">
        <v>171</v>
      </c>
      <c r="B130" s="50" t="s">
        <v>172</v>
      </c>
      <c r="C130" s="51"/>
      <c r="D130" s="51"/>
      <c r="E130" s="52">
        <v>26400</v>
      </c>
      <c r="F130" s="53"/>
      <c r="G130" s="52">
        <f t="shared" si="40"/>
        <v>26400</v>
      </c>
      <c r="H130" s="52">
        <f t="shared" si="41"/>
        <v>0</v>
      </c>
    </row>
    <row r="131" spans="1:8" ht="25.5" x14ac:dyDescent="0.2">
      <c r="A131" s="49" t="s">
        <v>155</v>
      </c>
      <c r="B131" s="50" t="s">
        <v>156</v>
      </c>
      <c r="C131" s="51">
        <v>30000</v>
      </c>
      <c r="D131" s="51">
        <v>0</v>
      </c>
      <c r="E131" s="52"/>
      <c r="F131" s="53"/>
      <c r="G131" s="52">
        <f t="shared" ref="G131" si="42">C131+E131</f>
        <v>30000</v>
      </c>
      <c r="H131" s="52">
        <f t="shared" ref="H131" si="43">D131+F131</f>
        <v>0</v>
      </c>
    </row>
    <row r="132" spans="1:8" ht="25.5" x14ac:dyDescent="0.2">
      <c r="A132" s="49" t="s">
        <v>157</v>
      </c>
      <c r="B132" s="50" t="s">
        <v>101</v>
      </c>
      <c r="C132" s="51">
        <v>658900</v>
      </c>
      <c r="D132" s="51">
        <v>124654.07</v>
      </c>
      <c r="E132" s="52"/>
      <c r="F132" s="53"/>
      <c r="G132" s="52">
        <f t="shared" ref="G132" si="44">C132+E132</f>
        <v>658900</v>
      </c>
      <c r="H132" s="52">
        <f t="shared" ref="H132" si="45">D132+F132</f>
        <v>124654.07</v>
      </c>
    </row>
    <row r="133" spans="1:8" ht="25.5" x14ac:dyDescent="0.2">
      <c r="A133" s="49" t="s">
        <v>158</v>
      </c>
      <c r="B133" s="50" t="s">
        <v>102</v>
      </c>
      <c r="C133" s="51">
        <v>16000</v>
      </c>
      <c r="D133" s="51">
        <v>0</v>
      </c>
      <c r="E133" s="52"/>
      <c r="F133" s="53"/>
      <c r="G133" s="52">
        <f t="shared" si="34"/>
        <v>16000</v>
      </c>
      <c r="H133" s="52">
        <f t="shared" si="35"/>
        <v>0</v>
      </c>
    </row>
    <row r="134" spans="1:8" x14ac:dyDescent="0.2">
      <c r="A134" s="49" t="s">
        <v>159</v>
      </c>
      <c r="B134" s="50" t="s">
        <v>103</v>
      </c>
      <c r="C134" s="51">
        <v>20000</v>
      </c>
      <c r="D134" s="51">
        <v>2424</v>
      </c>
      <c r="E134" s="52"/>
      <c r="F134" s="53"/>
      <c r="G134" s="52">
        <f t="shared" si="34"/>
        <v>20000</v>
      </c>
      <c r="H134" s="52">
        <f t="shared" si="35"/>
        <v>2424</v>
      </c>
    </row>
    <row r="135" spans="1:8" ht="38.25" x14ac:dyDescent="0.2">
      <c r="A135" s="49" t="s">
        <v>160</v>
      </c>
      <c r="B135" s="50" t="s">
        <v>161</v>
      </c>
      <c r="C135" s="51">
        <v>364600</v>
      </c>
      <c r="D135" s="51">
        <v>78722.91</v>
      </c>
      <c r="E135" s="52"/>
      <c r="F135" s="53"/>
      <c r="G135" s="52">
        <f t="shared" si="34"/>
        <v>364600</v>
      </c>
      <c r="H135" s="52">
        <f t="shared" si="35"/>
        <v>78722.91</v>
      </c>
    </row>
    <row r="136" spans="1:8" x14ac:dyDescent="0.2">
      <c r="A136" s="49" t="s">
        <v>162</v>
      </c>
      <c r="B136" s="50" t="s">
        <v>163</v>
      </c>
      <c r="C136" s="51">
        <v>30000</v>
      </c>
      <c r="D136" s="51">
        <v>0</v>
      </c>
      <c r="E136" s="52"/>
      <c r="F136" s="53"/>
      <c r="G136" s="52">
        <f t="shared" si="34"/>
        <v>30000</v>
      </c>
      <c r="H136" s="52">
        <f t="shared" si="35"/>
        <v>0</v>
      </c>
    </row>
    <row r="137" spans="1:8" x14ac:dyDescent="0.2">
      <c r="A137" s="49" t="s">
        <v>164</v>
      </c>
      <c r="B137" s="50" t="s">
        <v>165</v>
      </c>
      <c r="C137" s="51">
        <v>89085</v>
      </c>
      <c r="D137" s="51">
        <v>67305</v>
      </c>
      <c r="E137" s="52"/>
      <c r="F137" s="53"/>
      <c r="G137" s="52">
        <f t="shared" ref="G137" si="46">C137+E137</f>
        <v>89085</v>
      </c>
      <c r="H137" s="52">
        <f t="shared" ref="H137" si="47">D137+F137</f>
        <v>67305</v>
      </c>
    </row>
    <row r="138" spans="1:8" ht="38.25" x14ac:dyDescent="0.2">
      <c r="A138" s="49" t="s">
        <v>166</v>
      </c>
      <c r="B138" s="50" t="s">
        <v>104</v>
      </c>
      <c r="C138" s="51">
        <v>55000</v>
      </c>
      <c r="D138" s="51">
        <v>0</v>
      </c>
      <c r="E138" s="52"/>
      <c r="F138" s="53"/>
      <c r="G138" s="52">
        <f t="shared" si="34"/>
        <v>55000</v>
      </c>
      <c r="H138" s="52">
        <f t="shared" si="35"/>
        <v>0</v>
      </c>
    </row>
    <row r="139" spans="1:8" x14ac:dyDescent="0.2">
      <c r="A139" s="12"/>
      <c r="B139" s="30" t="s">
        <v>87</v>
      </c>
      <c r="C139" s="22">
        <f>SUM(C103:C138)</f>
        <v>66032472</v>
      </c>
      <c r="D139" s="22">
        <f>SUM(D103:D138)</f>
        <v>14433779.520000003</v>
      </c>
      <c r="E139" s="11">
        <f>SUM(E103:E138)</f>
        <v>5399842.9500000002</v>
      </c>
      <c r="F139" s="11">
        <f>SUM(F103:F138)</f>
        <v>446295.94</v>
      </c>
      <c r="G139" s="22">
        <f>SUM(G103:G138)</f>
        <v>71432314.950000003</v>
      </c>
      <c r="H139" s="11">
        <f>SUM(H103:H138)</f>
        <v>14880075.460000006</v>
      </c>
    </row>
    <row r="140" spans="1:8" x14ac:dyDescent="0.2">
      <c r="A140" s="29"/>
      <c r="B140" s="29"/>
      <c r="C140" s="48"/>
      <c r="D140" s="48"/>
      <c r="E140" s="29"/>
      <c r="F140" s="29"/>
      <c r="G140" s="29"/>
      <c r="H140" s="29"/>
    </row>
    <row r="141" spans="1:8" x14ac:dyDescent="0.2">
      <c r="A141" s="14"/>
      <c r="B141" s="29"/>
      <c r="C141" s="29"/>
      <c r="D141" s="14"/>
      <c r="E141" s="21"/>
      <c r="F141" s="29"/>
      <c r="G141" s="29"/>
      <c r="H141" s="14"/>
    </row>
    <row r="142" spans="1:8" x14ac:dyDescent="0.2">
      <c r="B142" s="14"/>
      <c r="C142" s="14"/>
      <c r="D142" s="14"/>
    </row>
    <row r="143" spans="1:8" x14ac:dyDescent="0.2">
      <c r="A143" s="15"/>
      <c r="B143" s="14" t="s">
        <v>113</v>
      </c>
      <c r="C143" s="14"/>
      <c r="D143" s="14"/>
    </row>
    <row r="144" spans="1:8" x14ac:dyDescent="0.2">
      <c r="B144" s="14"/>
      <c r="C144" s="14"/>
      <c r="D144" s="14"/>
    </row>
  </sheetData>
  <mergeCells count="19">
    <mergeCell ref="B100:H100"/>
    <mergeCell ref="G3:G4"/>
    <mergeCell ref="H3:H4"/>
    <mergeCell ref="A1:H1"/>
    <mergeCell ref="A2:A4"/>
    <mergeCell ref="B2:B4"/>
    <mergeCell ref="E3:E4"/>
    <mergeCell ref="C2:D2"/>
    <mergeCell ref="C3:C4"/>
    <mergeCell ref="D3:D4"/>
    <mergeCell ref="E2:F2"/>
    <mergeCell ref="F3:F4"/>
    <mergeCell ref="G2:H2"/>
    <mergeCell ref="A99:H99"/>
    <mergeCell ref="C101:D101"/>
    <mergeCell ref="E101:F101"/>
    <mergeCell ref="G101:H101"/>
    <mergeCell ref="A101:A102"/>
    <mergeCell ref="B101:B102"/>
  </mergeCells>
  <pageMargins left="0.59055118110236204" right="0.59055118110236204" top="0.27083333333333331" bottom="0.1875" header="0" footer="0"/>
  <pageSetup paperSize="9" scale="68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RePack by SPecialiST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Porfirovich</cp:lastModifiedBy>
  <cp:lastPrinted>2021-05-27T08:51:21Z</cp:lastPrinted>
  <dcterms:created xsi:type="dcterms:W3CDTF">2017-09-14T08:40:47Z</dcterms:created>
  <dcterms:modified xsi:type="dcterms:W3CDTF">2021-05-27T08:52:38Z</dcterms:modified>
</cp:coreProperties>
</file>