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0" windowWidth="28800" windowHeight="11745" tabRatio="783"/>
  </bookViews>
  <sheets>
    <sheet name="05_Фін_план" sheetId="8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</externalReferences>
  <definedNames>
    <definedName name="__123Graph_XGRAPH3" hidden="1">[1]GDP!#REF!</definedName>
    <definedName name="ad">'[2]МТР Газ України'!$B$1</definedName>
    <definedName name="as">'[3]МТР Газ України'!$B$1</definedName>
    <definedName name="asdf">[4]Inform!$E$6</definedName>
    <definedName name="asdfg">[4]Inform!$F$2</definedName>
    <definedName name="BuiltIn_Print_Area___1___1">#REF!</definedName>
    <definedName name="ClDate">[5]Inform!$E$6</definedName>
    <definedName name="ClDate_21">[6]Inform!$E$6</definedName>
    <definedName name="ClDate_25">[6]Inform!$E$6</definedName>
    <definedName name="ClDate_6">[7]Inform!$E$6</definedName>
    <definedName name="CompName">[5]Inform!$F$2</definedName>
    <definedName name="CompName_21">[6]Inform!$F$2</definedName>
    <definedName name="CompName_25">[6]Inform!$F$2</definedName>
    <definedName name="CompName_6">[7]Inform!$F$2</definedName>
    <definedName name="CompNameE">[5]Inform!$G$2</definedName>
    <definedName name="CompNameE_21">[6]Inform!$G$2</definedName>
    <definedName name="CompNameE_25">[6]Inform!$G$2</definedName>
    <definedName name="CompNameE_6">[7]Inform!$G$2</definedName>
    <definedName name="Cost_Category_National_ID">#REF!</definedName>
    <definedName name="Cе511">#REF!</definedName>
    <definedName name="d">'[8]МТР Газ України'!$B$4</definedName>
    <definedName name="dCPIb">[9]попер_роз!#REF!</definedName>
    <definedName name="dPPIb">[9]попер_роз!#REF!</definedName>
    <definedName name="ds">'[10]7  Інші витрати'!#REF!</definedName>
    <definedName name="Fact_Type_ID">#REF!</definedName>
    <definedName name="G">'[11]МТР Газ України'!$B$1</definedName>
    <definedName name="ij1sssss">'[12]7  Інші витрати'!#REF!</definedName>
    <definedName name="LastItem">[13]Лист1!$A$1</definedName>
    <definedName name="Load">'[14]МТР Газ України'!$B$4</definedName>
    <definedName name="Load_ID">'[15]МТР Газ України'!$B$4</definedName>
    <definedName name="Load_ID_10">'[16]7  Інші витрати'!#REF!</definedName>
    <definedName name="Load_ID_11">'[17]МТР Газ України'!$B$4</definedName>
    <definedName name="Load_ID_12">'[17]МТР Газ України'!$B$4</definedName>
    <definedName name="Load_ID_13">'[17]МТР Газ України'!$B$4</definedName>
    <definedName name="Load_ID_14">'[17]МТР Газ України'!$B$4</definedName>
    <definedName name="Load_ID_15">'[17]МТР Газ України'!$B$4</definedName>
    <definedName name="Load_ID_16">'[17]МТР Газ України'!$B$4</definedName>
    <definedName name="Load_ID_17">'[17]МТР Газ України'!$B$4</definedName>
    <definedName name="Load_ID_18">'[18]МТР Газ України'!$B$4</definedName>
    <definedName name="Load_ID_19">'[19]МТР Газ України'!$B$4</definedName>
    <definedName name="Load_ID_20">'[18]МТР Газ України'!$B$4</definedName>
    <definedName name="Load_ID_200">'[14]МТР Газ України'!$B$4</definedName>
    <definedName name="Load_ID_21">'[20]МТР Газ України'!$B$4</definedName>
    <definedName name="Load_ID_23">'[19]МТР Газ України'!$B$4</definedName>
    <definedName name="Load_ID_25">'[20]МТР Газ України'!$B$4</definedName>
    <definedName name="Load_ID_542">'[21]МТР Газ України'!$B$4</definedName>
    <definedName name="Load_ID_6">'[17]МТР Газ України'!$B$4</definedName>
    <definedName name="OpDate">[5]Inform!$E$5</definedName>
    <definedName name="OpDate_21">[6]Inform!$E$5</definedName>
    <definedName name="OpDate_25">[6]Inform!$E$5</definedName>
    <definedName name="OpDate_6">[7]Inform!$E$5</definedName>
    <definedName name="QR">[22]Inform!$E$5</definedName>
    <definedName name="qw">[4]Inform!$E$5</definedName>
    <definedName name="qwert">[4]Inform!$G$2</definedName>
    <definedName name="qwerty">'[3]МТР Газ України'!$B$4</definedName>
    <definedName name="ShowFil">[13]!ShowFil</definedName>
    <definedName name="SU_ID">#REF!</definedName>
    <definedName name="Time_ID">'[15]МТР Газ України'!$B$1</definedName>
    <definedName name="Time_ID_10">'[16]7  Інші витрати'!#REF!</definedName>
    <definedName name="Time_ID_11">'[17]МТР Газ України'!$B$1</definedName>
    <definedName name="Time_ID_12">'[17]МТР Газ України'!$B$1</definedName>
    <definedName name="Time_ID_13">'[17]МТР Газ України'!$B$1</definedName>
    <definedName name="Time_ID_14">'[17]МТР Газ України'!$B$1</definedName>
    <definedName name="Time_ID_15">'[17]МТР Газ України'!$B$1</definedName>
    <definedName name="Time_ID_16">'[17]МТР Газ України'!$B$1</definedName>
    <definedName name="Time_ID_17">'[17]МТР Газ України'!$B$1</definedName>
    <definedName name="Time_ID_18">'[18]МТР Газ України'!$B$1</definedName>
    <definedName name="Time_ID_19">'[19]МТР Газ України'!$B$1</definedName>
    <definedName name="Time_ID_20">'[18]МТР Газ України'!$B$1</definedName>
    <definedName name="Time_ID_21">'[20]МТР Газ України'!$B$1</definedName>
    <definedName name="Time_ID_23">'[19]МТР Газ України'!$B$1</definedName>
    <definedName name="Time_ID_25">'[20]МТР Газ України'!$B$1</definedName>
    <definedName name="Time_ID_6">'[17]МТР Газ України'!$B$1</definedName>
    <definedName name="Time_ID0">'[15]МТР Газ України'!$F$1</definedName>
    <definedName name="Time_ID0_10">'[16]7  Інші витрати'!#REF!</definedName>
    <definedName name="Time_ID0_11">'[17]МТР Газ України'!$F$1</definedName>
    <definedName name="Time_ID0_12">'[17]МТР Газ України'!$F$1</definedName>
    <definedName name="Time_ID0_13">'[17]МТР Газ України'!$F$1</definedName>
    <definedName name="Time_ID0_14">'[17]МТР Газ України'!$F$1</definedName>
    <definedName name="Time_ID0_15">'[17]МТР Газ України'!$F$1</definedName>
    <definedName name="Time_ID0_16">'[17]МТР Газ України'!$F$1</definedName>
    <definedName name="Time_ID0_17">'[17]МТР Газ України'!$F$1</definedName>
    <definedName name="Time_ID0_18">'[18]МТР Газ України'!$F$1</definedName>
    <definedName name="Time_ID0_19">'[19]МТР Газ України'!$F$1</definedName>
    <definedName name="Time_ID0_20">'[18]МТР Газ України'!$F$1</definedName>
    <definedName name="Time_ID0_21">'[20]МТР Газ України'!$F$1</definedName>
    <definedName name="Time_ID0_23">'[19]МТР Газ України'!$F$1</definedName>
    <definedName name="Time_ID0_25">'[20]МТР Газ України'!$F$1</definedName>
    <definedName name="Time_ID0_6">'[17]МТР Газ України'!$F$1</definedName>
    <definedName name="ttttttt">#REF!</definedName>
    <definedName name="Unit">[5]Inform!$E$38</definedName>
    <definedName name="Unit_21">[6]Inform!$E$38</definedName>
    <definedName name="Unit_25">[6]Inform!$E$38</definedName>
    <definedName name="Unit_6">[7]Inform!$E$38</definedName>
    <definedName name="WQER">'[23]МТР Газ України'!$B$4</definedName>
    <definedName name="wr">'[23]МТР Газ України'!$B$4</definedName>
    <definedName name="yyyy">#REF!</definedName>
    <definedName name="zx">'[3]МТР Газ України'!$F$1</definedName>
    <definedName name="zxc">[4]Inform!$E$38</definedName>
    <definedName name="а">'[12]7  Інші витрати'!#REF!</definedName>
    <definedName name="ав">#REF!</definedName>
    <definedName name="аен">'[23]МТР Газ України'!$B$4</definedName>
    <definedName name="_xlnm.Database">'[24]Ener '!$A$1:$G$2645</definedName>
    <definedName name="в">'[25]МТР Газ України'!$F$1</definedName>
    <definedName name="ватт">'[26]БАЗА  '!#REF!</definedName>
    <definedName name="Д">'[14]МТР Газ України'!$B$4</definedName>
    <definedName name="до_1_року">#REF!</definedName>
    <definedName name="е">#REF!</definedName>
    <definedName name="є">#REF!</definedName>
    <definedName name="_xlnm.Print_Titles" localSheetId="0">'05_Фін_план'!$35:$37</definedName>
    <definedName name="Заголовки_для_печати_МИ">'[27]1993'!$1:$3,'[27]1993'!$A:$A</definedName>
    <definedName name="і">[28]Inform!$F$2</definedName>
    <definedName name="ів">#REF!</definedName>
    <definedName name="ів___0">#REF!</definedName>
    <definedName name="ів_22">#REF!</definedName>
    <definedName name="ів_26">#REF!</definedName>
    <definedName name="іваіа">'[29]7  Інші витрати'!#REF!</definedName>
    <definedName name="іваф">#REF!</definedName>
    <definedName name="івів">'[11]МТР Газ України'!$B$1</definedName>
    <definedName name="іцу">[22]Inform!$G$2</definedName>
    <definedName name="йуц">#REF!</definedName>
    <definedName name="йцу">#REF!</definedName>
    <definedName name="йцуйй">#REF!</definedName>
    <definedName name="йцукц">'[29]7  Інші витрати'!#REF!</definedName>
    <definedName name="КЕ">#REF!</definedName>
    <definedName name="КЕ___0">#REF!</definedName>
    <definedName name="КЕ_22">#REF!</definedName>
    <definedName name="КЕ_26">#REF!</definedName>
    <definedName name="кен">#REF!</definedName>
    <definedName name="л">#REF!</definedName>
    <definedName name="лікарі">#REF!</definedName>
    <definedName name="_xlnm.Print_Area" localSheetId="0">'05_Фін_план'!$A$1:$J$179</definedName>
    <definedName name="п">'[12]7  Інші витрати'!#REF!</definedName>
    <definedName name="пдв">'[14]МТР Газ України'!$B$4</definedName>
    <definedName name="пдв_утг">'[14]МТР Газ України'!$F$1</definedName>
    <definedName name="План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>#REF!</definedName>
    <definedName name="ппп">[30]Inform!$E$6</definedName>
    <definedName name="р">#REF!</definedName>
    <definedName name="сімейний">#REF!</definedName>
    <definedName name="т">[31]Inform!$E$6</definedName>
    <definedName name="тариф">[32]Inform!$G$2</definedName>
    <definedName name="уйцукйцуйу">#REF!</definedName>
    <definedName name="уке">[33]Inform!$G$2</definedName>
    <definedName name="УТГ">'[14]МТР Газ України'!$B$4</definedName>
    <definedName name="фів">'[23]МТР Газ України'!$B$4</definedName>
    <definedName name="фіваіф">'[29]7  Інші витрати'!#REF!</definedName>
    <definedName name="фф">'[25]МТР Газ України'!$F$1</definedName>
    <definedName name="ц">'[12]7  Інші витрати'!#REF!</definedName>
    <definedName name="ччч">'[34]БАЗА  '!#REF!</definedName>
    <definedName name="ш">#REF!</definedName>
  </definedNames>
  <calcPr calcId="162913"/>
</workbook>
</file>

<file path=xl/calcChain.xml><?xml version="1.0" encoding="utf-8"?>
<calcChain xmlns="http://schemas.openxmlformats.org/spreadsheetml/2006/main">
  <c r="C70" i="8" l="1"/>
  <c r="D70" i="8"/>
  <c r="G70" i="8"/>
  <c r="H70" i="8"/>
  <c r="I70" i="8"/>
  <c r="J70" i="8"/>
  <c r="F70" i="8"/>
  <c r="D164" i="8"/>
  <c r="D163" i="8"/>
  <c r="D162" i="8"/>
  <c r="D161" i="8"/>
  <c r="D160" i="8"/>
  <c r="D97" i="8"/>
  <c r="J164" i="8"/>
  <c r="I164" i="8"/>
  <c r="H164" i="8"/>
  <c r="G164" i="8"/>
  <c r="J163" i="8"/>
  <c r="I163" i="8"/>
  <c r="H163" i="8"/>
  <c r="G163" i="8"/>
  <c r="J162" i="8"/>
  <c r="I162" i="8"/>
  <c r="H162" i="8"/>
  <c r="G162" i="8"/>
  <c r="J161" i="8"/>
  <c r="I161" i="8"/>
  <c r="H161" i="8"/>
  <c r="G161" i="8"/>
  <c r="J160" i="8"/>
  <c r="I160" i="8"/>
  <c r="H160" i="8"/>
  <c r="G160" i="8"/>
  <c r="J159" i="8"/>
  <c r="F157" i="8"/>
  <c r="F164" i="8" s="1"/>
  <c r="F156" i="8"/>
  <c r="F163" i="8" s="1"/>
  <c r="F155" i="8"/>
  <c r="F162" i="8" s="1"/>
  <c r="F154" i="8"/>
  <c r="F161" i="8" s="1"/>
  <c r="F153" i="8"/>
  <c r="F160" i="8" s="1"/>
  <c r="F152" i="8"/>
  <c r="D151" i="8"/>
  <c r="J144" i="8"/>
  <c r="I144" i="8"/>
  <c r="F144" i="8"/>
  <c r="H41" i="8" l="1"/>
  <c r="I41" i="8"/>
  <c r="J41" i="8"/>
  <c r="G41" i="8"/>
  <c r="C96" i="8"/>
  <c r="F41" i="8" l="1"/>
  <c r="I96" i="8"/>
  <c r="J96" i="8"/>
  <c r="G96" i="8"/>
  <c r="G97" i="8"/>
  <c r="F108" i="8"/>
  <c r="J107" i="8"/>
  <c r="I107" i="8"/>
  <c r="F43" i="8"/>
  <c r="J87" i="8"/>
  <c r="J97" i="8" s="1"/>
  <c r="F92" i="8"/>
  <c r="F89" i="8"/>
  <c r="F87" i="8" s="1"/>
  <c r="F109" i="8"/>
  <c r="F107" i="8"/>
  <c r="F40" i="8"/>
  <c r="F96" i="8" s="1"/>
  <c r="F60" i="8"/>
  <c r="F151" i="8" s="1"/>
  <c r="F61" i="8"/>
  <c r="F64" i="8"/>
  <c r="F63" i="8"/>
  <c r="F65" i="8"/>
  <c r="F66" i="8"/>
  <c r="H96" i="8"/>
  <c r="C97" i="8"/>
  <c r="G87" i="8"/>
  <c r="H87" i="8"/>
  <c r="H97" i="8" s="1"/>
  <c r="I87" i="8"/>
  <c r="I97" i="8" s="1"/>
  <c r="F97" i="8" l="1"/>
  <c r="J98" i="8"/>
  <c r="G98" i="8"/>
  <c r="I98" i="8"/>
  <c r="D96" i="8"/>
  <c r="D98" i="8" s="1"/>
  <c r="H98" i="8"/>
  <c r="F98" i="8" l="1"/>
</calcChain>
</file>

<file path=xl/sharedStrings.xml><?xml version="1.0" encoding="utf-8"?>
<sst xmlns="http://schemas.openxmlformats.org/spreadsheetml/2006/main" count="249" uniqueCount="169">
  <si>
    <t xml:space="preserve"> </t>
  </si>
  <si>
    <t>Лікарі</t>
  </si>
  <si>
    <t>ПОГОДЖЕНО :</t>
  </si>
  <si>
    <t>ЗАТВЕРДЖЕНО :</t>
  </si>
  <si>
    <t>(посада керівника органу управління підприємством)</t>
  </si>
  <si>
    <t>М. П. (підпис, ініціал, прізвище)</t>
  </si>
  <si>
    <t>дата</t>
  </si>
  <si>
    <t>Проект</t>
  </si>
  <si>
    <t>Попередній</t>
  </si>
  <si>
    <t>Уточнений</t>
  </si>
  <si>
    <t>Зміни</t>
  </si>
  <si>
    <t>зробити позначку "Х"</t>
  </si>
  <si>
    <t>Рік</t>
  </si>
  <si>
    <t>Коди</t>
  </si>
  <si>
    <t xml:space="preserve">за ЄДРПОУ </t>
  </si>
  <si>
    <t xml:space="preserve">Організаційно-правова форма </t>
  </si>
  <si>
    <t>за КОПФГ</t>
  </si>
  <si>
    <t>Територія</t>
  </si>
  <si>
    <t>за КОАТУУ</t>
  </si>
  <si>
    <r>
      <t xml:space="preserve">Орган державного управління  </t>
    </r>
    <r>
      <rPr>
        <b/>
        <i/>
        <sz val="16"/>
        <rFont val="Times New Roman"/>
        <family val="1"/>
        <charset val="204"/>
      </rPr>
      <t xml:space="preserve"> </t>
    </r>
  </si>
  <si>
    <t>за СПОДУ</t>
  </si>
  <si>
    <t xml:space="preserve">Галузь     </t>
  </si>
  <si>
    <t>за ЗКГНГ</t>
  </si>
  <si>
    <t xml:space="preserve">Вид економічної діяльності    </t>
  </si>
  <si>
    <t xml:space="preserve">за КВЕД  </t>
  </si>
  <si>
    <t xml:space="preserve">Одиниця виміру </t>
  </si>
  <si>
    <t>Форма власності</t>
  </si>
  <si>
    <t>Середньооблікова кількість штатних працівників</t>
  </si>
  <si>
    <t>Стандарти звітності П(с)БОУ</t>
  </si>
  <si>
    <t xml:space="preserve">Місцезнаходження  </t>
  </si>
  <si>
    <t>Стандарти звітності МСФЗ</t>
  </si>
  <si>
    <t xml:space="preserve">Телефон </t>
  </si>
  <si>
    <t>Найменування показника</t>
  </si>
  <si>
    <t xml:space="preserve">Код рядка </t>
  </si>
  <si>
    <t>Прогноз на поточний рік</t>
  </si>
  <si>
    <t xml:space="preserve">І  </t>
  </si>
  <si>
    <t xml:space="preserve">ІІ  </t>
  </si>
  <si>
    <t xml:space="preserve">ІІІ  </t>
  </si>
  <si>
    <t xml:space="preserve">ІV </t>
  </si>
  <si>
    <t>Дохід з місцевого бюджету за цільовими програмами, у т.ч.:</t>
  </si>
  <si>
    <t>дохід від операційної оренди активів</t>
  </si>
  <si>
    <t>назва</t>
  </si>
  <si>
    <t>Видатки</t>
  </si>
  <si>
    <t>Заробітна плата</t>
  </si>
  <si>
    <t>Нарахування на оплату праці</t>
  </si>
  <si>
    <t>Медикаменти та перев'язувальні матеріали</t>
  </si>
  <si>
    <t>Продукти харчування</t>
  </si>
  <si>
    <t>Оплата послуг (крім комунальних)</t>
  </si>
  <si>
    <t>Видатки на відрядження</t>
  </si>
  <si>
    <t>Окремі заходи по реалізації державних (регіональних) програм, не віднесені до заходів розвитку</t>
  </si>
  <si>
    <t>Інші поточні видатки</t>
  </si>
  <si>
    <t>Резервний фонд</t>
  </si>
  <si>
    <t>Усього доходів</t>
  </si>
  <si>
    <t>Усього видатків</t>
  </si>
  <si>
    <t>IІ. Розрахунки з бюджетом</t>
  </si>
  <si>
    <t>Сплата податків та зборів до Державного бюджету України (податкові платежі)</t>
  </si>
  <si>
    <t>Сплата податків та зборів до місцевих бюджетів (податкові платежі)</t>
  </si>
  <si>
    <t>Інші податки, збори та платежі на користь держави</t>
  </si>
  <si>
    <t>Податкова заборгованість</t>
  </si>
  <si>
    <t>придбання (виготовлення) основних засобів</t>
  </si>
  <si>
    <t>придбання (виготовлення) інших необоротних матеріальних активів</t>
  </si>
  <si>
    <t>придбання (створення) нематеріальних активів</t>
  </si>
  <si>
    <t>модернізація, модифікація (добудова, дообладнання, реконструкція) основних засобів</t>
  </si>
  <si>
    <t>капітальний ремонт</t>
  </si>
  <si>
    <t>Доходи від фінансової діяльності за зобов’язаннями, у т. ч.:</t>
  </si>
  <si>
    <t xml:space="preserve">кредити </t>
  </si>
  <si>
    <t>позики</t>
  </si>
  <si>
    <t>депозити</t>
  </si>
  <si>
    <t xml:space="preserve">Інші надходження </t>
  </si>
  <si>
    <t>Витрати від фінансової діяльності за зобов’язаннями, у т. ч.:</t>
  </si>
  <si>
    <t>Інші витрати</t>
  </si>
  <si>
    <t>V. Коефіцієнтний аналіз</t>
  </si>
  <si>
    <t>Валова рентабельність</t>
  </si>
  <si>
    <t>Коефіцієнт відношення капітальних інвестицій до амортизації</t>
  </si>
  <si>
    <t>Коефіцієнт зносу основних засобів</t>
  </si>
  <si>
    <t>VІ. Звіт про фінансовий стан</t>
  </si>
  <si>
    <t>Усього активи</t>
  </si>
  <si>
    <t>Дебіторська заборгованість</t>
  </si>
  <si>
    <t>Кредиторська заборгованість</t>
  </si>
  <si>
    <t>VII. Дані про персонал та оплата праці</t>
  </si>
  <si>
    <t>Адміністративно-управлінський персонал</t>
  </si>
  <si>
    <t>Середній медичний персонал</t>
  </si>
  <si>
    <t>Молодший медичний персонал</t>
  </si>
  <si>
    <t>Фонд оплати праці, у т.ч.:</t>
  </si>
  <si>
    <t>Середньомісячні витрати на оплату праці одного працівника, у т.ч.:</t>
  </si>
  <si>
    <t>Заборгованість за заробітною платою, у т.ч.:</t>
  </si>
  <si>
    <t>х</t>
  </si>
  <si>
    <t>I. Формування фінансових результатів</t>
  </si>
  <si>
    <t>Оплата комунальних послуг та енергоносіїв, у т.ч.:</t>
  </si>
  <si>
    <t xml:space="preserve">Назва підприємства  </t>
  </si>
  <si>
    <t>Прізвище та ініціали керівника</t>
  </si>
  <si>
    <t>III. Інвестиційна діяльність</t>
  </si>
  <si>
    <t>Капітальні інвестиції, у т.ч.:</t>
  </si>
  <si>
    <t>IV. Фінансова діяльність</t>
  </si>
  <si>
    <t>Керівники</t>
  </si>
  <si>
    <t>дохід від реалізації оборотних і необоротних активів</t>
  </si>
  <si>
    <t>відсотки отримані (поточні рахунки і депозити)</t>
  </si>
  <si>
    <t>окремі заходи по реалізації державних (регіональних) програм, не віднесені до заходів розвитку</t>
  </si>
  <si>
    <t>Вартість основних засобів</t>
  </si>
  <si>
    <t>Допоміжний персонал</t>
  </si>
  <si>
    <t>Інші операційні доходи, у т.ч.:</t>
  </si>
  <si>
    <t>Коефіцієнт відношення капітальних інвестицій до доходу від реалізації продукції (товарів, робіт, послуг)</t>
  </si>
  <si>
    <t xml:space="preserve">Необоротні активи </t>
  </si>
  <si>
    <t>Оборотні активи</t>
  </si>
  <si>
    <t>Капітальні інвестиції, зокрема:</t>
  </si>
  <si>
    <t>Адміністративні витрати, зокрема:</t>
  </si>
  <si>
    <t>Амортизація</t>
  </si>
  <si>
    <t>оплата теплопостачання</t>
  </si>
  <si>
    <t>оплата водопостачання та водовідведення</t>
  </si>
  <si>
    <t>оплата електроенергії</t>
  </si>
  <si>
    <t>оплата природного газу</t>
  </si>
  <si>
    <t>оплата інших енергоносіїв</t>
  </si>
  <si>
    <t>оплата енергосервісу</t>
  </si>
  <si>
    <t>нарахування на оплату праці</t>
  </si>
  <si>
    <t xml:space="preserve">витрати на канцтовари, офісне приладдя та устаткування </t>
  </si>
  <si>
    <t xml:space="preserve">основні засоби </t>
  </si>
  <si>
    <t xml:space="preserve">малоцінні необоротні матеріальні активи </t>
  </si>
  <si>
    <t>Комунальне некомерційне підприємство "Свалявська міська лікарня "</t>
  </si>
  <si>
    <t>Комунальна організація</t>
  </si>
  <si>
    <r>
      <t>Охорона здоров</t>
    </r>
    <r>
      <rPr>
        <sz val="16"/>
        <rFont val="Calibri"/>
        <family val="2"/>
        <charset val="204"/>
      </rPr>
      <t>´</t>
    </r>
    <r>
      <rPr>
        <sz val="16"/>
        <rFont val="Times New Roman"/>
        <family val="1"/>
        <charset val="204"/>
      </rPr>
      <t>я</t>
    </r>
  </si>
  <si>
    <r>
      <t>Міністерство охорони здоров</t>
    </r>
    <r>
      <rPr>
        <sz val="16"/>
        <rFont val="Calibri"/>
        <family val="2"/>
        <charset val="204"/>
      </rPr>
      <t>´</t>
    </r>
    <r>
      <rPr>
        <sz val="16"/>
        <rFont val="Times New Roman"/>
        <family val="1"/>
        <charset val="204"/>
      </rPr>
      <t>я України</t>
    </r>
  </si>
  <si>
    <t>тис.грн</t>
  </si>
  <si>
    <t xml:space="preserve">Комунальна </t>
  </si>
  <si>
    <t>м. Свалява ,Закарпатської області</t>
  </si>
  <si>
    <t>.01992653</t>
  </si>
  <si>
    <t>Діяльність лікарняних закладів</t>
  </si>
  <si>
    <t>Начальник фінансового відділу</t>
  </si>
  <si>
    <t>Плата за послуги, що надаються згідно Постанови КМУ №1138 від 17.09.1996 р.</t>
  </si>
  <si>
    <t>Дохід з державного бюджету за цільовими програмами</t>
  </si>
  <si>
    <t>в т. ч. кошти державного фонду регіонального розвитку</t>
  </si>
  <si>
    <t>Дохід з місцевого бюджету за цільовими програмами , у тому числі</t>
  </si>
  <si>
    <t>співфінансування інвестиційних програм</t>
  </si>
  <si>
    <t>придбання обладнання та предметів довгострокового використання</t>
  </si>
  <si>
    <t>реконструкція та реставрація</t>
  </si>
  <si>
    <t>модернізація та реконструкція</t>
  </si>
  <si>
    <t>співфінансування інвестиційних проектів</t>
  </si>
  <si>
    <t>покриття вартості комунальних послуг та енергоносіїв надавача МД, грн.</t>
  </si>
  <si>
    <t>« Програма з інфекційного контролю "</t>
  </si>
  <si>
    <t xml:space="preserve">Дохід (виручка) від реалізації продукції (товарів, робіт, послуг)Доходи за договорами з НСЗУ </t>
  </si>
  <si>
    <t>заробітна плата</t>
  </si>
  <si>
    <t>Медикаменти та перев'язувальні матеріали за кошти місцевого бюджету</t>
  </si>
  <si>
    <t>виготовлення проектно - кошторисної документації</t>
  </si>
  <si>
    <t>Керівник</t>
  </si>
  <si>
    <r>
      <t xml:space="preserve">Керівник </t>
    </r>
    <r>
      <rPr>
        <sz val="16"/>
        <rFont val="Times New Roman"/>
        <family val="1"/>
        <charset val="204"/>
      </rPr>
      <t>__</t>
    </r>
    <r>
      <rPr>
        <u/>
        <sz val="16"/>
        <rFont val="Times New Roman"/>
        <family val="1"/>
        <charset val="204"/>
      </rPr>
      <t xml:space="preserve">     В. о. директора</t>
    </r>
  </si>
  <si>
    <t>Середня кількість працівників (штатних працівників, зовнішніх сумісників , та працівників , що працюють за  цивільно-правовими договорами), у т.ч.:</t>
  </si>
  <si>
    <t>В. о. Свалявського міського голови</t>
  </si>
  <si>
    <t>Паливно-мастильні матеріали за рахунок коштів місцевого бюджету</t>
  </si>
  <si>
    <t>Пільгові пенсії за рахунок коштів місцевого бюджету</t>
  </si>
  <si>
    <t>Харчування донорів за рахунок коштів місцевого бюджету</t>
  </si>
  <si>
    <t>виготовлення проектно -кошторисної документації</t>
  </si>
  <si>
    <t>Олександр ФІЗЕР</t>
  </si>
  <si>
    <t xml:space="preserve">назва </t>
  </si>
  <si>
    <t>капітальне будівництво(капітальний ремонт)</t>
  </si>
  <si>
    <t xml:space="preserve">Головний бухгалтер </t>
  </si>
  <si>
    <t>Елла ШКРІБА</t>
  </si>
  <si>
    <t>Х</t>
  </si>
  <si>
    <t>Мирослава СКРИПИНЕЦЬ</t>
  </si>
  <si>
    <t>Ганна КЕМЕНЯШ</t>
  </si>
  <si>
    <t>інші поточні доходи</t>
  </si>
  <si>
    <t>інші доходи  від різних ОТГ</t>
  </si>
  <si>
    <t>Фінансовий результат</t>
  </si>
  <si>
    <t>Видатки на охорону праці</t>
  </si>
  <si>
    <t>вик. Ольга БОБАЛЬ тел. 080506751981</t>
  </si>
  <si>
    <t>У тому числі за кварталами планового року 2024 рік</t>
  </si>
  <si>
    <t>Плановий рік  2024 р</t>
  </si>
  <si>
    <t>м. Свалява , вул. Незалежності ,  23</t>
  </si>
  <si>
    <t>Фінансовий план поточного року (затверджений зі змінами) 2024 р</t>
  </si>
  <si>
    <t>Факт  минулого  року 2023</t>
  </si>
  <si>
    <t xml:space="preserve">                                                                                                ФІНАНСОВИЙ         ПЛАН  ПІДПРИЄМСТВА(зі змінами) НА  2024 рік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</si>
</sst>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_);_(* \(#,##0\);_(* &quot;-&quot;_);_(@_)"/>
    <numFmt numFmtId="165" formatCode="#,##0.0"/>
    <numFmt numFmtId="166" formatCode="_(&quot;$&quot;* #,##0.00_);_(&quot;$&quot;* \(#,##0.00\);_(&quot;$&quot;* &quot;-&quot;??_);_(@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6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sz val="14"/>
      <name val="Times New Roman"/>
      <family val="1"/>
      <charset val="204"/>
    </font>
    <font>
      <strike/>
      <sz val="14"/>
      <name val="Times New Roman"/>
      <family val="1"/>
      <charset val="204"/>
    </font>
    <font>
      <strike/>
      <sz val="14"/>
      <color rgb="FFFF0000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color rgb="FF0070C0"/>
      <name val="Times New Roman"/>
      <family val="1"/>
      <charset val="204"/>
    </font>
    <font>
      <sz val="16"/>
      <color rgb="FF00B050"/>
      <name val="Times New Roman"/>
      <family val="1"/>
      <charset val="204"/>
    </font>
    <font>
      <sz val="16"/>
      <color rgb="FF00B0F0"/>
      <name val="Times New Roman"/>
      <family val="1"/>
      <charset val="204"/>
    </font>
    <font>
      <strike/>
      <sz val="16"/>
      <name val="Times New Roman"/>
      <family val="1"/>
      <charset val="204"/>
    </font>
    <font>
      <u/>
      <sz val="16"/>
      <name val="Times New Roman"/>
      <family val="1"/>
      <charset val="204"/>
    </font>
    <font>
      <i/>
      <sz val="16"/>
      <name val="Times New Roman"/>
      <family val="1"/>
      <charset val="204"/>
    </font>
    <font>
      <sz val="16"/>
      <name val="Calibri"/>
      <family val="2"/>
      <charset val="204"/>
    </font>
    <font>
      <sz val="16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sz val="16"/>
      <color rgb="FFFF0000"/>
      <name val="Times New Roman"/>
      <family val="1"/>
      <charset val="204"/>
    </font>
    <font>
      <sz val="16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0" fontId="4" fillId="0" borderId="0"/>
    <xf numFmtId="166" fontId="3" fillId="0" borderId="0" applyFont="0" applyFill="0" applyBorder="0" applyAlignment="0" applyProtection="0"/>
    <xf numFmtId="0" fontId="2" fillId="0" borderId="0"/>
    <xf numFmtId="0" fontId="4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</cellStyleXfs>
  <cellXfs count="149">
    <xf numFmtId="0" fontId="0" fillId="0" borderId="0" xfId="0"/>
    <xf numFmtId="0" fontId="5" fillId="0" borderId="0" xfId="1" applyFont="1" applyAlignment="1">
      <alignment vertical="center"/>
    </xf>
    <xf numFmtId="0" fontId="5" fillId="0" borderId="0" xfId="1" applyFont="1"/>
    <xf numFmtId="0" fontId="6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6" fillId="0" borderId="9" xfId="1" applyFont="1" applyBorder="1" applyAlignment="1">
      <alignment vertical="center" wrapText="1"/>
    </xf>
    <xf numFmtId="0" fontId="5" fillId="0" borderId="9" xfId="1" applyFont="1" applyBorder="1" applyAlignment="1">
      <alignment vertical="center" wrapText="1"/>
    </xf>
    <xf numFmtId="0" fontId="5" fillId="0" borderId="7" xfId="1" applyFont="1" applyBorder="1" applyAlignment="1">
      <alignment horizontal="center" vertical="center"/>
    </xf>
    <xf numFmtId="0" fontId="5" fillId="0" borderId="9" xfId="1" applyFont="1" applyBorder="1" applyAlignment="1">
      <alignment vertical="center"/>
    </xf>
    <xf numFmtId="0" fontId="6" fillId="0" borderId="8" xfId="1" applyFont="1" applyBorder="1" applyAlignment="1">
      <alignment vertical="center"/>
    </xf>
    <xf numFmtId="0" fontId="6" fillId="0" borderId="3" xfId="1" applyFont="1" applyBorder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2" xfId="1" applyFont="1" applyBorder="1" applyAlignment="1">
      <alignment vertical="center"/>
    </xf>
    <xf numFmtId="0" fontId="6" fillId="0" borderId="4" xfId="1" applyFont="1" applyBorder="1" applyAlignment="1">
      <alignment vertical="center"/>
    </xf>
    <xf numFmtId="0" fontId="6" fillId="0" borderId="10" xfId="1" applyFont="1" applyBorder="1" applyAlignment="1">
      <alignment vertical="center"/>
    </xf>
    <xf numFmtId="0" fontId="6" fillId="0" borderId="5" xfId="1" applyFont="1" applyBorder="1" applyAlignment="1">
      <alignment vertical="center"/>
    </xf>
    <xf numFmtId="0" fontId="5" fillId="0" borderId="7" xfId="1" applyFont="1" applyBorder="1" applyAlignment="1">
      <alignment horizontal="center" vertical="center" wrapText="1"/>
    </xf>
    <xf numFmtId="0" fontId="5" fillId="0" borderId="7" xfId="1" applyFont="1" applyBorder="1" applyAlignment="1">
      <alignment vertical="center" wrapText="1"/>
    </xf>
    <xf numFmtId="0" fontId="5" fillId="0" borderId="8" xfId="1" applyFont="1" applyBorder="1" applyAlignment="1">
      <alignment vertical="center" wrapText="1"/>
    </xf>
    <xf numFmtId="0" fontId="5" fillId="0" borderId="9" xfId="1" applyFont="1" applyBorder="1" applyAlignment="1">
      <alignment horizontal="left" vertical="center"/>
    </xf>
    <xf numFmtId="0" fontId="5" fillId="0" borderId="8" xfId="1" applyFont="1" applyBorder="1" applyAlignment="1">
      <alignment vertical="center"/>
    </xf>
    <xf numFmtId="0" fontId="8" fillId="0" borderId="0" xfId="1" applyFont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 shrinkToFit="1"/>
    </xf>
    <xf numFmtId="0" fontId="8" fillId="0" borderId="0" xfId="1" applyFont="1" applyAlignment="1">
      <alignment vertical="center"/>
    </xf>
    <xf numFmtId="0" fontId="6" fillId="0" borderId="0" xfId="1" applyFont="1" applyAlignment="1">
      <alignment horizontal="left" vertical="center" wrapText="1"/>
    </xf>
    <xf numFmtId="165" fontId="6" fillId="0" borderId="0" xfId="1" applyNumberFormat="1" applyFont="1" applyAlignment="1">
      <alignment horizontal="center" vertical="center" wrapText="1"/>
    </xf>
    <xf numFmtId="165" fontId="6" fillId="0" borderId="0" xfId="1" applyNumberFormat="1" applyFont="1" applyAlignment="1">
      <alignment horizontal="right" vertical="center" wrapText="1"/>
    </xf>
    <xf numFmtId="0" fontId="6" fillId="0" borderId="0" xfId="1" applyFont="1" applyAlignment="1">
      <alignment vertical="center" wrapText="1"/>
    </xf>
    <xf numFmtId="0" fontId="5" fillId="0" borderId="10" xfId="1" applyFont="1" applyBorder="1"/>
    <xf numFmtId="0" fontId="5" fillId="0" borderId="10" xfId="1" applyFont="1" applyBorder="1" applyAlignment="1">
      <alignment vertical="center"/>
    </xf>
    <xf numFmtId="0" fontId="5" fillId="0" borderId="1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left" vertical="center" wrapText="1"/>
    </xf>
    <xf numFmtId="0" fontId="6" fillId="0" borderId="7" xfId="1" applyFont="1" applyBorder="1" applyAlignment="1">
      <alignment horizontal="center" vertical="center"/>
    </xf>
    <xf numFmtId="0" fontId="5" fillId="0" borderId="6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center"/>
    </xf>
    <xf numFmtId="0" fontId="6" fillId="0" borderId="6" xfId="1" applyFont="1" applyBorder="1" applyAlignment="1">
      <alignment vertical="center"/>
    </xf>
    <xf numFmtId="0" fontId="9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6" fillId="0" borderId="0" xfId="1" applyFont="1" applyAlignment="1">
      <alignment horizontal="center" vertical="center" wrapText="1"/>
    </xf>
    <xf numFmtId="0" fontId="5" fillId="0" borderId="7" xfId="1" applyFont="1" applyBorder="1" applyAlignment="1">
      <alignment horizontal="left" vertical="center" wrapText="1"/>
    </xf>
    <xf numFmtId="0" fontId="5" fillId="0" borderId="7" xfId="1" quotePrefix="1" applyFont="1" applyBorder="1" applyAlignment="1">
      <alignment horizontal="center" vertical="center"/>
    </xf>
    <xf numFmtId="3" fontId="12" fillId="0" borderId="7" xfId="1" applyNumberFormat="1" applyFont="1" applyBorder="1" applyAlignment="1">
      <alignment horizontal="center" vertical="center" wrapText="1"/>
    </xf>
    <xf numFmtId="3" fontId="13" fillId="0" borderId="7" xfId="1" applyNumberFormat="1" applyFont="1" applyBorder="1" applyAlignment="1">
      <alignment horizontal="center" vertical="center" wrapText="1"/>
    </xf>
    <xf numFmtId="0" fontId="5" fillId="0" borderId="7" xfId="1" applyFont="1" applyBorder="1" applyAlignment="1">
      <alignment horizontal="left" vertical="center" wrapText="1" indent="2"/>
    </xf>
    <xf numFmtId="0" fontId="11" fillId="0" borderId="7" xfId="1" applyFont="1" applyBorder="1" applyAlignment="1">
      <alignment horizontal="left" vertical="center" wrapText="1"/>
    </xf>
    <xf numFmtId="0" fontId="5" fillId="0" borderId="7" xfId="1" quotePrefix="1" applyFont="1" applyBorder="1" applyAlignment="1">
      <alignment horizontal="center" vertical="center" wrapText="1"/>
    </xf>
    <xf numFmtId="4" fontId="12" fillId="0" borderId="7" xfId="1" applyNumberFormat="1" applyFont="1" applyBorder="1" applyAlignment="1">
      <alignment horizontal="center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quotePrefix="1" applyFont="1" applyAlignment="1">
      <alignment horizontal="center" vertical="center"/>
    </xf>
    <xf numFmtId="164" fontId="5" fillId="0" borderId="0" xfId="1" applyNumberFormat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165" fontId="5" fillId="0" borderId="0" xfId="1" applyNumberFormat="1" applyFont="1" applyAlignment="1">
      <alignment horizontal="center" vertical="center" wrapText="1"/>
    </xf>
    <xf numFmtId="165" fontId="5" fillId="0" borderId="0" xfId="1" applyNumberFormat="1" applyFont="1" applyAlignment="1">
      <alignment horizontal="right" vertical="center" wrapText="1"/>
    </xf>
    <xf numFmtId="165" fontId="17" fillId="0" borderId="0" xfId="1" applyNumberFormat="1" applyFont="1" applyAlignment="1">
      <alignment vertical="center"/>
    </xf>
    <xf numFmtId="0" fontId="5" fillId="0" borderId="0" xfId="1" applyFont="1" applyAlignment="1">
      <alignment horizontal="left" vertical="center"/>
    </xf>
    <xf numFmtId="0" fontId="6" fillId="0" borderId="7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11" xfId="1" applyFont="1" applyBorder="1" applyAlignment="1">
      <alignment horizontal="left" vertical="center" wrapText="1"/>
    </xf>
    <xf numFmtId="0" fontId="5" fillId="0" borderId="11" xfId="1" quotePrefix="1" applyFont="1" applyBorder="1" applyAlignment="1">
      <alignment horizontal="center" vertical="center"/>
    </xf>
    <xf numFmtId="0" fontId="5" fillId="0" borderId="0" xfId="1" applyFont="1" applyAlignment="1">
      <alignment horizontal="center"/>
    </xf>
    <xf numFmtId="0" fontId="5" fillId="0" borderId="7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3" borderId="7" xfId="1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1" fillId="0" borderId="7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/>
    </xf>
    <xf numFmtId="3" fontId="6" fillId="0" borderId="0" xfId="1" applyNumberFormat="1" applyFont="1" applyAlignment="1">
      <alignment vertical="center"/>
    </xf>
    <xf numFmtId="2" fontId="13" fillId="0" borderId="7" xfId="1" applyNumberFormat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2" fontId="6" fillId="0" borderId="0" xfId="1" applyNumberFormat="1" applyFont="1" applyAlignment="1">
      <alignment vertical="center"/>
    </xf>
    <xf numFmtId="165" fontId="5" fillId="0" borderId="0" xfId="1" applyNumberFormat="1" applyFont="1" applyAlignment="1">
      <alignment horizontal="center" vertical="center" wrapText="1"/>
    </xf>
    <xf numFmtId="4" fontId="5" fillId="2" borderId="7" xfId="1" applyNumberFormat="1" applyFont="1" applyFill="1" applyBorder="1" applyAlignment="1">
      <alignment horizontal="center" vertical="center" wrapText="1"/>
    </xf>
    <xf numFmtId="4" fontId="12" fillId="0" borderId="11" xfId="1" applyNumberFormat="1" applyFont="1" applyBorder="1" applyAlignment="1">
      <alignment horizontal="center" vertical="center" wrapText="1"/>
    </xf>
    <xf numFmtId="4" fontId="13" fillId="0" borderId="11" xfId="1" applyNumberFormat="1" applyFont="1" applyBorder="1" applyAlignment="1">
      <alignment horizontal="center" vertical="center" wrapText="1"/>
    </xf>
    <xf numFmtId="4" fontId="13" fillId="0" borderId="7" xfId="1" applyNumberFormat="1" applyFont="1" applyBorder="1" applyAlignment="1">
      <alignment horizontal="center" vertical="center" wrapText="1"/>
    </xf>
    <xf numFmtId="4" fontId="12" fillId="3" borderId="7" xfId="1" applyNumberFormat="1" applyFont="1" applyFill="1" applyBorder="1" applyAlignment="1">
      <alignment horizontal="center" vertical="center" wrapText="1"/>
    </xf>
    <xf numFmtId="4" fontId="13" fillId="3" borderId="7" xfId="1" applyNumberFormat="1" applyFont="1" applyFill="1" applyBorder="1" applyAlignment="1">
      <alignment horizontal="center" vertical="center" wrapText="1"/>
    </xf>
    <xf numFmtId="4" fontId="5" fillId="3" borderId="7" xfId="1" applyNumberFormat="1" applyFont="1" applyFill="1" applyBorder="1" applyAlignment="1">
      <alignment horizontal="center" vertical="center" wrapText="1"/>
    </xf>
    <xf numFmtId="4" fontId="20" fillId="0" borderId="7" xfId="3" applyNumberFormat="1" applyFont="1" applyBorder="1" applyAlignment="1">
      <alignment horizontal="center"/>
    </xf>
    <xf numFmtId="4" fontId="20" fillId="0" borderId="0" xfId="5" applyNumberFormat="1" applyFont="1" applyAlignment="1">
      <alignment horizontal="center"/>
    </xf>
    <xf numFmtId="4" fontId="13" fillId="2" borderId="7" xfId="1" applyNumberFormat="1" applyFont="1" applyFill="1" applyBorder="1" applyAlignment="1">
      <alignment horizontal="center" vertical="center" wrapText="1"/>
    </xf>
    <xf numFmtId="4" fontId="5" fillId="0" borderId="7" xfId="1" applyNumberFormat="1" applyFont="1" applyBorder="1" applyAlignment="1">
      <alignment horizontal="center" vertical="center" wrapText="1"/>
    </xf>
    <xf numFmtId="4" fontId="21" fillId="0" borderId="7" xfId="1" applyNumberFormat="1" applyFont="1" applyBorder="1" applyAlignment="1">
      <alignment horizontal="center" vertical="center" wrapText="1"/>
    </xf>
    <xf numFmtId="4" fontId="21" fillId="3" borderId="7" xfId="1" applyNumberFormat="1" applyFont="1" applyFill="1" applyBorder="1" applyAlignment="1">
      <alignment horizontal="center" vertical="center" wrapText="1"/>
    </xf>
    <xf numFmtId="4" fontId="6" fillId="0" borderId="0" xfId="1" applyNumberFormat="1" applyFont="1" applyAlignment="1">
      <alignment vertical="center"/>
    </xf>
    <xf numFmtId="4" fontId="22" fillId="0" borderId="7" xfId="1" applyNumberFormat="1" applyFont="1" applyBorder="1" applyAlignment="1">
      <alignment horizontal="center" vertical="center" wrapText="1"/>
    </xf>
    <xf numFmtId="4" fontId="6" fillId="2" borderId="0" xfId="1" applyNumberFormat="1" applyFont="1" applyFill="1" applyAlignment="1">
      <alignment vertical="center"/>
    </xf>
    <xf numFmtId="4" fontId="12" fillId="3" borderId="11" xfId="1" applyNumberFormat="1" applyFont="1" applyFill="1" applyBorder="1" applyAlignment="1">
      <alignment horizontal="center" vertical="center" wrapText="1"/>
    </xf>
    <xf numFmtId="2" fontId="5" fillId="3" borderId="7" xfId="1" applyNumberFormat="1" applyFont="1" applyFill="1" applyBorder="1" applyAlignment="1">
      <alignment horizontal="center" vertical="center" wrapText="1"/>
    </xf>
    <xf numFmtId="3" fontId="5" fillId="3" borderId="7" xfId="1" applyNumberFormat="1" applyFont="1" applyFill="1" applyBorder="1" applyAlignment="1">
      <alignment horizontal="center" vertical="center" wrapText="1"/>
    </xf>
    <xf numFmtId="4" fontId="14" fillId="3" borderId="7" xfId="1" applyNumberFormat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left" vertical="center" wrapText="1"/>
    </xf>
    <xf numFmtId="0" fontId="12" fillId="3" borderId="7" xfId="1" applyFont="1" applyFill="1" applyBorder="1" applyAlignment="1">
      <alignment horizontal="center" vertical="center" wrapText="1"/>
    </xf>
    <xf numFmtId="3" fontId="13" fillId="3" borderId="7" xfId="1" applyNumberFormat="1" applyFont="1" applyFill="1" applyBorder="1" applyAlignment="1">
      <alignment horizontal="center" vertical="center" wrapText="1"/>
    </xf>
    <xf numFmtId="3" fontId="12" fillId="3" borderId="7" xfId="1" applyNumberFormat="1" applyFont="1" applyFill="1" applyBorder="1" applyAlignment="1">
      <alignment horizontal="center" vertical="center" wrapText="1"/>
    </xf>
    <xf numFmtId="3" fontId="11" fillId="3" borderId="7" xfId="1" applyNumberFormat="1" applyFont="1" applyFill="1" applyBorder="1" applyAlignment="1">
      <alignment horizontal="center" vertical="center" wrapText="1"/>
    </xf>
    <xf numFmtId="4" fontId="19" fillId="0" borderId="7" xfId="1" applyNumberFormat="1" applyFont="1" applyBorder="1" applyAlignment="1">
      <alignment horizontal="center" vertical="center" wrapText="1"/>
    </xf>
    <xf numFmtId="4" fontId="10" fillId="0" borderId="0" xfId="1" applyNumberFormat="1" applyFont="1" applyAlignment="1">
      <alignment vertical="center"/>
    </xf>
    <xf numFmtId="0" fontId="11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4" fontId="14" fillId="0" borderId="7" xfId="1" applyNumberFormat="1" applyFont="1" applyBorder="1" applyAlignment="1">
      <alignment horizontal="center" vertical="center" wrapText="1"/>
    </xf>
    <xf numFmtId="4" fontId="21" fillId="3" borderId="11" xfId="1" applyNumberFormat="1" applyFont="1" applyFill="1" applyBorder="1" applyAlignment="1">
      <alignment horizontal="center" vertical="center" wrapText="1"/>
    </xf>
    <xf numFmtId="4" fontId="21" fillId="0" borderId="11" xfId="1" applyNumberFormat="1" applyFont="1" applyBorder="1" applyAlignment="1">
      <alignment horizontal="center" vertical="center" wrapText="1"/>
    </xf>
    <xf numFmtId="3" fontId="5" fillId="0" borderId="7" xfId="1" applyNumberFormat="1" applyFont="1" applyBorder="1" applyAlignment="1">
      <alignment horizontal="center" vertical="center" wrapText="1"/>
    </xf>
    <xf numFmtId="4" fontId="12" fillId="0" borderId="7" xfId="1" applyNumberFormat="1" applyFont="1" applyBorder="1" applyAlignment="1">
      <alignment vertical="center" wrapText="1"/>
    </xf>
    <xf numFmtId="165" fontId="5" fillId="0" borderId="0" xfId="1" applyNumberFormat="1" applyFont="1" applyAlignment="1">
      <alignment horizontal="lef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6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6" fillId="0" borderId="7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5" fillId="0" borderId="9" xfId="0" applyFont="1" applyFill="1" applyBorder="1" applyAlignment="1">
      <alignment horizontal="left" vertical="center" wrapText="1"/>
    </xf>
    <xf numFmtId="0" fontId="11" fillId="0" borderId="6" xfId="1" applyFont="1" applyBorder="1" applyAlignment="1">
      <alignment horizontal="left" vertical="center" wrapText="1"/>
    </xf>
    <xf numFmtId="0" fontId="11" fillId="0" borderId="9" xfId="1" applyFont="1" applyBorder="1" applyAlignment="1">
      <alignment horizontal="left" vertical="center" wrapText="1"/>
    </xf>
    <xf numFmtId="0" fontId="11" fillId="0" borderId="8" xfId="1" applyFont="1" applyBorder="1" applyAlignment="1">
      <alignment horizontal="left" vertical="center" wrapText="1"/>
    </xf>
    <xf numFmtId="0" fontId="15" fillId="0" borderId="6" xfId="1" applyFont="1" applyBorder="1" applyAlignment="1">
      <alignment horizontal="center" vertical="center" wrapText="1"/>
    </xf>
    <xf numFmtId="0" fontId="15" fillId="0" borderId="9" xfId="1" applyFont="1" applyBorder="1" applyAlignment="1">
      <alignment horizontal="center" vertical="center" wrapText="1"/>
    </xf>
    <xf numFmtId="0" fontId="15" fillId="0" borderId="8" xfId="1" applyFont="1" applyBorder="1" applyAlignment="1">
      <alignment horizontal="center" vertical="center" wrapText="1"/>
    </xf>
    <xf numFmtId="0" fontId="11" fillId="0" borderId="6" xfId="1" applyFont="1" applyBorder="1" applyAlignment="1">
      <alignment horizontal="center" vertical="center" wrapText="1"/>
    </xf>
    <xf numFmtId="0" fontId="11" fillId="0" borderId="9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/>
    </xf>
    <xf numFmtId="0" fontId="6" fillId="0" borderId="7" xfId="1" applyFont="1" applyBorder="1" applyAlignment="1">
      <alignment horizontal="left" vertical="center"/>
    </xf>
    <xf numFmtId="0" fontId="11" fillId="3" borderId="6" xfId="1" applyFont="1" applyFill="1" applyBorder="1" applyAlignment="1">
      <alignment horizontal="left" vertical="center" wrapText="1"/>
    </xf>
    <xf numFmtId="0" fontId="11" fillId="3" borderId="9" xfId="1" applyFont="1" applyFill="1" applyBorder="1" applyAlignment="1">
      <alignment horizontal="left" vertical="center" wrapText="1"/>
    </xf>
    <xf numFmtId="0" fontId="11" fillId="3" borderId="8" xfId="1" applyFont="1" applyFill="1" applyBorder="1" applyAlignment="1">
      <alignment horizontal="left" vertical="center" wrapText="1"/>
    </xf>
    <xf numFmtId="0" fontId="5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2" fontId="11" fillId="0" borderId="6" xfId="1" applyNumberFormat="1" applyFont="1" applyBorder="1" applyAlignment="1">
      <alignment horizontal="left" vertical="center" wrapText="1"/>
    </xf>
    <xf numFmtId="2" fontId="11" fillId="0" borderId="9" xfId="1" applyNumberFormat="1" applyFont="1" applyBorder="1" applyAlignment="1">
      <alignment horizontal="left" vertical="center" wrapText="1"/>
    </xf>
    <xf numFmtId="2" fontId="11" fillId="0" borderId="8" xfId="1" applyNumberFormat="1" applyFont="1" applyBorder="1" applyAlignment="1">
      <alignment horizontal="left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4" fontId="5" fillId="0" borderId="7" xfId="1" applyNumberFormat="1" applyFont="1" applyBorder="1" applyAlignment="1">
      <alignment horizontal="center" vertical="center"/>
    </xf>
    <xf numFmtId="0" fontId="5" fillId="0" borderId="6" xfId="1" applyFont="1" applyBorder="1" applyAlignment="1">
      <alignment horizontal="left" vertical="center" wrapText="1"/>
    </xf>
    <xf numFmtId="0" fontId="5" fillId="0" borderId="8" xfId="1" applyFont="1" applyBorder="1" applyAlignment="1">
      <alignment horizontal="left" vertical="center" wrapText="1"/>
    </xf>
    <xf numFmtId="165" fontId="5" fillId="0" borderId="0" xfId="1" applyNumberFormat="1" applyFont="1" applyAlignment="1">
      <alignment horizontal="center" vertical="center" wrapText="1"/>
    </xf>
    <xf numFmtId="0" fontId="5" fillId="0" borderId="9" xfId="1" applyFont="1" applyBorder="1" applyAlignment="1">
      <alignment vertical="center" wrapText="1"/>
    </xf>
    <xf numFmtId="0" fontId="11" fillId="0" borderId="3" xfId="1" applyFont="1" applyBorder="1" applyAlignment="1">
      <alignment horizontal="left" vertical="center" wrapText="1"/>
    </xf>
    <xf numFmtId="0" fontId="11" fillId="0" borderId="1" xfId="1" applyFont="1" applyBorder="1" applyAlignment="1">
      <alignment horizontal="left" vertical="center" wrapText="1"/>
    </xf>
    <xf numFmtId="0" fontId="11" fillId="0" borderId="2" xfId="1" applyFont="1" applyBorder="1" applyAlignment="1">
      <alignment horizontal="left" vertical="center" wrapText="1"/>
    </xf>
    <xf numFmtId="0" fontId="11" fillId="0" borderId="0" xfId="1" applyFont="1" applyAlignment="1">
      <alignment horizontal="center" vertical="center"/>
    </xf>
    <xf numFmtId="0" fontId="6" fillId="0" borderId="7" xfId="1" applyFont="1" applyBorder="1" applyAlignment="1">
      <alignment horizontal="center" vertical="center" wrapText="1"/>
    </xf>
  </cellXfs>
  <cellStyles count="13">
    <cellStyle name="Денежный 2" xfId="2"/>
    <cellStyle name="Звичайний" xfId="0" builtinId="0"/>
    <cellStyle name="Обычный 2" xfId="1"/>
    <cellStyle name="Обычный 2 2" xfId="4"/>
    <cellStyle name="Обычный 2 3" xfId="6"/>
    <cellStyle name="Обычный 2 3 2" xfId="9"/>
    <cellStyle name="Обычный 2 4" xfId="10"/>
    <cellStyle name="Обычный 2 5" xfId="12"/>
    <cellStyle name="Обычный 3" xfId="3"/>
    <cellStyle name="Обычный 3 2" xfId="7"/>
    <cellStyle name="Обычный 4" xfId="5"/>
    <cellStyle name="Обычный 4 2" xfId="8"/>
    <cellStyle name="Обычный 6" xfId="11"/>
  </cellStyles>
  <dxfs count="1">
    <dxf>
      <font>
        <color rgb="FFFF0000"/>
      </font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6565"/>
      <color rgb="FFFF5050"/>
      <color rgb="FFF27878"/>
      <color rgb="FFFF6E6E"/>
      <color rgb="FFF96F7C"/>
      <color rgb="FF76F66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calcChain" Target="calcChain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WORK/S2/VICTOR/&#1042;&#1042;&#1055;/PIB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\File1\aaaa\2007%20finplan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FinPlan-Economy\Planning%20System%20Project\consolidation%20hq%20formatted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FinPlan-Economy\Planning%20System%20Project\consolidation%20hq%20formatt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OCUME~1\VOYTOV~1\LOCALS~1\Temp\Rar$DI00.867\Planning%20System%20Project\consolidation%20hq%20formatted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&#1052;&#1086;&#1080;%20&#1076;&#1086;&#1082;&#1091;&#1084;&#1077;&#1085;&#1090;&#1099;/Sergey/&#1055;&#1088;&#1086;&#1075;&#1085;&#1086;&#1079;/&#1056;&#1072;&#1073;&#1086;&#1095;&#1080;&#1077;%20&#1090;&#1072;&#1073;&#1083;&#1080;&#1094;&#1099;/new/zvedena1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Ariadna\Sum_pok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_________________________Plan_ZP\!_&#1055;&#1077;&#1095;&#1072;&#1090;&#1100;\&#1052;&#1058;&#1056;%20&#1074;&#1089;&#1077;%20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Plan\Exchange\_________________________Plan_ZP\!_&#1055;&#1077;&#1095;&#1072;&#1090;&#1100;\&#1052;&#1058;&#1056;%20&#1074;&#1089;&#1077;%20-%205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OCUME~1\VOYTOV~1\LOCALS~1\Temp\Rar$DI00.867\Planning%20System%20Project\consolidation%20hq%20formatted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SUDNIKOVA\Local%20Settings\Temporary%20Internet%20Files\Content.IE5\C5MFSXEF\Subv2006\Rich%20Roz%202006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andreyevskaya\&#1052;&#1086;&#1080;%20&#1076;&#1086;&#1082;&#1091;&#1084;&#1077;&#1085;&#1090;&#1099;\OLGA\&#1056;&#1045;&#1040;&#1051;&#1048;&#1047;&#1040;&#1062;&#1048;&#1071;_2006\2006_REALIZ_&#1058;&#1045;(&#1090;&#1088;&#1072;&#1074;&#1077;&#1085;&#1100;)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S_N_A/1July2001/GDP/realgdp/LENA/BGVN1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SINKEV~1\LOCALS~1\Temp\Rar$DI00.781\Dept\FinPlan-Economy\Planning%20System%20Project\consolidation%20hq%20formatted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OCUME~1\VOYTOV~1\LOCALS~1\Temp\Rar$DI00.867\Planning%20System%20Project\consolidation%20hq%20formatted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ept\FinPlan-Economy\Planning%20System%20Project\consolidation%20hq%20formatted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ept\FinPlan-Economy\Planning%20System%20Project\consolidation%20hq%20formatt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likhachov\Local%20Settings\Temporary%20Internet%20Files\Content.IE5\RY4RBH0P\2006_REALIZ_&#1058;&#1045;(&#1083;&#1102;&#1090;&#1080;&#1081;20%2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"/>
      <sheetName val="Real GDP &amp; Real IP (u)"/>
      <sheetName val="Real GDP &amp; Real IP (e)"/>
      <sheetName val="GDP_gr"/>
      <sheetName val="Светлые"/>
    </sheet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ведена таб"/>
      <sheetName val="попер_роз"/>
      <sheetName val="попер_роз (4)"/>
      <sheetName val="звед_оптим (2)"/>
      <sheetName val="звед_баз(3)_СА"/>
      <sheetName val="звед_опт(3)_ca"/>
      <sheetName val="звед_баз(4)"/>
      <sheetName val="звед_опт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Ini"/>
      <sheetName val="Ëčńň1"/>
      <sheetName val="Sum_pok"/>
      <sheetName val="#REF!"/>
      <sheetName val="Sum_pok.xls"/>
      <sheetName val="січ-лют."/>
      <sheetName val="430 сыч-лютий"/>
      <sheetName val="бер"/>
      <sheetName val="430 бер"/>
      <sheetName val="січ-бер"/>
      <sheetName val="430 сыч-бер"/>
    </sheetNames>
    <definedNames>
      <definedName name="ShowFil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МТР_Апарат"/>
      <sheetName val="МТР_Газ_України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tac"/>
      <sheetName val="DodDot"/>
      <sheetName val="Dod ARK"/>
      <sheetName val="Dod Clavutich"/>
      <sheetName val="Svod 3511060"/>
      <sheetName val="Viluch(1-12)"/>
      <sheetName val="Diti "/>
      <sheetName val="TvPalGaz"/>
      <sheetName val="Ener "/>
      <sheetName val="IncsiPilgi (2)"/>
      <sheetName val="GirZakon"/>
      <sheetName val="Govti Vodi"/>
      <sheetName val="Chor Flot"/>
      <sheetName val="Afganci"/>
      <sheetName val="Shidka Dop"/>
      <sheetName val="Likarna"/>
      <sheetName val="Zoiot Pidkova"/>
      <sheetName val="Granti"/>
      <sheetName val="Granti1"/>
      <sheetName val="Vibori"/>
      <sheetName val="Metro"/>
      <sheetName val="Oper Teatr"/>
      <sheetName val="Makeevka"/>
      <sheetName val="Ctix Lixo IvFrank"/>
      <sheetName val="Groshi xodat za dit"/>
      <sheetName val="Ctix Lixo Zakarp"/>
      <sheetName val="Coc GKG Inv"/>
      <sheetName val="Tuzla"/>
      <sheetName val="Zmiinii"/>
      <sheetName val="Ctandarti"/>
      <sheetName val="CocEkon"/>
      <sheetName val="Ictor Zabudova"/>
      <sheetName val="Ict Zab"/>
      <sheetName val="Ukr Kultura"/>
      <sheetName val="Minoboroni"/>
      <sheetName val="Mic Arcenal"/>
      <sheetName val="Inekcini"/>
      <sheetName val="In"/>
      <sheetName val="diti ciroti -2(minmolod)"/>
      <sheetName val="Korek ocvita"/>
      <sheetName val="Tex Dic Ocvita"/>
      <sheetName val="Troleib"/>
      <sheetName val="Utoc.Zaoshadg"/>
      <sheetName val="Metro Cpec Fond"/>
      <sheetName val="Svitov Bank"/>
      <sheetName val="Shidka Dop Cp Fond"/>
      <sheetName val="Gazoprovodi"/>
      <sheetName val="Troleib Cpec Fond"/>
      <sheetName val="Zaporiggya"/>
      <sheetName val="Kremenchuk"/>
      <sheetName val="Pereviz ditey"/>
      <sheetName val="Kom dorigu"/>
      <sheetName val="Chor Fiot Cpec Fond"/>
      <sheetName val="Zaosch"/>
      <sheetName val="kryvRig"/>
      <sheetName val="OSVITA"/>
      <sheetName val="Tar"/>
      <sheetName val="Nar.instr"/>
      <sheetName val="DDot"/>
      <sheetName val="Dsu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2">
          <cell r="A2" t="str">
            <v>Обсяг помісячного надходження субвенції з державного бюджету до місцевих бюджетів на надання пільг  та житлових субсидій населенню на оплату електроенергії, природного газу, послуг тепло-, водопостачання і водовідведення, квартирної плати, вивезення побут</v>
          </cell>
        </row>
        <row r="5">
          <cell r="A5" t="str">
            <v>Код бюджету</v>
          </cell>
          <cell r="B5" t="str">
            <v>Назва адміністративно-територіальної одиниці</v>
          </cell>
          <cell r="C5" t="str">
            <v>січень</v>
          </cell>
          <cell r="D5" t="str">
            <v>лютий</v>
          </cell>
          <cell r="E5" t="str">
            <v>березень</v>
          </cell>
          <cell r="F5" t="str">
            <v>квітень</v>
          </cell>
          <cell r="G5" t="str">
            <v>травень</v>
          </cell>
        </row>
        <row r="6">
          <cell r="A6" t="str">
            <v>О1100000000</v>
          </cell>
          <cell r="B6" t="str">
            <v>бюджет Автономної Республіки Крим</v>
          </cell>
          <cell r="C6">
            <v>2463.5419999999999</v>
          </cell>
          <cell r="D6">
            <v>5004.6750000000002</v>
          </cell>
          <cell r="E6">
            <v>4874.01</v>
          </cell>
          <cell r="F6">
            <v>6713.2</v>
          </cell>
          <cell r="G6">
            <v>5483.6</v>
          </cell>
        </row>
        <row r="7">
          <cell r="A7" t="str">
            <v>О2100000000</v>
          </cell>
          <cell r="B7" t="str">
            <v>обласний бюджет Вiнницької області</v>
          </cell>
          <cell r="C7">
            <v>5585.9549999999999</v>
          </cell>
          <cell r="D7">
            <v>5130.4480000000003</v>
          </cell>
          <cell r="E7">
            <v>5614.5339999999997</v>
          </cell>
          <cell r="F7">
            <v>7821.4</v>
          </cell>
          <cell r="G7">
            <v>4676.6000000000004</v>
          </cell>
        </row>
        <row r="8">
          <cell r="A8" t="str">
            <v>О3100000000</v>
          </cell>
          <cell r="B8" t="str">
            <v>обласний бюджет Волинської області</v>
          </cell>
          <cell r="C8">
            <v>3419.413</v>
          </cell>
          <cell r="D8">
            <v>4547.1629999999996</v>
          </cell>
          <cell r="E8">
            <v>4267.8410000000003</v>
          </cell>
          <cell r="F8">
            <v>5180.2</v>
          </cell>
          <cell r="G8">
            <v>3258.4</v>
          </cell>
        </row>
        <row r="9">
          <cell r="A9" t="str">
            <v>О4100000000</v>
          </cell>
          <cell r="B9" t="str">
            <v>обласний бюджет Днiпропетровської області</v>
          </cell>
          <cell r="C9">
            <v>8288.7270000000008</v>
          </cell>
          <cell r="D9">
            <v>20991.351999999999</v>
          </cell>
          <cell r="E9">
            <v>16903.654999999999</v>
          </cell>
          <cell r="F9">
            <v>23535.787</v>
          </cell>
          <cell r="G9">
            <v>12935.2</v>
          </cell>
        </row>
        <row r="10">
          <cell r="A10" t="str">
            <v>О5100000000</v>
          </cell>
          <cell r="B10" t="str">
            <v>обласний бюджет Донецької області</v>
          </cell>
          <cell r="C10">
            <v>11729.522000000001</v>
          </cell>
          <cell r="D10">
            <v>19530.755000000001</v>
          </cell>
          <cell r="E10">
            <v>19355.436000000002</v>
          </cell>
          <cell r="F10">
            <v>26008.7</v>
          </cell>
          <cell r="G10">
            <v>15778.6</v>
          </cell>
        </row>
        <row r="11">
          <cell r="A11" t="str">
            <v>О6100000000</v>
          </cell>
          <cell r="B11" t="str">
            <v>обласний бюджет Житомирської області</v>
          </cell>
          <cell r="C11">
            <v>3202.2750000000001</v>
          </cell>
          <cell r="D11">
            <v>6561.0010000000002</v>
          </cell>
          <cell r="E11">
            <v>5316.2150000000001</v>
          </cell>
          <cell r="F11">
            <v>7407.8</v>
          </cell>
          <cell r="G11">
            <v>4605.7</v>
          </cell>
        </row>
        <row r="12">
          <cell r="A12" t="str">
            <v>О7100000000</v>
          </cell>
          <cell r="B12" t="str">
            <v>обласний бюджет Закарпатської області</v>
          </cell>
          <cell r="C12">
            <v>1513.9649999999999</v>
          </cell>
          <cell r="D12">
            <v>1806.577</v>
          </cell>
          <cell r="E12">
            <v>4712.2439999999997</v>
          </cell>
          <cell r="F12">
            <v>4277.8</v>
          </cell>
          <cell r="G12">
            <v>1586.9</v>
          </cell>
        </row>
        <row r="13">
          <cell r="A13" t="str">
            <v>О8100000000</v>
          </cell>
          <cell r="B13" t="str">
            <v>обласний бюджет Запорiзької області</v>
          </cell>
          <cell r="C13">
            <v>3867.2069999999999</v>
          </cell>
          <cell r="D13">
            <v>7903.7089999999998</v>
          </cell>
          <cell r="E13">
            <v>7399.4160000000002</v>
          </cell>
          <cell r="F13">
            <v>9874.5</v>
          </cell>
          <cell r="G13">
            <v>7155.4</v>
          </cell>
        </row>
        <row r="14">
          <cell r="A14" t="str">
            <v>О9100000000</v>
          </cell>
          <cell r="B14" t="str">
            <v>обласний бюджет Iвано-Франкiвської області</v>
          </cell>
          <cell r="C14">
            <v>3578.223</v>
          </cell>
          <cell r="D14">
            <v>5867.2309999999998</v>
          </cell>
          <cell r="E14">
            <v>6297.893</v>
          </cell>
          <cell r="F14">
            <v>9563.7000000000007</v>
          </cell>
          <cell r="G14">
            <v>3616.2</v>
          </cell>
        </row>
        <row r="15">
          <cell r="A15">
            <v>10100000000</v>
          </cell>
          <cell r="B15" t="str">
            <v>обласний бюджет Київської області</v>
          </cell>
          <cell r="C15">
            <v>10302.385</v>
          </cell>
          <cell r="D15">
            <v>16146.352999999999</v>
          </cell>
          <cell r="E15">
            <v>13833.255999999999</v>
          </cell>
          <cell r="F15">
            <v>18290.400000000001</v>
          </cell>
          <cell r="G15">
            <v>7404.9</v>
          </cell>
        </row>
        <row r="16">
          <cell r="A16">
            <v>11100000000</v>
          </cell>
          <cell r="B16" t="str">
            <v>обласний бюджет Кiровоградської області</v>
          </cell>
          <cell r="C16">
            <v>3580.96</v>
          </cell>
          <cell r="D16">
            <v>4993.7330000000002</v>
          </cell>
          <cell r="E16">
            <v>3976.05</v>
          </cell>
          <cell r="F16">
            <v>7419.8</v>
          </cell>
          <cell r="G16">
            <v>5284.3</v>
          </cell>
        </row>
        <row r="17">
          <cell r="A17">
            <v>12100000000</v>
          </cell>
          <cell r="B17" t="str">
            <v>обласний бюджет Луганської області</v>
          </cell>
          <cell r="C17">
            <v>2843.239</v>
          </cell>
          <cell r="D17">
            <v>8978.6</v>
          </cell>
          <cell r="E17">
            <v>6927.87</v>
          </cell>
          <cell r="F17">
            <v>9087.1</v>
          </cell>
          <cell r="G17">
            <v>6148.4</v>
          </cell>
        </row>
        <row r="18">
          <cell r="A18">
            <v>13100000000</v>
          </cell>
          <cell r="B18" t="str">
            <v>обласний бюджет Львiвської області</v>
          </cell>
          <cell r="C18">
            <v>13665.8</v>
          </cell>
          <cell r="D18">
            <v>12546.388000000001</v>
          </cell>
          <cell r="E18">
            <v>13924.588</v>
          </cell>
          <cell r="F18">
            <v>16320</v>
          </cell>
          <cell r="G18">
            <v>5542.7</v>
          </cell>
        </row>
        <row r="19">
          <cell r="A19">
            <v>14100000000</v>
          </cell>
          <cell r="B19" t="str">
            <v>обласний бюджет Миколаївської області</v>
          </cell>
          <cell r="C19">
            <v>1582.5519999999999</v>
          </cell>
          <cell r="D19">
            <v>4228.6229999999996</v>
          </cell>
          <cell r="E19">
            <v>4112.8190000000004</v>
          </cell>
          <cell r="F19">
            <v>5079.6000000000004</v>
          </cell>
          <cell r="G19">
            <v>4261.3</v>
          </cell>
        </row>
        <row r="20">
          <cell r="A20">
            <v>15100000000</v>
          </cell>
          <cell r="B20" t="str">
            <v>обласний бюджет Одеської області</v>
          </cell>
          <cell r="C20">
            <v>3570.1010000000001</v>
          </cell>
          <cell r="D20">
            <v>8569.5969999999998</v>
          </cell>
          <cell r="E20">
            <v>7127.8249999999998</v>
          </cell>
          <cell r="F20">
            <v>11636.5</v>
          </cell>
          <cell r="G20">
            <v>10163.4</v>
          </cell>
        </row>
        <row r="21">
          <cell r="A21">
            <v>16100000000</v>
          </cell>
          <cell r="B21" t="str">
            <v>обласний бюджет Полтавської області</v>
          </cell>
          <cell r="C21">
            <v>5666.1139999999996</v>
          </cell>
          <cell r="D21">
            <v>6422.4319999999998</v>
          </cell>
          <cell r="E21">
            <v>7489.7539999999999</v>
          </cell>
          <cell r="F21">
            <v>15258.1</v>
          </cell>
          <cell r="G21">
            <v>5827</v>
          </cell>
        </row>
        <row r="22">
          <cell r="A22">
            <v>17100000000</v>
          </cell>
          <cell r="B22" t="str">
            <v>обласний бюджет Рiвненської області</v>
          </cell>
          <cell r="C22">
            <v>1969.902</v>
          </cell>
          <cell r="D22">
            <v>3336.444</v>
          </cell>
          <cell r="E22">
            <v>5380.4470000000001</v>
          </cell>
          <cell r="F22">
            <v>5543.9</v>
          </cell>
          <cell r="G22">
            <v>2982.7</v>
          </cell>
        </row>
        <row r="23">
          <cell r="A23">
            <v>18100000000</v>
          </cell>
          <cell r="B23" t="str">
            <v>обласний бюджет Сумської області</v>
          </cell>
          <cell r="C23">
            <v>4169.5280000000002</v>
          </cell>
          <cell r="D23">
            <v>3622.9929999999999</v>
          </cell>
          <cell r="E23">
            <v>7895.424</v>
          </cell>
          <cell r="F23">
            <v>8377.1</v>
          </cell>
          <cell r="G23">
            <v>4032.7</v>
          </cell>
        </row>
        <row r="24">
          <cell r="A24">
            <v>19100000000</v>
          </cell>
          <cell r="B24" t="str">
            <v>обласний бюджет Тернопiльської області</v>
          </cell>
          <cell r="C24">
            <v>3701.9160000000002</v>
          </cell>
          <cell r="D24">
            <v>4896.8559999999998</v>
          </cell>
          <cell r="E24">
            <v>5147.2650000000003</v>
          </cell>
          <cell r="F24">
            <v>6839.9</v>
          </cell>
          <cell r="G24">
            <v>1830.2</v>
          </cell>
        </row>
        <row r="25">
          <cell r="A25">
            <v>20100000000</v>
          </cell>
          <cell r="B25" t="str">
            <v>обласний бюджет Харкiвської області</v>
          </cell>
          <cell r="C25">
            <v>8386.9330000000009</v>
          </cell>
          <cell r="D25">
            <v>11698.075000000001</v>
          </cell>
          <cell r="E25">
            <v>14592.047</v>
          </cell>
          <cell r="F25">
            <v>27208.2</v>
          </cell>
          <cell r="G25">
            <v>13691.3</v>
          </cell>
        </row>
        <row r="26">
          <cell r="A26">
            <v>21100000000</v>
          </cell>
          <cell r="B26" t="str">
            <v>обласний бюджет Херсонської області</v>
          </cell>
          <cell r="C26">
            <v>2200.9679999999998</v>
          </cell>
          <cell r="D26">
            <v>3252.5390000000002</v>
          </cell>
          <cell r="E26">
            <v>3255.58</v>
          </cell>
          <cell r="F26">
            <v>5299.7</v>
          </cell>
          <cell r="G26">
            <v>3272.2</v>
          </cell>
        </row>
        <row r="27">
          <cell r="A27">
            <v>22100000000</v>
          </cell>
          <cell r="B27" t="str">
            <v>обласний бюджет Хмельницької області</v>
          </cell>
          <cell r="C27">
            <v>4049.5320000000002</v>
          </cell>
          <cell r="D27">
            <v>6627.4</v>
          </cell>
          <cell r="E27">
            <v>4533.01</v>
          </cell>
          <cell r="F27">
            <v>8290.9</v>
          </cell>
          <cell r="G27">
            <v>5960.3</v>
          </cell>
        </row>
        <row r="28">
          <cell r="A28">
            <v>23100000000</v>
          </cell>
          <cell r="B28" t="str">
            <v>обласний бюджет Черкаської області</v>
          </cell>
          <cell r="C28">
            <v>5316.2910000000002</v>
          </cell>
          <cell r="D28">
            <v>6217.3370000000004</v>
          </cell>
          <cell r="E28">
            <v>6195.89</v>
          </cell>
          <cell r="F28">
            <v>10165</v>
          </cell>
          <cell r="G28">
            <v>4770.5</v>
          </cell>
        </row>
        <row r="29">
          <cell r="A29">
            <v>24100000000</v>
          </cell>
          <cell r="B29" t="str">
            <v>обласний бюджет Чернiвецької області</v>
          </cell>
          <cell r="C29">
            <v>1761.75</v>
          </cell>
          <cell r="D29">
            <v>2010.7829999999999</v>
          </cell>
          <cell r="E29">
            <v>1999.8030000000001</v>
          </cell>
          <cell r="F29">
            <v>3410.4</v>
          </cell>
          <cell r="G29">
            <v>2092.5</v>
          </cell>
        </row>
        <row r="30">
          <cell r="A30">
            <v>25100000000</v>
          </cell>
          <cell r="B30" t="str">
            <v>обласний бюджет Чернiгiвецької області</v>
          </cell>
          <cell r="C30">
            <v>4501.0339999999997</v>
          </cell>
          <cell r="D30">
            <v>5828.5460000000003</v>
          </cell>
          <cell r="E30">
            <v>5312.768</v>
          </cell>
          <cell r="F30">
            <v>8541</v>
          </cell>
          <cell r="G30">
            <v>4831.6000000000004</v>
          </cell>
        </row>
        <row r="31">
          <cell r="A31">
            <v>26000000000</v>
          </cell>
          <cell r="B31" t="str">
            <v>м.Київ</v>
          </cell>
          <cell r="C31">
            <v>4478.4290000000001</v>
          </cell>
          <cell r="D31">
            <v>7686.2479999999996</v>
          </cell>
          <cell r="E31">
            <v>8581.6080000000002</v>
          </cell>
          <cell r="F31">
            <v>12592.5</v>
          </cell>
          <cell r="G31">
            <v>10211.1</v>
          </cell>
        </row>
        <row r="32">
          <cell r="A32">
            <v>27000000000</v>
          </cell>
          <cell r="B32" t="str">
            <v>м.Севастополь</v>
          </cell>
          <cell r="C32">
            <v>656.43700000000001</v>
          </cell>
          <cell r="D32">
            <v>1870.8869999999999</v>
          </cell>
          <cell r="E32">
            <v>1073.652</v>
          </cell>
          <cell r="F32">
            <v>1527.6130000000001</v>
          </cell>
          <cell r="G32">
            <v>1254.8</v>
          </cell>
        </row>
        <row r="33">
          <cell r="B33" t="str">
            <v xml:space="preserve">Всього </v>
          </cell>
          <cell r="C33">
            <v>126052.70000000001</v>
          </cell>
          <cell r="D33">
            <v>196276.74499999997</v>
          </cell>
          <cell r="E33">
            <v>196100.90000000005</v>
          </cell>
          <cell r="F33">
            <v>281270.80000000005</v>
          </cell>
          <cell r="G33">
            <v>158658.49999999997</v>
          </cell>
        </row>
        <row r="38">
          <cell r="C38">
            <v>126052.7</v>
          </cell>
          <cell r="D38">
            <v>196276.74499999997</v>
          </cell>
          <cell r="E38">
            <v>196100.9</v>
          </cell>
          <cell r="F38">
            <v>281270.8</v>
          </cell>
          <cell r="G38">
            <v>158658.5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383,40ч"/>
      <sheetName val="383,40т"/>
      <sheetName val="686,00"/>
      <sheetName val="област"/>
      <sheetName val="Сторно"/>
      <sheetName val="Пряма_труба"/>
      <sheetName val="БАЗА   (2)"/>
      <sheetName val="БАЗА   (3)"/>
      <sheetName val="БАЗА   (5)"/>
      <sheetName val="БАЗА   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6">
          <cell r="E6" t="str">
            <v>31 декабря 2005 года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1)423+424"/>
      <sheetName val="Chart_of_accs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реестр заявок"/>
      <sheetName val="ЗКЛ"/>
      <sheetName val="реестр_заявок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210"/>
      <sheetName val="241,5"/>
      <sheetName val="област"/>
      <sheetName val="Сторно"/>
      <sheetName val="Пряма_труба"/>
      <sheetName val="БАЗА   (2)"/>
      <sheetName val="БАЗА   (3)"/>
      <sheetName val="БАЗА   (4)"/>
      <sheetName val="БАЗА   (5)"/>
      <sheetName val="БАЗА   (6)"/>
      <sheetName val="БАЗА   (7)"/>
      <sheetName val="БАЗА   (8)"/>
      <sheetName val="БАЗА   (9)"/>
      <sheetName val="БАЗА   (10)"/>
      <sheetName val="БАЗА   (12)"/>
      <sheetName val="БАЗА   (11)"/>
      <sheetName val="БАЗА   (13)"/>
      <sheetName val="БАЗА   (1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O383"/>
  <sheetViews>
    <sheetView tabSelected="1" view="pageBreakPreview" topLeftCell="B1" zoomScale="75" zoomScaleNormal="75" zoomScaleSheetLayoutView="75" workbookViewId="0">
      <selection activeCell="K42" sqref="K42"/>
    </sheetView>
  </sheetViews>
  <sheetFormatPr defaultRowHeight="18.75" x14ac:dyDescent="0.25"/>
  <cols>
    <col min="1" max="1" width="93.140625" style="3" customWidth="1"/>
    <col min="2" max="2" width="17.85546875" style="4" customWidth="1"/>
    <col min="3" max="3" width="26.5703125" style="4" customWidth="1"/>
    <col min="4" max="4" width="19.7109375" style="4" customWidth="1"/>
    <col min="5" max="5" width="16.85546875" style="4" customWidth="1"/>
    <col min="6" max="6" width="17.42578125" style="3" customWidth="1"/>
    <col min="7" max="7" width="16.28515625" style="3" customWidth="1"/>
    <col min="8" max="8" width="20" style="3" customWidth="1"/>
    <col min="9" max="9" width="18.5703125" style="3" customWidth="1"/>
    <col min="10" max="10" width="20.7109375" style="3" customWidth="1"/>
    <col min="11" max="11" width="14.42578125" style="3" bestFit="1" customWidth="1"/>
    <col min="12" max="15" width="13" style="3" bestFit="1" customWidth="1"/>
    <col min="16" max="146" width="9.140625" style="3"/>
    <col min="147" max="147" width="93.140625" style="3" customWidth="1"/>
    <col min="148" max="148" width="17.85546875" style="3" customWidth="1"/>
    <col min="149" max="149" width="16.5703125" style="3" customWidth="1"/>
    <col min="150" max="150" width="19.7109375" style="3" customWidth="1"/>
    <col min="151" max="151" width="16.85546875" style="3" customWidth="1"/>
    <col min="152" max="152" width="17.42578125" style="3" customWidth="1"/>
    <col min="153" max="153" width="16.28515625" style="3" customWidth="1"/>
    <col min="154" max="154" width="20" style="3" customWidth="1"/>
    <col min="155" max="155" width="18.5703125" style="3" customWidth="1"/>
    <col min="156" max="156" width="20.7109375" style="3" customWidth="1"/>
    <col min="157" max="157" width="9.140625" style="3"/>
    <col min="158" max="158" width="9.7109375" style="3" bestFit="1" customWidth="1"/>
    <col min="159" max="402" width="9.140625" style="3"/>
    <col min="403" max="403" width="93.140625" style="3" customWidth="1"/>
    <col min="404" max="404" width="17.85546875" style="3" customWidth="1"/>
    <col min="405" max="405" width="16.5703125" style="3" customWidth="1"/>
    <col min="406" max="406" width="19.7109375" style="3" customWidth="1"/>
    <col min="407" max="407" width="16.85546875" style="3" customWidth="1"/>
    <col min="408" max="408" width="17.42578125" style="3" customWidth="1"/>
    <col min="409" max="409" width="16.28515625" style="3" customWidth="1"/>
    <col min="410" max="410" width="20" style="3" customWidth="1"/>
    <col min="411" max="411" width="18.5703125" style="3" customWidth="1"/>
    <col min="412" max="412" width="20.7109375" style="3" customWidth="1"/>
    <col min="413" max="413" width="9.140625" style="3"/>
    <col min="414" max="414" width="9.7109375" style="3" bestFit="1" customWidth="1"/>
    <col min="415" max="658" width="9.140625" style="3"/>
    <col min="659" max="659" width="93.140625" style="3" customWidth="1"/>
    <col min="660" max="660" width="17.85546875" style="3" customWidth="1"/>
    <col min="661" max="661" width="16.5703125" style="3" customWidth="1"/>
    <col min="662" max="662" width="19.7109375" style="3" customWidth="1"/>
    <col min="663" max="663" width="16.85546875" style="3" customWidth="1"/>
    <col min="664" max="664" width="17.42578125" style="3" customWidth="1"/>
    <col min="665" max="665" width="16.28515625" style="3" customWidth="1"/>
    <col min="666" max="666" width="20" style="3" customWidth="1"/>
    <col min="667" max="667" width="18.5703125" style="3" customWidth="1"/>
    <col min="668" max="668" width="20.7109375" style="3" customWidth="1"/>
    <col min="669" max="669" width="9.140625" style="3"/>
    <col min="670" max="670" width="9.7109375" style="3" bestFit="1" customWidth="1"/>
    <col min="671" max="914" width="9.140625" style="3"/>
    <col min="915" max="915" width="93.140625" style="3" customWidth="1"/>
    <col min="916" max="916" width="17.85546875" style="3" customWidth="1"/>
    <col min="917" max="917" width="16.5703125" style="3" customWidth="1"/>
    <col min="918" max="918" width="19.7109375" style="3" customWidth="1"/>
    <col min="919" max="919" width="16.85546875" style="3" customWidth="1"/>
    <col min="920" max="920" width="17.42578125" style="3" customWidth="1"/>
    <col min="921" max="921" width="16.28515625" style="3" customWidth="1"/>
    <col min="922" max="922" width="20" style="3" customWidth="1"/>
    <col min="923" max="923" width="18.5703125" style="3" customWidth="1"/>
    <col min="924" max="924" width="20.7109375" style="3" customWidth="1"/>
    <col min="925" max="925" width="9.140625" style="3"/>
    <col min="926" max="926" width="9.7109375" style="3" bestFit="1" customWidth="1"/>
    <col min="927" max="1170" width="9.140625" style="3"/>
    <col min="1171" max="1171" width="93.140625" style="3" customWidth="1"/>
    <col min="1172" max="1172" width="17.85546875" style="3" customWidth="1"/>
    <col min="1173" max="1173" width="16.5703125" style="3" customWidth="1"/>
    <col min="1174" max="1174" width="19.7109375" style="3" customWidth="1"/>
    <col min="1175" max="1175" width="16.85546875" style="3" customWidth="1"/>
    <col min="1176" max="1176" width="17.42578125" style="3" customWidth="1"/>
    <col min="1177" max="1177" width="16.28515625" style="3" customWidth="1"/>
    <col min="1178" max="1178" width="20" style="3" customWidth="1"/>
    <col min="1179" max="1179" width="18.5703125" style="3" customWidth="1"/>
    <col min="1180" max="1180" width="20.7109375" style="3" customWidth="1"/>
    <col min="1181" max="1181" width="9.140625" style="3"/>
    <col min="1182" max="1182" width="9.7109375" style="3" bestFit="1" customWidth="1"/>
    <col min="1183" max="1426" width="9.140625" style="3"/>
    <col min="1427" max="1427" width="93.140625" style="3" customWidth="1"/>
    <col min="1428" max="1428" width="17.85546875" style="3" customWidth="1"/>
    <col min="1429" max="1429" width="16.5703125" style="3" customWidth="1"/>
    <col min="1430" max="1430" width="19.7109375" style="3" customWidth="1"/>
    <col min="1431" max="1431" width="16.85546875" style="3" customWidth="1"/>
    <col min="1432" max="1432" width="17.42578125" style="3" customWidth="1"/>
    <col min="1433" max="1433" width="16.28515625" style="3" customWidth="1"/>
    <col min="1434" max="1434" width="20" style="3" customWidth="1"/>
    <col min="1435" max="1435" width="18.5703125" style="3" customWidth="1"/>
    <col min="1436" max="1436" width="20.7109375" style="3" customWidth="1"/>
    <col min="1437" max="1437" width="9.140625" style="3"/>
    <col min="1438" max="1438" width="9.7109375" style="3" bestFit="1" customWidth="1"/>
    <col min="1439" max="1682" width="9.140625" style="3"/>
    <col min="1683" max="1683" width="93.140625" style="3" customWidth="1"/>
    <col min="1684" max="1684" width="17.85546875" style="3" customWidth="1"/>
    <col min="1685" max="1685" width="16.5703125" style="3" customWidth="1"/>
    <col min="1686" max="1686" width="19.7109375" style="3" customWidth="1"/>
    <col min="1687" max="1687" width="16.85546875" style="3" customWidth="1"/>
    <col min="1688" max="1688" width="17.42578125" style="3" customWidth="1"/>
    <col min="1689" max="1689" width="16.28515625" style="3" customWidth="1"/>
    <col min="1690" max="1690" width="20" style="3" customWidth="1"/>
    <col min="1691" max="1691" width="18.5703125" style="3" customWidth="1"/>
    <col min="1692" max="1692" width="20.7109375" style="3" customWidth="1"/>
    <col min="1693" max="1693" width="9.140625" style="3"/>
    <col min="1694" max="1694" width="9.7109375" style="3" bestFit="1" customWidth="1"/>
    <col min="1695" max="1938" width="9.140625" style="3"/>
    <col min="1939" max="1939" width="93.140625" style="3" customWidth="1"/>
    <col min="1940" max="1940" width="17.85546875" style="3" customWidth="1"/>
    <col min="1941" max="1941" width="16.5703125" style="3" customWidth="1"/>
    <col min="1942" max="1942" width="19.7109375" style="3" customWidth="1"/>
    <col min="1943" max="1943" width="16.85546875" style="3" customWidth="1"/>
    <col min="1944" max="1944" width="17.42578125" style="3" customWidth="1"/>
    <col min="1945" max="1945" width="16.28515625" style="3" customWidth="1"/>
    <col min="1946" max="1946" width="20" style="3" customWidth="1"/>
    <col min="1947" max="1947" width="18.5703125" style="3" customWidth="1"/>
    <col min="1948" max="1948" width="20.7109375" style="3" customWidth="1"/>
    <col min="1949" max="1949" width="9.140625" style="3"/>
    <col min="1950" max="1950" width="9.7109375" style="3" bestFit="1" customWidth="1"/>
    <col min="1951" max="2194" width="9.140625" style="3"/>
    <col min="2195" max="2195" width="93.140625" style="3" customWidth="1"/>
    <col min="2196" max="2196" width="17.85546875" style="3" customWidth="1"/>
    <col min="2197" max="2197" width="16.5703125" style="3" customWidth="1"/>
    <col min="2198" max="2198" width="19.7109375" style="3" customWidth="1"/>
    <col min="2199" max="2199" width="16.85546875" style="3" customWidth="1"/>
    <col min="2200" max="2200" width="17.42578125" style="3" customWidth="1"/>
    <col min="2201" max="2201" width="16.28515625" style="3" customWidth="1"/>
    <col min="2202" max="2202" width="20" style="3" customWidth="1"/>
    <col min="2203" max="2203" width="18.5703125" style="3" customWidth="1"/>
    <col min="2204" max="2204" width="20.7109375" style="3" customWidth="1"/>
    <col min="2205" max="2205" width="9.140625" style="3"/>
    <col min="2206" max="2206" width="9.7109375" style="3" bestFit="1" customWidth="1"/>
    <col min="2207" max="2450" width="9.140625" style="3"/>
    <col min="2451" max="2451" width="93.140625" style="3" customWidth="1"/>
    <col min="2452" max="2452" width="17.85546875" style="3" customWidth="1"/>
    <col min="2453" max="2453" width="16.5703125" style="3" customWidth="1"/>
    <col min="2454" max="2454" width="19.7109375" style="3" customWidth="1"/>
    <col min="2455" max="2455" width="16.85546875" style="3" customWidth="1"/>
    <col min="2456" max="2456" width="17.42578125" style="3" customWidth="1"/>
    <col min="2457" max="2457" width="16.28515625" style="3" customWidth="1"/>
    <col min="2458" max="2458" width="20" style="3" customWidth="1"/>
    <col min="2459" max="2459" width="18.5703125" style="3" customWidth="1"/>
    <col min="2460" max="2460" width="20.7109375" style="3" customWidth="1"/>
    <col min="2461" max="2461" width="9.140625" style="3"/>
    <col min="2462" max="2462" width="9.7109375" style="3" bestFit="1" customWidth="1"/>
    <col min="2463" max="2706" width="9.140625" style="3"/>
    <col min="2707" max="2707" width="93.140625" style="3" customWidth="1"/>
    <col min="2708" max="2708" width="17.85546875" style="3" customWidth="1"/>
    <col min="2709" max="2709" width="16.5703125" style="3" customWidth="1"/>
    <col min="2710" max="2710" width="19.7109375" style="3" customWidth="1"/>
    <col min="2711" max="2711" width="16.85546875" style="3" customWidth="1"/>
    <col min="2712" max="2712" width="17.42578125" style="3" customWidth="1"/>
    <col min="2713" max="2713" width="16.28515625" style="3" customWidth="1"/>
    <col min="2714" max="2714" width="20" style="3" customWidth="1"/>
    <col min="2715" max="2715" width="18.5703125" style="3" customWidth="1"/>
    <col min="2716" max="2716" width="20.7109375" style="3" customWidth="1"/>
    <col min="2717" max="2717" width="9.140625" style="3"/>
    <col min="2718" max="2718" width="9.7109375" style="3" bestFit="1" customWidth="1"/>
    <col min="2719" max="2962" width="9.140625" style="3"/>
    <col min="2963" max="2963" width="93.140625" style="3" customWidth="1"/>
    <col min="2964" max="2964" width="17.85546875" style="3" customWidth="1"/>
    <col min="2965" max="2965" width="16.5703125" style="3" customWidth="1"/>
    <col min="2966" max="2966" width="19.7109375" style="3" customWidth="1"/>
    <col min="2967" max="2967" width="16.85546875" style="3" customWidth="1"/>
    <col min="2968" max="2968" width="17.42578125" style="3" customWidth="1"/>
    <col min="2969" max="2969" width="16.28515625" style="3" customWidth="1"/>
    <col min="2970" max="2970" width="20" style="3" customWidth="1"/>
    <col min="2971" max="2971" width="18.5703125" style="3" customWidth="1"/>
    <col min="2972" max="2972" width="20.7109375" style="3" customWidth="1"/>
    <col min="2973" max="2973" width="9.140625" style="3"/>
    <col min="2974" max="2974" width="9.7109375" style="3" bestFit="1" customWidth="1"/>
    <col min="2975" max="3218" width="9.140625" style="3"/>
    <col min="3219" max="3219" width="93.140625" style="3" customWidth="1"/>
    <col min="3220" max="3220" width="17.85546875" style="3" customWidth="1"/>
    <col min="3221" max="3221" width="16.5703125" style="3" customWidth="1"/>
    <col min="3222" max="3222" width="19.7109375" style="3" customWidth="1"/>
    <col min="3223" max="3223" width="16.85546875" style="3" customWidth="1"/>
    <col min="3224" max="3224" width="17.42578125" style="3" customWidth="1"/>
    <col min="3225" max="3225" width="16.28515625" style="3" customWidth="1"/>
    <col min="3226" max="3226" width="20" style="3" customWidth="1"/>
    <col min="3227" max="3227" width="18.5703125" style="3" customWidth="1"/>
    <col min="3228" max="3228" width="20.7109375" style="3" customWidth="1"/>
    <col min="3229" max="3229" width="9.140625" style="3"/>
    <col min="3230" max="3230" width="9.7109375" style="3" bestFit="1" customWidth="1"/>
    <col min="3231" max="3474" width="9.140625" style="3"/>
    <col min="3475" max="3475" width="93.140625" style="3" customWidth="1"/>
    <col min="3476" max="3476" width="17.85546875" style="3" customWidth="1"/>
    <col min="3477" max="3477" width="16.5703125" style="3" customWidth="1"/>
    <col min="3478" max="3478" width="19.7109375" style="3" customWidth="1"/>
    <col min="3479" max="3479" width="16.85546875" style="3" customWidth="1"/>
    <col min="3480" max="3480" width="17.42578125" style="3" customWidth="1"/>
    <col min="3481" max="3481" width="16.28515625" style="3" customWidth="1"/>
    <col min="3482" max="3482" width="20" style="3" customWidth="1"/>
    <col min="3483" max="3483" width="18.5703125" style="3" customWidth="1"/>
    <col min="3484" max="3484" width="20.7109375" style="3" customWidth="1"/>
    <col min="3485" max="3485" width="9.140625" style="3"/>
    <col min="3486" max="3486" width="9.7109375" style="3" bestFit="1" customWidth="1"/>
    <col min="3487" max="3730" width="9.140625" style="3"/>
    <col min="3731" max="3731" width="93.140625" style="3" customWidth="1"/>
    <col min="3732" max="3732" width="17.85546875" style="3" customWidth="1"/>
    <col min="3733" max="3733" width="16.5703125" style="3" customWidth="1"/>
    <col min="3734" max="3734" width="19.7109375" style="3" customWidth="1"/>
    <col min="3735" max="3735" width="16.85546875" style="3" customWidth="1"/>
    <col min="3736" max="3736" width="17.42578125" style="3" customWidth="1"/>
    <col min="3737" max="3737" width="16.28515625" style="3" customWidth="1"/>
    <col min="3738" max="3738" width="20" style="3" customWidth="1"/>
    <col min="3739" max="3739" width="18.5703125" style="3" customWidth="1"/>
    <col min="3740" max="3740" width="20.7109375" style="3" customWidth="1"/>
    <col min="3741" max="3741" width="9.140625" style="3"/>
    <col min="3742" max="3742" width="9.7109375" style="3" bestFit="1" customWidth="1"/>
    <col min="3743" max="3986" width="9.140625" style="3"/>
    <col min="3987" max="3987" width="93.140625" style="3" customWidth="1"/>
    <col min="3988" max="3988" width="17.85546875" style="3" customWidth="1"/>
    <col min="3989" max="3989" width="16.5703125" style="3" customWidth="1"/>
    <col min="3990" max="3990" width="19.7109375" style="3" customWidth="1"/>
    <col min="3991" max="3991" width="16.85546875" style="3" customWidth="1"/>
    <col min="3992" max="3992" width="17.42578125" style="3" customWidth="1"/>
    <col min="3993" max="3993" width="16.28515625" style="3" customWidth="1"/>
    <col min="3994" max="3994" width="20" style="3" customWidth="1"/>
    <col min="3995" max="3995" width="18.5703125" style="3" customWidth="1"/>
    <col min="3996" max="3996" width="20.7109375" style="3" customWidth="1"/>
    <col min="3997" max="3997" width="9.140625" style="3"/>
    <col min="3998" max="3998" width="9.7109375" style="3" bestFit="1" customWidth="1"/>
    <col min="3999" max="4242" width="9.140625" style="3"/>
    <col min="4243" max="4243" width="93.140625" style="3" customWidth="1"/>
    <col min="4244" max="4244" width="17.85546875" style="3" customWidth="1"/>
    <col min="4245" max="4245" width="16.5703125" style="3" customWidth="1"/>
    <col min="4246" max="4246" width="19.7109375" style="3" customWidth="1"/>
    <col min="4247" max="4247" width="16.85546875" style="3" customWidth="1"/>
    <col min="4248" max="4248" width="17.42578125" style="3" customWidth="1"/>
    <col min="4249" max="4249" width="16.28515625" style="3" customWidth="1"/>
    <col min="4250" max="4250" width="20" style="3" customWidth="1"/>
    <col min="4251" max="4251" width="18.5703125" style="3" customWidth="1"/>
    <col min="4252" max="4252" width="20.7109375" style="3" customWidth="1"/>
    <col min="4253" max="4253" width="9.140625" style="3"/>
    <col min="4254" max="4254" width="9.7109375" style="3" bestFit="1" customWidth="1"/>
    <col min="4255" max="4498" width="9.140625" style="3"/>
    <col min="4499" max="4499" width="93.140625" style="3" customWidth="1"/>
    <col min="4500" max="4500" width="17.85546875" style="3" customWidth="1"/>
    <col min="4501" max="4501" width="16.5703125" style="3" customWidth="1"/>
    <col min="4502" max="4502" width="19.7109375" style="3" customWidth="1"/>
    <col min="4503" max="4503" width="16.85546875" style="3" customWidth="1"/>
    <col min="4504" max="4504" width="17.42578125" style="3" customWidth="1"/>
    <col min="4505" max="4505" width="16.28515625" style="3" customWidth="1"/>
    <col min="4506" max="4506" width="20" style="3" customWidth="1"/>
    <col min="4507" max="4507" width="18.5703125" style="3" customWidth="1"/>
    <col min="4508" max="4508" width="20.7109375" style="3" customWidth="1"/>
    <col min="4509" max="4509" width="9.140625" style="3"/>
    <col min="4510" max="4510" width="9.7109375" style="3" bestFit="1" customWidth="1"/>
    <col min="4511" max="4754" width="9.140625" style="3"/>
    <col min="4755" max="4755" width="93.140625" style="3" customWidth="1"/>
    <col min="4756" max="4756" width="17.85546875" style="3" customWidth="1"/>
    <col min="4757" max="4757" width="16.5703125" style="3" customWidth="1"/>
    <col min="4758" max="4758" width="19.7109375" style="3" customWidth="1"/>
    <col min="4759" max="4759" width="16.85546875" style="3" customWidth="1"/>
    <col min="4760" max="4760" width="17.42578125" style="3" customWidth="1"/>
    <col min="4761" max="4761" width="16.28515625" style="3" customWidth="1"/>
    <col min="4762" max="4762" width="20" style="3" customWidth="1"/>
    <col min="4763" max="4763" width="18.5703125" style="3" customWidth="1"/>
    <col min="4764" max="4764" width="20.7109375" style="3" customWidth="1"/>
    <col min="4765" max="4765" width="9.140625" style="3"/>
    <col min="4766" max="4766" width="9.7109375" style="3" bestFit="1" customWidth="1"/>
    <col min="4767" max="5010" width="9.140625" style="3"/>
    <col min="5011" max="5011" width="93.140625" style="3" customWidth="1"/>
    <col min="5012" max="5012" width="17.85546875" style="3" customWidth="1"/>
    <col min="5013" max="5013" width="16.5703125" style="3" customWidth="1"/>
    <col min="5014" max="5014" width="19.7109375" style="3" customWidth="1"/>
    <col min="5015" max="5015" width="16.85546875" style="3" customWidth="1"/>
    <col min="5016" max="5016" width="17.42578125" style="3" customWidth="1"/>
    <col min="5017" max="5017" width="16.28515625" style="3" customWidth="1"/>
    <col min="5018" max="5018" width="20" style="3" customWidth="1"/>
    <col min="5019" max="5019" width="18.5703125" style="3" customWidth="1"/>
    <col min="5020" max="5020" width="20.7109375" style="3" customWidth="1"/>
    <col min="5021" max="5021" width="9.140625" style="3"/>
    <col min="5022" max="5022" width="9.7109375" style="3" bestFit="1" customWidth="1"/>
    <col min="5023" max="5266" width="9.140625" style="3"/>
    <col min="5267" max="5267" width="93.140625" style="3" customWidth="1"/>
    <col min="5268" max="5268" width="17.85546875" style="3" customWidth="1"/>
    <col min="5269" max="5269" width="16.5703125" style="3" customWidth="1"/>
    <col min="5270" max="5270" width="19.7109375" style="3" customWidth="1"/>
    <col min="5271" max="5271" width="16.85546875" style="3" customWidth="1"/>
    <col min="5272" max="5272" width="17.42578125" style="3" customWidth="1"/>
    <col min="5273" max="5273" width="16.28515625" style="3" customWidth="1"/>
    <col min="5274" max="5274" width="20" style="3" customWidth="1"/>
    <col min="5275" max="5275" width="18.5703125" style="3" customWidth="1"/>
    <col min="5276" max="5276" width="20.7109375" style="3" customWidth="1"/>
    <col min="5277" max="5277" width="9.140625" style="3"/>
    <col min="5278" max="5278" width="9.7109375" style="3" bestFit="1" customWidth="1"/>
    <col min="5279" max="5522" width="9.140625" style="3"/>
    <col min="5523" max="5523" width="93.140625" style="3" customWidth="1"/>
    <col min="5524" max="5524" width="17.85546875" style="3" customWidth="1"/>
    <col min="5525" max="5525" width="16.5703125" style="3" customWidth="1"/>
    <col min="5526" max="5526" width="19.7109375" style="3" customWidth="1"/>
    <col min="5527" max="5527" width="16.85546875" style="3" customWidth="1"/>
    <col min="5528" max="5528" width="17.42578125" style="3" customWidth="1"/>
    <col min="5529" max="5529" width="16.28515625" style="3" customWidth="1"/>
    <col min="5530" max="5530" width="20" style="3" customWidth="1"/>
    <col min="5531" max="5531" width="18.5703125" style="3" customWidth="1"/>
    <col min="5532" max="5532" width="20.7109375" style="3" customWidth="1"/>
    <col min="5533" max="5533" width="9.140625" style="3"/>
    <col min="5534" max="5534" width="9.7109375" style="3" bestFit="1" customWidth="1"/>
    <col min="5535" max="5778" width="9.140625" style="3"/>
    <col min="5779" max="5779" width="93.140625" style="3" customWidth="1"/>
    <col min="5780" max="5780" width="17.85546875" style="3" customWidth="1"/>
    <col min="5781" max="5781" width="16.5703125" style="3" customWidth="1"/>
    <col min="5782" max="5782" width="19.7109375" style="3" customWidth="1"/>
    <col min="5783" max="5783" width="16.85546875" style="3" customWidth="1"/>
    <col min="5784" max="5784" width="17.42578125" style="3" customWidth="1"/>
    <col min="5785" max="5785" width="16.28515625" style="3" customWidth="1"/>
    <col min="5786" max="5786" width="20" style="3" customWidth="1"/>
    <col min="5787" max="5787" width="18.5703125" style="3" customWidth="1"/>
    <col min="5788" max="5788" width="20.7109375" style="3" customWidth="1"/>
    <col min="5789" max="5789" width="9.140625" style="3"/>
    <col min="5790" max="5790" width="9.7109375" style="3" bestFit="1" customWidth="1"/>
    <col min="5791" max="6034" width="9.140625" style="3"/>
    <col min="6035" max="6035" width="93.140625" style="3" customWidth="1"/>
    <col min="6036" max="6036" width="17.85546875" style="3" customWidth="1"/>
    <col min="6037" max="6037" width="16.5703125" style="3" customWidth="1"/>
    <col min="6038" max="6038" width="19.7109375" style="3" customWidth="1"/>
    <col min="6039" max="6039" width="16.85546875" style="3" customWidth="1"/>
    <col min="6040" max="6040" width="17.42578125" style="3" customWidth="1"/>
    <col min="6041" max="6041" width="16.28515625" style="3" customWidth="1"/>
    <col min="6042" max="6042" width="20" style="3" customWidth="1"/>
    <col min="6043" max="6043" width="18.5703125" style="3" customWidth="1"/>
    <col min="6044" max="6044" width="20.7109375" style="3" customWidth="1"/>
    <col min="6045" max="6045" width="9.140625" style="3"/>
    <col min="6046" max="6046" width="9.7109375" style="3" bestFit="1" customWidth="1"/>
    <col min="6047" max="6290" width="9.140625" style="3"/>
    <col min="6291" max="6291" width="93.140625" style="3" customWidth="1"/>
    <col min="6292" max="6292" width="17.85546875" style="3" customWidth="1"/>
    <col min="6293" max="6293" width="16.5703125" style="3" customWidth="1"/>
    <col min="6294" max="6294" width="19.7109375" style="3" customWidth="1"/>
    <col min="6295" max="6295" width="16.85546875" style="3" customWidth="1"/>
    <col min="6296" max="6296" width="17.42578125" style="3" customWidth="1"/>
    <col min="6297" max="6297" width="16.28515625" style="3" customWidth="1"/>
    <col min="6298" max="6298" width="20" style="3" customWidth="1"/>
    <col min="6299" max="6299" width="18.5703125" style="3" customWidth="1"/>
    <col min="6300" max="6300" width="20.7109375" style="3" customWidth="1"/>
    <col min="6301" max="6301" width="9.140625" style="3"/>
    <col min="6302" max="6302" width="9.7109375" style="3" bestFit="1" customWidth="1"/>
    <col min="6303" max="6546" width="9.140625" style="3"/>
    <col min="6547" max="6547" width="93.140625" style="3" customWidth="1"/>
    <col min="6548" max="6548" width="17.85546875" style="3" customWidth="1"/>
    <col min="6549" max="6549" width="16.5703125" style="3" customWidth="1"/>
    <col min="6550" max="6550" width="19.7109375" style="3" customWidth="1"/>
    <col min="6551" max="6551" width="16.85546875" style="3" customWidth="1"/>
    <col min="6552" max="6552" width="17.42578125" style="3" customWidth="1"/>
    <col min="6553" max="6553" width="16.28515625" style="3" customWidth="1"/>
    <col min="6554" max="6554" width="20" style="3" customWidth="1"/>
    <col min="6555" max="6555" width="18.5703125" style="3" customWidth="1"/>
    <col min="6556" max="6556" width="20.7109375" style="3" customWidth="1"/>
    <col min="6557" max="6557" width="9.140625" style="3"/>
    <col min="6558" max="6558" width="9.7109375" style="3" bestFit="1" customWidth="1"/>
    <col min="6559" max="6802" width="9.140625" style="3"/>
    <col min="6803" max="6803" width="93.140625" style="3" customWidth="1"/>
    <col min="6804" max="6804" width="17.85546875" style="3" customWidth="1"/>
    <col min="6805" max="6805" width="16.5703125" style="3" customWidth="1"/>
    <col min="6806" max="6806" width="19.7109375" style="3" customWidth="1"/>
    <col min="6807" max="6807" width="16.85546875" style="3" customWidth="1"/>
    <col min="6808" max="6808" width="17.42578125" style="3" customWidth="1"/>
    <col min="6809" max="6809" width="16.28515625" style="3" customWidth="1"/>
    <col min="6810" max="6810" width="20" style="3" customWidth="1"/>
    <col min="6811" max="6811" width="18.5703125" style="3" customWidth="1"/>
    <col min="6812" max="6812" width="20.7109375" style="3" customWidth="1"/>
    <col min="6813" max="6813" width="9.140625" style="3"/>
    <col min="6814" max="6814" width="9.7109375" style="3" bestFit="1" customWidth="1"/>
    <col min="6815" max="7058" width="9.140625" style="3"/>
    <col min="7059" max="7059" width="93.140625" style="3" customWidth="1"/>
    <col min="7060" max="7060" width="17.85546875" style="3" customWidth="1"/>
    <col min="7061" max="7061" width="16.5703125" style="3" customWidth="1"/>
    <col min="7062" max="7062" width="19.7109375" style="3" customWidth="1"/>
    <col min="7063" max="7063" width="16.85546875" style="3" customWidth="1"/>
    <col min="7064" max="7064" width="17.42578125" style="3" customWidth="1"/>
    <col min="7065" max="7065" width="16.28515625" style="3" customWidth="1"/>
    <col min="7066" max="7066" width="20" style="3" customWidth="1"/>
    <col min="7067" max="7067" width="18.5703125" style="3" customWidth="1"/>
    <col min="7068" max="7068" width="20.7109375" style="3" customWidth="1"/>
    <col min="7069" max="7069" width="9.140625" style="3"/>
    <col min="7070" max="7070" width="9.7109375" style="3" bestFit="1" customWidth="1"/>
    <col min="7071" max="7314" width="9.140625" style="3"/>
    <col min="7315" max="7315" width="93.140625" style="3" customWidth="1"/>
    <col min="7316" max="7316" width="17.85546875" style="3" customWidth="1"/>
    <col min="7317" max="7317" width="16.5703125" style="3" customWidth="1"/>
    <col min="7318" max="7318" width="19.7109375" style="3" customWidth="1"/>
    <col min="7319" max="7319" width="16.85546875" style="3" customWidth="1"/>
    <col min="7320" max="7320" width="17.42578125" style="3" customWidth="1"/>
    <col min="7321" max="7321" width="16.28515625" style="3" customWidth="1"/>
    <col min="7322" max="7322" width="20" style="3" customWidth="1"/>
    <col min="7323" max="7323" width="18.5703125" style="3" customWidth="1"/>
    <col min="7324" max="7324" width="20.7109375" style="3" customWidth="1"/>
    <col min="7325" max="7325" width="9.140625" style="3"/>
    <col min="7326" max="7326" width="9.7109375" style="3" bestFit="1" customWidth="1"/>
    <col min="7327" max="7570" width="9.140625" style="3"/>
    <col min="7571" max="7571" width="93.140625" style="3" customWidth="1"/>
    <col min="7572" max="7572" width="17.85546875" style="3" customWidth="1"/>
    <col min="7573" max="7573" width="16.5703125" style="3" customWidth="1"/>
    <col min="7574" max="7574" width="19.7109375" style="3" customWidth="1"/>
    <col min="7575" max="7575" width="16.85546875" style="3" customWidth="1"/>
    <col min="7576" max="7576" width="17.42578125" style="3" customWidth="1"/>
    <col min="7577" max="7577" width="16.28515625" style="3" customWidth="1"/>
    <col min="7578" max="7578" width="20" style="3" customWidth="1"/>
    <col min="7579" max="7579" width="18.5703125" style="3" customWidth="1"/>
    <col min="7580" max="7580" width="20.7109375" style="3" customWidth="1"/>
    <col min="7581" max="7581" width="9.140625" style="3"/>
    <col min="7582" max="7582" width="9.7109375" style="3" bestFit="1" customWidth="1"/>
    <col min="7583" max="7826" width="9.140625" style="3"/>
    <col min="7827" max="7827" width="93.140625" style="3" customWidth="1"/>
    <col min="7828" max="7828" width="17.85546875" style="3" customWidth="1"/>
    <col min="7829" max="7829" width="16.5703125" style="3" customWidth="1"/>
    <col min="7830" max="7830" width="19.7109375" style="3" customWidth="1"/>
    <col min="7831" max="7831" width="16.85546875" style="3" customWidth="1"/>
    <col min="7832" max="7832" width="17.42578125" style="3" customWidth="1"/>
    <col min="7833" max="7833" width="16.28515625" style="3" customWidth="1"/>
    <col min="7834" max="7834" width="20" style="3" customWidth="1"/>
    <col min="7835" max="7835" width="18.5703125" style="3" customWidth="1"/>
    <col min="7836" max="7836" width="20.7109375" style="3" customWidth="1"/>
    <col min="7837" max="7837" width="9.140625" style="3"/>
    <col min="7838" max="7838" width="9.7109375" style="3" bestFit="1" customWidth="1"/>
    <col min="7839" max="8082" width="9.140625" style="3"/>
    <col min="8083" max="8083" width="93.140625" style="3" customWidth="1"/>
    <col min="8084" max="8084" width="17.85546875" style="3" customWidth="1"/>
    <col min="8085" max="8085" width="16.5703125" style="3" customWidth="1"/>
    <col min="8086" max="8086" width="19.7109375" style="3" customWidth="1"/>
    <col min="8087" max="8087" width="16.85546875" style="3" customWidth="1"/>
    <col min="8088" max="8088" width="17.42578125" style="3" customWidth="1"/>
    <col min="8089" max="8089" width="16.28515625" style="3" customWidth="1"/>
    <col min="8090" max="8090" width="20" style="3" customWidth="1"/>
    <col min="8091" max="8091" width="18.5703125" style="3" customWidth="1"/>
    <col min="8092" max="8092" width="20.7109375" style="3" customWidth="1"/>
    <col min="8093" max="8093" width="9.140625" style="3"/>
    <col min="8094" max="8094" width="9.7109375" style="3" bestFit="1" customWidth="1"/>
    <col min="8095" max="8338" width="9.140625" style="3"/>
    <col min="8339" max="8339" width="93.140625" style="3" customWidth="1"/>
    <col min="8340" max="8340" width="17.85546875" style="3" customWidth="1"/>
    <col min="8341" max="8341" width="16.5703125" style="3" customWidth="1"/>
    <col min="8342" max="8342" width="19.7109375" style="3" customWidth="1"/>
    <col min="8343" max="8343" width="16.85546875" style="3" customWidth="1"/>
    <col min="8344" max="8344" width="17.42578125" style="3" customWidth="1"/>
    <col min="8345" max="8345" width="16.28515625" style="3" customWidth="1"/>
    <col min="8346" max="8346" width="20" style="3" customWidth="1"/>
    <col min="8347" max="8347" width="18.5703125" style="3" customWidth="1"/>
    <col min="8348" max="8348" width="20.7109375" style="3" customWidth="1"/>
    <col min="8349" max="8349" width="9.140625" style="3"/>
    <col min="8350" max="8350" width="9.7109375" style="3" bestFit="1" customWidth="1"/>
    <col min="8351" max="8594" width="9.140625" style="3"/>
    <col min="8595" max="8595" width="93.140625" style="3" customWidth="1"/>
    <col min="8596" max="8596" width="17.85546875" style="3" customWidth="1"/>
    <col min="8597" max="8597" width="16.5703125" style="3" customWidth="1"/>
    <col min="8598" max="8598" width="19.7109375" style="3" customWidth="1"/>
    <col min="8599" max="8599" width="16.85546875" style="3" customWidth="1"/>
    <col min="8600" max="8600" width="17.42578125" style="3" customWidth="1"/>
    <col min="8601" max="8601" width="16.28515625" style="3" customWidth="1"/>
    <col min="8602" max="8602" width="20" style="3" customWidth="1"/>
    <col min="8603" max="8603" width="18.5703125" style="3" customWidth="1"/>
    <col min="8604" max="8604" width="20.7109375" style="3" customWidth="1"/>
    <col min="8605" max="8605" width="9.140625" style="3"/>
    <col min="8606" max="8606" width="9.7109375" style="3" bestFit="1" customWidth="1"/>
    <col min="8607" max="8850" width="9.140625" style="3"/>
    <col min="8851" max="8851" width="93.140625" style="3" customWidth="1"/>
    <col min="8852" max="8852" width="17.85546875" style="3" customWidth="1"/>
    <col min="8853" max="8853" width="16.5703125" style="3" customWidth="1"/>
    <col min="8854" max="8854" width="19.7109375" style="3" customWidth="1"/>
    <col min="8855" max="8855" width="16.85546875" style="3" customWidth="1"/>
    <col min="8856" max="8856" width="17.42578125" style="3" customWidth="1"/>
    <col min="8857" max="8857" width="16.28515625" style="3" customWidth="1"/>
    <col min="8858" max="8858" width="20" style="3" customWidth="1"/>
    <col min="8859" max="8859" width="18.5703125" style="3" customWidth="1"/>
    <col min="8860" max="8860" width="20.7109375" style="3" customWidth="1"/>
    <col min="8861" max="8861" width="9.140625" style="3"/>
    <col min="8862" max="8862" width="9.7109375" style="3" bestFit="1" customWidth="1"/>
    <col min="8863" max="9106" width="9.140625" style="3"/>
    <col min="9107" max="9107" width="93.140625" style="3" customWidth="1"/>
    <col min="9108" max="9108" width="17.85546875" style="3" customWidth="1"/>
    <col min="9109" max="9109" width="16.5703125" style="3" customWidth="1"/>
    <col min="9110" max="9110" width="19.7109375" style="3" customWidth="1"/>
    <col min="9111" max="9111" width="16.85546875" style="3" customWidth="1"/>
    <col min="9112" max="9112" width="17.42578125" style="3" customWidth="1"/>
    <col min="9113" max="9113" width="16.28515625" style="3" customWidth="1"/>
    <col min="9114" max="9114" width="20" style="3" customWidth="1"/>
    <col min="9115" max="9115" width="18.5703125" style="3" customWidth="1"/>
    <col min="9116" max="9116" width="20.7109375" style="3" customWidth="1"/>
    <col min="9117" max="9117" width="9.140625" style="3"/>
    <col min="9118" max="9118" width="9.7109375" style="3" bestFit="1" customWidth="1"/>
    <col min="9119" max="9362" width="9.140625" style="3"/>
    <col min="9363" max="9363" width="93.140625" style="3" customWidth="1"/>
    <col min="9364" max="9364" width="17.85546875" style="3" customWidth="1"/>
    <col min="9365" max="9365" width="16.5703125" style="3" customWidth="1"/>
    <col min="9366" max="9366" width="19.7109375" style="3" customWidth="1"/>
    <col min="9367" max="9367" width="16.85546875" style="3" customWidth="1"/>
    <col min="9368" max="9368" width="17.42578125" style="3" customWidth="1"/>
    <col min="9369" max="9369" width="16.28515625" style="3" customWidth="1"/>
    <col min="9370" max="9370" width="20" style="3" customWidth="1"/>
    <col min="9371" max="9371" width="18.5703125" style="3" customWidth="1"/>
    <col min="9372" max="9372" width="20.7109375" style="3" customWidth="1"/>
    <col min="9373" max="9373" width="9.140625" style="3"/>
    <col min="9374" max="9374" width="9.7109375" style="3" bestFit="1" customWidth="1"/>
    <col min="9375" max="9618" width="9.140625" style="3"/>
    <col min="9619" max="9619" width="93.140625" style="3" customWidth="1"/>
    <col min="9620" max="9620" width="17.85546875" style="3" customWidth="1"/>
    <col min="9621" max="9621" width="16.5703125" style="3" customWidth="1"/>
    <col min="9622" max="9622" width="19.7109375" style="3" customWidth="1"/>
    <col min="9623" max="9623" width="16.85546875" style="3" customWidth="1"/>
    <col min="9624" max="9624" width="17.42578125" style="3" customWidth="1"/>
    <col min="9625" max="9625" width="16.28515625" style="3" customWidth="1"/>
    <col min="9626" max="9626" width="20" style="3" customWidth="1"/>
    <col min="9627" max="9627" width="18.5703125" style="3" customWidth="1"/>
    <col min="9628" max="9628" width="20.7109375" style="3" customWidth="1"/>
    <col min="9629" max="9629" width="9.140625" style="3"/>
    <col min="9630" max="9630" width="9.7109375" style="3" bestFit="1" customWidth="1"/>
    <col min="9631" max="9874" width="9.140625" style="3"/>
    <col min="9875" max="9875" width="93.140625" style="3" customWidth="1"/>
    <col min="9876" max="9876" width="17.85546875" style="3" customWidth="1"/>
    <col min="9877" max="9877" width="16.5703125" style="3" customWidth="1"/>
    <col min="9878" max="9878" width="19.7109375" style="3" customWidth="1"/>
    <col min="9879" max="9879" width="16.85546875" style="3" customWidth="1"/>
    <col min="9880" max="9880" width="17.42578125" style="3" customWidth="1"/>
    <col min="9881" max="9881" width="16.28515625" style="3" customWidth="1"/>
    <col min="9882" max="9882" width="20" style="3" customWidth="1"/>
    <col min="9883" max="9883" width="18.5703125" style="3" customWidth="1"/>
    <col min="9884" max="9884" width="20.7109375" style="3" customWidth="1"/>
    <col min="9885" max="9885" width="9.140625" style="3"/>
    <col min="9886" max="9886" width="9.7109375" style="3" bestFit="1" customWidth="1"/>
    <col min="9887" max="10130" width="9.140625" style="3"/>
    <col min="10131" max="10131" width="93.140625" style="3" customWidth="1"/>
    <col min="10132" max="10132" width="17.85546875" style="3" customWidth="1"/>
    <col min="10133" max="10133" width="16.5703125" style="3" customWidth="1"/>
    <col min="10134" max="10134" width="19.7109375" style="3" customWidth="1"/>
    <col min="10135" max="10135" width="16.85546875" style="3" customWidth="1"/>
    <col min="10136" max="10136" width="17.42578125" style="3" customWidth="1"/>
    <col min="10137" max="10137" width="16.28515625" style="3" customWidth="1"/>
    <col min="10138" max="10138" width="20" style="3" customWidth="1"/>
    <col min="10139" max="10139" width="18.5703125" style="3" customWidth="1"/>
    <col min="10140" max="10140" width="20.7109375" style="3" customWidth="1"/>
    <col min="10141" max="10141" width="9.140625" style="3"/>
    <col min="10142" max="10142" width="9.7109375" style="3" bestFit="1" customWidth="1"/>
    <col min="10143" max="10386" width="9.140625" style="3"/>
    <col min="10387" max="10387" width="93.140625" style="3" customWidth="1"/>
    <col min="10388" max="10388" width="17.85546875" style="3" customWidth="1"/>
    <col min="10389" max="10389" width="16.5703125" style="3" customWidth="1"/>
    <col min="10390" max="10390" width="19.7109375" style="3" customWidth="1"/>
    <col min="10391" max="10391" width="16.85546875" style="3" customWidth="1"/>
    <col min="10392" max="10392" width="17.42578125" style="3" customWidth="1"/>
    <col min="10393" max="10393" width="16.28515625" style="3" customWidth="1"/>
    <col min="10394" max="10394" width="20" style="3" customWidth="1"/>
    <col min="10395" max="10395" width="18.5703125" style="3" customWidth="1"/>
    <col min="10396" max="10396" width="20.7109375" style="3" customWidth="1"/>
    <col min="10397" max="10397" width="9.140625" style="3"/>
    <col min="10398" max="10398" width="9.7109375" style="3" bestFit="1" customWidth="1"/>
    <col min="10399" max="10642" width="9.140625" style="3"/>
    <col min="10643" max="10643" width="93.140625" style="3" customWidth="1"/>
    <col min="10644" max="10644" width="17.85546875" style="3" customWidth="1"/>
    <col min="10645" max="10645" width="16.5703125" style="3" customWidth="1"/>
    <col min="10646" max="10646" width="19.7109375" style="3" customWidth="1"/>
    <col min="10647" max="10647" width="16.85546875" style="3" customWidth="1"/>
    <col min="10648" max="10648" width="17.42578125" style="3" customWidth="1"/>
    <col min="10649" max="10649" width="16.28515625" style="3" customWidth="1"/>
    <col min="10650" max="10650" width="20" style="3" customWidth="1"/>
    <col min="10651" max="10651" width="18.5703125" style="3" customWidth="1"/>
    <col min="10652" max="10652" width="20.7109375" style="3" customWidth="1"/>
    <col min="10653" max="10653" width="9.140625" style="3"/>
    <col min="10654" max="10654" width="9.7109375" style="3" bestFit="1" customWidth="1"/>
    <col min="10655" max="10898" width="9.140625" style="3"/>
    <col min="10899" max="10899" width="93.140625" style="3" customWidth="1"/>
    <col min="10900" max="10900" width="17.85546875" style="3" customWidth="1"/>
    <col min="10901" max="10901" width="16.5703125" style="3" customWidth="1"/>
    <col min="10902" max="10902" width="19.7109375" style="3" customWidth="1"/>
    <col min="10903" max="10903" width="16.85546875" style="3" customWidth="1"/>
    <col min="10904" max="10904" width="17.42578125" style="3" customWidth="1"/>
    <col min="10905" max="10905" width="16.28515625" style="3" customWidth="1"/>
    <col min="10906" max="10906" width="20" style="3" customWidth="1"/>
    <col min="10907" max="10907" width="18.5703125" style="3" customWidth="1"/>
    <col min="10908" max="10908" width="20.7109375" style="3" customWidth="1"/>
    <col min="10909" max="10909" width="9.140625" style="3"/>
    <col min="10910" max="10910" width="9.7109375" style="3" bestFit="1" customWidth="1"/>
    <col min="10911" max="11154" width="9.140625" style="3"/>
    <col min="11155" max="11155" width="93.140625" style="3" customWidth="1"/>
    <col min="11156" max="11156" width="17.85546875" style="3" customWidth="1"/>
    <col min="11157" max="11157" width="16.5703125" style="3" customWidth="1"/>
    <col min="11158" max="11158" width="19.7109375" style="3" customWidth="1"/>
    <col min="11159" max="11159" width="16.85546875" style="3" customWidth="1"/>
    <col min="11160" max="11160" width="17.42578125" style="3" customWidth="1"/>
    <col min="11161" max="11161" width="16.28515625" style="3" customWidth="1"/>
    <col min="11162" max="11162" width="20" style="3" customWidth="1"/>
    <col min="11163" max="11163" width="18.5703125" style="3" customWidth="1"/>
    <col min="11164" max="11164" width="20.7109375" style="3" customWidth="1"/>
    <col min="11165" max="11165" width="9.140625" style="3"/>
    <col min="11166" max="11166" width="9.7109375" style="3" bestFit="1" customWidth="1"/>
    <col min="11167" max="11410" width="9.140625" style="3"/>
    <col min="11411" max="11411" width="93.140625" style="3" customWidth="1"/>
    <col min="11412" max="11412" width="17.85546875" style="3" customWidth="1"/>
    <col min="11413" max="11413" width="16.5703125" style="3" customWidth="1"/>
    <col min="11414" max="11414" width="19.7109375" style="3" customWidth="1"/>
    <col min="11415" max="11415" width="16.85546875" style="3" customWidth="1"/>
    <col min="11416" max="11416" width="17.42578125" style="3" customWidth="1"/>
    <col min="11417" max="11417" width="16.28515625" style="3" customWidth="1"/>
    <col min="11418" max="11418" width="20" style="3" customWidth="1"/>
    <col min="11419" max="11419" width="18.5703125" style="3" customWidth="1"/>
    <col min="11420" max="11420" width="20.7109375" style="3" customWidth="1"/>
    <col min="11421" max="11421" width="9.140625" style="3"/>
    <col min="11422" max="11422" width="9.7109375" style="3" bestFit="1" customWidth="1"/>
    <col min="11423" max="11666" width="9.140625" style="3"/>
    <col min="11667" max="11667" width="93.140625" style="3" customWidth="1"/>
    <col min="11668" max="11668" width="17.85546875" style="3" customWidth="1"/>
    <col min="11669" max="11669" width="16.5703125" style="3" customWidth="1"/>
    <col min="11670" max="11670" width="19.7109375" style="3" customWidth="1"/>
    <col min="11671" max="11671" width="16.85546875" style="3" customWidth="1"/>
    <col min="11672" max="11672" width="17.42578125" style="3" customWidth="1"/>
    <col min="11673" max="11673" width="16.28515625" style="3" customWidth="1"/>
    <col min="11674" max="11674" width="20" style="3" customWidth="1"/>
    <col min="11675" max="11675" width="18.5703125" style="3" customWidth="1"/>
    <col min="11676" max="11676" width="20.7109375" style="3" customWidth="1"/>
    <col min="11677" max="11677" width="9.140625" style="3"/>
    <col min="11678" max="11678" width="9.7109375" style="3" bestFit="1" customWidth="1"/>
    <col min="11679" max="11922" width="9.140625" style="3"/>
    <col min="11923" max="11923" width="93.140625" style="3" customWidth="1"/>
    <col min="11924" max="11924" width="17.85546875" style="3" customWidth="1"/>
    <col min="11925" max="11925" width="16.5703125" style="3" customWidth="1"/>
    <col min="11926" max="11926" width="19.7109375" style="3" customWidth="1"/>
    <col min="11927" max="11927" width="16.85546875" style="3" customWidth="1"/>
    <col min="11928" max="11928" width="17.42578125" style="3" customWidth="1"/>
    <col min="11929" max="11929" width="16.28515625" style="3" customWidth="1"/>
    <col min="11930" max="11930" width="20" style="3" customWidth="1"/>
    <col min="11931" max="11931" width="18.5703125" style="3" customWidth="1"/>
    <col min="11932" max="11932" width="20.7109375" style="3" customWidth="1"/>
    <col min="11933" max="11933" width="9.140625" style="3"/>
    <col min="11934" max="11934" width="9.7109375" style="3" bestFit="1" customWidth="1"/>
    <col min="11935" max="12178" width="9.140625" style="3"/>
    <col min="12179" max="12179" width="93.140625" style="3" customWidth="1"/>
    <col min="12180" max="12180" width="17.85546875" style="3" customWidth="1"/>
    <col min="12181" max="12181" width="16.5703125" style="3" customWidth="1"/>
    <col min="12182" max="12182" width="19.7109375" style="3" customWidth="1"/>
    <col min="12183" max="12183" width="16.85546875" style="3" customWidth="1"/>
    <col min="12184" max="12184" width="17.42578125" style="3" customWidth="1"/>
    <col min="12185" max="12185" width="16.28515625" style="3" customWidth="1"/>
    <col min="12186" max="12186" width="20" style="3" customWidth="1"/>
    <col min="12187" max="12187" width="18.5703125" style="3" customWidth="1"/>
    <col min="12188" max="12188" width="20.7109375" style="3" customWidth="1"/>
    <col min="12189" max="12189" width="9.140625" style="3"/>
    <col min="12190" max="12190" width="9.7109375" style="3" bestFit="1" customWidth="1"/>
    <col min="12191" max="12434" width="9.140625" style="3"/>
    <col min="12435" max="12435" width="93.140625" style="3" customWidth="1"/>
    <col min="12436" max="12436" width="17.85546875" style="3" customWidth="1"/>
    <col min="12437" max="12437" width="16.5703125" style="3" customWidth="1"/>
    <col min="12438" max="12438" width="19.7109375" style="3" customWidth="1"/>
    <col min="12439" max="12439" width="16.85546875" style="3" customWidth="1"/>
    <col min="12440" max="12440" width="17.42578125" style="3" customWidth="1"/>
    <col min="12441" max="12441" width="16.28515625" style="3" customWidth="1"/>
    <col min="12442" max="12442" width="20" style="3" customWidth="1"/>
    <col min="12443" max="12443" width="18.5703125" style="3" customWidth="1"/>
    <col min="12444" max="12444" width="20.7109375" style="3" customWidth="1"/>
    <col min="12445" max="12445" width="9.140625" style="3"/>
    <col min="12446" max="12446" width="9.7109375" style="3" bestFit="1" customWidth="1"/>
    <col min="12447" max="12690" width="9.140625" style="3"/>
    <col min="12691" max="12691" width="93.140625" style="3" customWidth="1"/>
    <col min="12692" max="12692" width="17.85546875" style="3" customWidth="1"/>
    <col min="12693" max="12693" width="16.5703125" style="3" customWidth="1"/>
    <col min="12694" max="12694" width="19.7109375" style="3" customWidth="1"/>
    <col min="12695" max="12695" width="16.85546875" style="3" customWidth="1"/>
    <col min="12696" max="12696" width="17.42578125" style="3" customWidth="1"/>
    <col min="12697" max="12697" width="16.28515625" style="3" customWidth="1"/>
    <col min="12698" max="12698" width="20" style="3" customWidth="1"/>
    <col min="12699" max="12699" width="18.5703125" style="3" customWidth="1"/>
    <col min="12700" max="12700" width="20.7109375" style="3" customWidth="1"/>
    <col min="12701" max="12701" width="9.140625" style="3"/>
    <col min="12702" max="12702" width="9.7109375" style="3" bestFit="1" customWidth="1"/>
    <col min="12703" max="12946" width="9.140625" style="3"/>
    <col min="12947" max="12947" width="93.140625" style="3" customWidth="1"/>
    <col min="12948" max="12948" width="17.85546875" style="3" customWidth="1"/>
    <col min="12949" max="12949" width="16.5703125" style="3" customWidth="1"/>
    <col min="12950" max="12950" width="19.7109375" style="3" customWidth="1"/>
    <col min="12951" max="12951" width="16.85546875" style="3" customWidth="1"/>
    <col min="12952" max="12952" width="17.42578125" style="3" customWidth="1"/>
    <col min="12953" max="12953" width="16.28515625" style="3" customWidth="1"/>
    <col min="12954" max="12954" width="20" style="3" customWidth="1"/>
    <col min="12955" max="12955" width="18.5703125" style="3" customWidth="1"/>
    <col min="12956" max="12956" width="20.7109375" style="3" customWidth="1"/>
    <col min="12957" max="12957" width="9.140625" style="3"/>
    <col min="12958" max="12958" width="9.7109375" style="3" bestFit="1" customWidth="1"/>
    <col min="12959" max="13202" width="9.140625" style="3"/>
    <col min="13203" max="13203" width="93.140625" style="3" customWidth="1"/>
    <col min="13204" max="13204" width="17.85546875" style="3" customWidth="1"/>
    <col min="13205" max="13205" width="16.5703125" style="3" customWidth="1"/>
    <col min="13206" max="13206" width="19.7109375" style="3" customWidth="1"/>
    <col min="13207" max="13207" width="16.85546875" style="3" customWidth="1"/>
    <col min="13208" max="13208" width="17.42578125" style="3" customWidth="1"/>
    <col min="13209" max="13209" width="16.28515625" style="3" customWidth="1"/>
    <col min="13210" max="13210" width="20" style="3" customWidth="1"/>
    <col min="13211" max="13211" width="18.5703125" style="3" customWidth="1"/>
    <col min="13212" max="13212" width="20.7109375" style="3" customWidth="1"/>
    <col min="13213" max="13213" width="9.140625" style="3"/>
    <col min="13214" max="13214" width="9.7109375" style="3" bestFit="1" customWidth="1"/>
    <col min="13215" max="13458" width="9.140625" style="3"/>
    <col min="13459" max="13459" width="93.140625" style="3" customWidth="1"/>
    <col min="13460" max="13460" width="17.85546875" style="3" customWidth="1"/>
    <col min="13461" max="13461" width="16.5703125" style="3" customWidth="1"/>
    <col min="13462" max="13462" width="19.7109375" style="3" customWidth="1"/>
    <col min="13463" max="13463" width="16.85546875" style="3" customWidth="1"/>
    <col min="13464" max="13464" width="17.42578125" style="3" customWidth="1"/>
    <col min="13465" max="13465" width="16.28515625" style="3" customWidth="1"/>
    <col min="13466" max="13466" width="20" style="3" customWidth="1"/>
    <col min="13467" max="13467" width="18.5703125" style="3" customWidth="1"/>
    <col min="13468" max="13468" width="20.7109375" style="3" customWidth="1"/>
    <col min="13469" max="13469" width="9.140625" style="3"/>
    <col min="13470" max="13470" width="9.7109375" style="3" bestFit="1" customWidth="1"/>
    <col min="13471" max="13714" width="9.140625" style="3"/>
    <col min="13715" max="13715" width="93.140625" style="3" customWidth="1"/>
    <col min="13716" max="13716" width="17.85546875" style="3" customWidth="1"/>
    <col min="13717" max="13717" width="16.5703125" style="3" customWidth="1"/>
    <col min="13718" max="13718" width="19.7109375" style="3" customWidth="1"/>
    <col min="13719" max="13719" width="16.85546875" style="3" customWidth="1"/>
    <col min="13720" max="13720" width="17.42578125" style="3" customWidth="1"/>
    <col min="13721" max="13721" width="16.28515625" style="3" customWidth="1"/>
    <col min="13722" max="13722" width="20" style="3" customWidth="1"/>
    <col min="13723" max="13723" width="18.5703125" style="3" customWidth="1"/>
    <col min="13724" max="13724" width="20.7109375" style="3" customWidth="1"/>
    <col min="13725" max="13725" width="9.140625" style="3"/>
    <col min="13726" max="13726" width="9.7109375" style="3" bestFit="1" customWidth="1"/>
    <col min="13727" max="13970" width="9.140625" style="3"/>
    <col min="13971" max="13971" width="93.140625" style="3" customWidth="1"/>
    <col min="13972" max="13972" width="17.85546875" style="3" customWidth="1"/>
    <col min="13973" max="13973" width="16.5703125" style="3" customWidth="1"/>
    <col min="13974" max="13974" width="19.7109375" style="3" customWidth="1"/>
    <col min="13975" max="13975" width="16.85546875" style="3" customWidth="1"/>
    <col min="13976" max="13976" width="17.42578125" style="3" customWidth="1"/>
    <col min="13977" max="13977" width="16.28515625" style="3" customWidth="1"/>
    <col min="13978" max="13978" width="20" style="3" customWidth="1"/>
    <col min="13979" max="13979" width="18.5703125" style="3" customWidth="1"/>
    <col min="13980" max="13980" width="20.7109375" style="3" customWidth="1"/>
    <col min="13981" max="13981" width="9.140625" style="3"/>
    <col min="13982" max="13982" width="9.7109375" style="3" bestFit="1" customWidth="1"/>
    <col min="13983" max="14226" width="9.140625" style="3"/>
    <col min="14227" max="14227" width="93.140625" style="3" customWidth="1"/>
    <col min="14228" max="14228" width="17.85546875" style="3" customWidth="1"/>
    <col min="14229" max="14229" width="16.5703125" style="3" customWidth="1"/>
    <col min="14230" max="14230" width="19.7109375" style="3" customWidth="1"/>
    <col min="14231" max="14231" width="16.85546875" style="3" customWidth="1"/>
    <col min="14232" max="14232" width="17.42578125" style="3" customWidth="1"/>
    <col min="14233" max="14233" width="16.28515625" style="3" customWidth="1"/>
    <col min="14234" max="14234" width="20" style="3" customWidth="1"/>
    <col min="14235" max="14235" width="18.5703125" style="3" customWidth="1"/>
    <col min="14236" max="14236" width="20.7109375" style="3" customWidth="1"/>
    <col min="14237" max="14237" width="9.140625" style="3"/>
    <col min="14238" max="14238" width="9.7109375" style="3" bestFit="1" customWidth="1"/>
    <col min="14239" max="14482" width="9.140625" style="3"/>
    <col min="14483" max="14483" width="93.140625" style="3" customWidth="1"/>
    <col min="14484" max="14484" width="17.85546875" style="3" customWidth="1"/>
    <col min="14485" max="14485" width="16.5703125" style="3" customWidth="1"/>
    <col min="14486" max="14486" width="19.7109375" style="3" customWidth="1"/>
    <col min="14487" max="14487" width="16.85546875" style="3" customWidth="1"/>
    <col min="14488" max="14488" width="17.42578125" style="3" customWidth="1"/>
    <col min="14489" max="14489" width="16.28515625" style="3" customWidth="1"/>
    <col min="14490" max="14490" width="20" style="3" customWidth="1"/>
    <col min="14491" max="14491" width="18.5703125" style="3" customWidth="1"/>
    <col min="14492" max="14492" width="20.7109375" style="3" customWidth="1"/>
    <col min="14493" max="14493" width="9.140625" style="3"/>
    <col min="14494" max="14494" width="9.7109375" style="3" bestFit="1" customWidth="1"/>
    <col min="14495" max="14738" width="9.140625" style="3"/>
    <col min="14739" max="14739" width="93.140625" style="3" customWidth="1"/>
    <col min="14740" max="14740" width="17.85546875" style="3" customWidth="1"/>
    <col min="14741" max="14741" width="16.5703125" style="3" customWidth="1"/>
    <col min="14742" max="14742" width="19.7109375" style="3" customWidth="1"/>
    <col min="14743" max="14743" width="16.85546875" style="3" customWidth="1"/>
    <col min="14744" max="14744" width="17.42578125" style="3" customWidth="1"/>
    <col min="14745" max="14745" width="16.28515625" style="3" customWidth="1"/>
    <col min="14746" max="14746" width="20" style="3" customWidth="1"/>
    <col min="14747" max="14747" width="18.5703125" style="3" customWidth="1"/>
    <col min="14748" max="14748" width="20.7109375" style="3" customWidth="1"/>
    <col min="14749" max="14749" width="9.140625" style="3"/>
    <col min="14750" max="14750" width="9.7109375" style="3" bestFit="1" customWidth="1"/>
    <col min="14751" max="14994" width="9.140625" style="3"/>
    <col min="14995" max="14995" width="93.140625" style="3" customWidth="1"/>
    <col min="14996" max="14996" width="17.85546875" style="3" customWidth="1"/>
    <col min="14997" max="14997" width="16.5703125" style="3" customWidth="1"/>
    <col min="14998" max="14998" width="19.7109375" style="3" customWidth="1"/>
    <col min="14999" max="14999" width="16.85546875" style="3" customWidth="1"/>
    <col min="15000" max="15000" width="17.42578125" style="3" customWidth="1"/>
    <col min="15001" max="15001" width="16.28515625" style="3" customWidth="1"/>
    <col min="15002" max="15002" width="20" style="3" customWidth="1"/>
    <col min="15003" max="15003" width="18.5703125" style="3" customWidth="1"/>
    <col min="15004" max="15004" width="20.7109375" style="3" customWidth="1"/>
    <col min="15005" max="15005" width="9.140625" style="3"/>
    <col min="15006" max="15006" width="9.7109375" style="3" bestFit="1" customWidth="1"/>
    <col min="15007" max="15250" width="9.140625" style="3"/>
    <col min="15251" max="15251" width="93.140625" style="3" customWidth="1"/>
    <col min="15252" max="15252" width="17.85546875" style="3" customWidth="1"/>
    <col min="15253" max="15253" width="16.5703125" style="3" customWidth="1"/>
    <col min="15254" max="15254" width="19.7109375" style="3" customWidth="1"/>
    <col min="15255" max="15255" width="16.85546875" style="3" customWidth="1"/>
    <col min="15256" max="15256" width="17.42578125" style="3" customWidth="1"/>
    <col min="15257" max="15257" width="16.28515625" style="3" customWidth="1"/>
    <col min="15258" max="15258" width="20" style="3" customWidth="1"/>
    <col min="15259" max="15259" width="18.5703125" style="3" customWidth="1"/>
    <col min="15260" max="15260" width="20.7109375" style="3" customWidth="1"/>
    <col min="15261" max="15261" width="9.140625" style="3"/>
    <col min="15262" max="15262" width="9.7109375" style="3" bestFit="1" customWidth="1"/>
    <col min="15263" max="15506" width="9.140625" style="3"/>
    <col min="15507" max="15507" width="93.140625" style="3" customWidth="1"/>
    <col min="15508" max="15508" width="17.85546875" style="3" customWidth="1"/>
    <col min="15509" max="15509" width="16.5703125" style="3" customWidth="1"/>
    <col min="15510" max="15510" width="19.7109375" style="3" customWidth="1"/>
    <col min="15511" max="15511" width="16.85546875" style="3" customWidth="1"/>
    <col min="15512" max="15512" width="17.42578125" style="3" customWidth="1"/>
    <col min="15513" max="15513" width="16.28515625" style="3" customWidth="1"/>
    <col min="15514" max="15514" width="20" style="3" customWidth="1"/>
    <col min="15515" max="15515" width="18.5703125" style="3" customWidth="1"/>
    <col min="15516" max="15516" width="20.7109375" style="3" customWidth="1"/>
    <col min="15517" max="15517" width="9.140625" style="3"/>
    <col min="15518" max="15518" width="9.7109375" style="3" bestFit="1" customWidth="1"/>
    <col min="15519" max="15762" width="9.140625" style="3"/>
    <col min="15763" max="15763" width="93.140625" style="3" customWidth="1"/>
    <col min="15764" max="15764" width="17.85546875" style="3" customWidth="1"/>
    <col min="15765" max="15765" width="16.5703125" style="3" customWidth="1"/>
    <col min="15766" max="15766" width="19.7109375" style="3" customWidth="1"/>
    <col min="15767" max="15767" width="16.85546875" style="3" customWidth="1"/>
    <col min="15768" max="15768" width="17.42578125" style="3" customWidth="1"/>
    <col min="15769" max="15769" width="16.28515625" style="3" customWidth="1"/>
    <col min="15770" max="15770" width="20" style="3" customWidth="1"/>
    <col min="15771" max="15771" width="18.5703125" style="3" customWidth="1"/>
    <col min="15772" max="15772" width="20.7109375" style="3" customWidth="1"/>
    <col min="15773" max="15773" width="9.140625" style="3"/>
    <col min="15774" max="15774" width="9.7109375" style="3" bestFit="1" customWidth="1"/>
    <col min="15775" max="16018" width="9.140625" style="3"/>
    <col min="16019" max="16019" width="93.140625" style="3" customWidth="1"/>
    <col min="16020" max="16020" width="17.85546875" style="3" customWidth="1"/>
    <col min="16021" max="16021" width="16.5703125" style="3" customWidth="1"/>
    <col min="16022" max="16022" width="19.7109375" style="3" customWidth="1"/>
    <col min="16023" max="16023" width="16.85546875" style="3" customWidth="1"/>
    <col min="16024" max="16024" width="17.42578125" style="3" customWidth="1"/>
    <col min="16025" max="16025" width="16.28515625" style="3" customWidth="1"/>
    <col min="16026" max="16026" width="20" style="3" customWidth="1"/>
    <col min="16027" max="16027" width="18.5703125" style="3" customWidth="1"/>
    <col min="16028" max="16028" width="20.7109375" style="3" customWidth="1"/>
    <col min="16029" max="16029" width="9.140625" style="3"/>
    <col min="16030" max="16030" width="9.7109375" style="3" bestFit="1" customWidth="1"/>
    <col min="16031" max="16384" width="9.140625" style="3"/>
  </cols>
  <sheetData>
    <row r="1" spans="1:10" s="1" customFormat="1" ht="20.25" x14ac:dyDescent="0.3">
      <c r="A1" s="2" t="s">
        <v>2</v>
      </c>
      <c r="B1" s="2"/>
      <c r="C1" s="2"/>
      <c r="D1" s="2"/>
      <c r="E1" s="2"/>
      <c r="F1" s="2"/>
      <c r="G1" s="2" t="s">
        <v>3</v>
      </c>
      <c r="I1" s="2"/>
      <c r="J1" s="2"/>
    </row>
    <row r="2" spans="1:10" s="1" customFormat="1" ht="20.25" x14ac:dyDescent="0.3">
      <c r="A2" s="28" t="s">
        <v>126</v>
      </c>
      <c r="B2" s="2"/>
      <c r="C2" s="2"/>
      <c r="D2" s="2"/>
      <c r="E2" s="2"/>
      <c r="F2" s="2"/>
      <c r="G2" s="28" t="s">
        <v>145</v>
      </c>
      <c r="H2" s="29"/>
      <c r="I2" s="28"/>
      <c r="J2" s="28"/>
    </row>
    <row r="3" spans="1:10" s="1" customFormat="1" ht="20.25" x14ac:dyDescent="0.25">
      <c r="A3" s="1" t="s">
        <v>4</v>
      </c>
      <c r="G3" s="1" t="s">
        <v>4</v>
      </c>
    </row>
    <row r="4" spans="1:10" s="1" customFormat="1" ht="20.25" x14ac:dyDescent="0.3">
      <c r="A4" s="60" t="s">
        <v>157</v>
      </c>
      <c r="B4" s="2" t="s">
        <v>0</v>
      </c>
      <c r="C4" s="2"/>
      <c r="D4" s="2"/>
      <c r="E4" s="2"/>
      <c r="F4" s="2"/>
      <c r="G4" s="28" t="s">
        <v>0</v>
      </c>
      <c r="H4" s="29" t="s">
        <v>156</v>
      </c>
      <c r="I4" s="28"/>
      <c r="J4" s="28"/>
    </row>
    <row r="5" spans="1:10" s="1" customFormat="1" ht="20.25" x14ac:dyDescent="0.25">
      <c r="A5" s="30" t="s">
        <v>5</v>
      </c>
      <c r="G5" s="1" t="s">
        <v>5</v>
      </c>
    </row>
    <row r="6" spans="1:10" s="1" customFormat="1" ht="20.25" x14ac:dyDescent="0.3">
      <c r="A6" s="2"/>
      <c r="B6" s="2"/>
      <c r="C6" s="2"/>
      <c r="D6" s="2"/>
      <c r="E6" s="2"/>
      <c r="F6" s="2"/>
      <c r="G6" s="28"/>
      <c r="H6" s="29"/>
      <c r="I6" s="28"/>
      <c r="J6" s="2"/>
    </row>
    <row r="7" spans="1:10" s="1" customFormat="1" ht="20.25" x14ac:dyDescent="0.3">
      <c r="A7" s="35" t="s">
        <v>6</v>
      </c>
      <c r="B7" s="2"/>
      <c r="C7" s="2"/>
      <c r="D7" s="2"/>
      <c r="E7" s="2"/>
      <c r="F7" s="2"/>
      <c r="G7" s="125" t="s">
        <v>6</v>
      </c>
      <c r="H7" s="125"/>
      <c r="I7" s="125"/>
      <c r="J7" s="2"/>
    </row>
    <row r="12" spans="1:10" x14ac:dyDescent="0.25">
      <c r="H12" s="126" t="s">
        <v>7</v>
      </c>
      <c r="I12" s="126"/>
      <c r="J12" s="69"/>
    </row>
    <row r="13" spans="1:10" x14ac:dyDescent="0.25">
      <c r="H13" s="126" t="s">
        <v>8</v>
      </c>
      <c r="I13" s="126"/>
      <c r="J13" s="56"/>
    </row>
    <row r="14" spans="1:10" x14ac:dyDescent="0.25">
      <c r="H14" s="126" t="s">
        <v>9</v>
      </c>
      <c r="I14" s="126"/>
      <c r="J14" s="33"/>
    </row>
    <row r="15" spans="1:10" x14ac:dyDescent="0.25">
      <c r="H15" s="126" t="s">
        <v>10</v>
      </c>
      <c r="I15" s="126"/>
      <c r="J15" s="70" t="s">
        <v>155</v>
      </c>
    </row>
    <row r="16" spans="1:10" x14ac:dyDescent="0.25">
      <c r="H16" s="111" t="s">
        <v>11</v>
      </c>
      <c r="I16" s="111"/>
      <c r="J16" s="111"/>
    </row>
    <row r="19" spans="1:10" x14ac:dyDescent="0.25">
      <c r="A19" s="36" t="s">
        <v>12</v>
      </c>
      <c r="B19" s="5">
        <v>2024</v>
      </c>
      <c r="C19" s="5"/>
      <c r="D19" s="5"/>
      <c r="E19" s="5"/>
      <c r="F19" s="5"/>
      <c r="G19" s="5"/>
      <c r="H19" s="112" t="s">
        <v>13</v>
      </c>
      <c r="I19" s="113"/>
      <c r="J19" s="114"/>
    </row>
    <row r="20" spans="1:10" ht="47.25" customHeight="1" x14ac:dyDescent="0.25">
      <c r="A20" s="34" t="s">
        <v>89</v>
      </c>
      <c r="B20" s="115" t="s">
        <v>117</v>
      </c>
      <c r="C20" s="115"/>
      <c r="D20" s="115"/>
      <c r="E20" s="115"/>
      <c r="F20" s="115"/>
      <c r="G20" s="6"/>
      <c r="H20" s="109" t="s">
        <v>14</v>
      </c>
      <c r="I20" s="110"/>
      <c r="J20" s="57" t="s">
        <v>124</v>
      </c>
    </row>
    <row r="21" spans="1:10" ht="20.25" x14ac:dyDescent="0.25">
      <c r="A21" s="34" t="s">
        <v>15</v>
      </c>
      <c r="B21" s="108" t="s">
        <v>118</v>
      </c>
      <c r="C21" s="108"/>
      <c r="D21" s="108"/>
      <c r="E21" s="108"/>
      <c r="F21" s="108"/>
      <c r="G21" s="8"/>
      <c r="H21" s="109" t="s">
        <v>16</v>
      </c>
      <c r="I21" s="110"/>
      <c r="J21" s="7">
        <v>150</v>
      </c>
    </row>
    <row r="22" spans="1:10" ht="20.25" x14ac:dyDescent="0.25">
      <c r="A22" s="34" t="s">
        <v>17</v>
      </c>
      <c r="B22" s="108" t="s">
        <v>123</v>
      </c>
      <c r="C22" s="108"/>
      <c r="D22" s="108"/>
      <c r="E22" s="108"/>
      <c r="F22" s="108"/>
      <c r="G22" s="8"/>
      <c r="H22" s="109" t="s">
        <v>18</v>
      </c>
      <c r="I22" s="110"/>
      <c r="J22" s="7">
        <v>2124010100</v>
      </c>
    </row>
    <row r="23" spans="1:10" ht="20.25" x14ac:dyDescent="0.25">
      <c r="A23" s="34" t="s">
        <v>19</v>
      </c>
      <c r="B23" s="108" t="s">
        <v>120</v>
      </c>
      <c r="C23" s="108"/>
      <c r="D23" s="108"/>
      <c r="E23" s="108"/>
      <c r="F23" s="108"/>
      <c r="G23" s="6"/>
      <c r="H23" s="109" t="s">
        <v>20</v>
      </c>
      <c r="I23" s="110"/>
      <c r="J23" s="7"/>
    </row>
    <row r="24" spans="1:10" ht="18.75" customHeight="1" x14ac:dyDescent="0.25">
      <c r="A24" s="34" t="s">
        <v>21</v>
      </c>
      <c r="B24" s="143" t="s">
        <v>119</v>
      </c>
      <c r="C24" s="143"/>
      <c r="D24" s="6"/>
      <c r="E24" s="6"/>
      <c r="F24" s="6"/>
      <c r="G24" s="6"/>
      <c r="H24" s="109" t="s">
        <v>22</v>
      </c>
      <c r="I24" s="110"/>
      <c r="J24" s="7"/>
    </row>
    <row r="25" spans="1:10" ht="20.25" x14ac:dyDescent="0.25">
      <c r="A25" s="34" t="s">
        <v>23</v>
      </c>
      <c r="B25" s="108" t="s">
        <v>125</v>
      </c>
      <c r="C25" s="108"/>
      <c r="D25" s="108"/>
      <c r="E25" s="108"/>
      <c r="F25" s="108"/>
      <c r="G25" s="6"/>
      <c r="H25" s="109" t="s">
        <v>24</v>
      </c>
      <c r="I25" s="110"/>
      <c r="J25" s="7">
        <v>86.1</v>
      </c>
    </row>
    <row r="26" spans="1:10" ht="20.25" x14ac:dyDescent="0.25">
      <c r="A26" s="34" t="s">
        <v>25</v>
      </c>
      <c r="B26" s="108" t="s">
        <v>121</v>
      </c>
      <c r="C26" s="108"/>
      <c r="D26" s="108"/>
      <c r="E26" s="108"/>
      <c r="F26" s="108"/>
      <c r="G26" s="9"/>
      <c r="H26" s="10"/>
      <c r="I26" s="11"/>
      <c r="J26" s="12"/>
    </row>
    <row r="27" spans="1:10" ht="20.25" x14ac:dyDescent="0.25">
      <c r="A27" s="34" t="s">
        <v>26</v>
      </c>
      <c r="B27" s="108" t="s">
        <v>122</v>
      </c>
      <c r="C27" s="108"/>
      <c r="D27" s="108"/>
      <c r="E27" s="108"/>
      <c r="F27" s="108"/>
      <c r="G27" s="9"/>
      <c r="H27" s="13"/>
      <c r="I27" s="14"/>
      <c r="J27" s="15"/>
    </row>
    <row r="28" spans="1:10" ht="21" customHeight="1" x14ac:dyDescent="0.25">
      <c r="A28" s="34" t="s">
        <v>27</v>
      </c>
      <c r="B28" s="108">
        <v>426</v>
      </c>
      <c r="C28" s="108"/>
      <c r="D28" s="108"/>
      <c r="E28" s="108"/>
      <c r="F28" s="108"/>
      <c r="G28" s="6"/>
      <c r="H28" s="140" t="s">
        <v>28</v>
      </c>
      <c r="I28" s="141"/>
      <c r="J28" s="16"/>
    </row>
    <row r="29" spans="1:10" ht="20.25" x14ac:dyDescent="0.25">
      <c r="A29" s="34" t="s">
        <v>29</v>
      </c>
      <c r="B29" s="108" t="s">
        <v>165</v>
      </c>
      <c r="C29" s="108"/>
      <c r="D29" s="108"/>
      <c r="E29" s="108"/>
      <c r="F29" s="108"/>
      <c r="G29" s="108"/>
      <c r="H29" s="140" t="s">
        <v>30</v>
      </c>
      <c r="I29" s="141"/>
      <c r="J29" s="17"/>
    </row>
    <row r="30" spans="1:10" ht="20.25" x14ac:dyDescent="0.25">
      <c r="A30" s="34" t="s">
        <v>31</v>
      </c>
      <c r="B30" s="108"/>
      <c r="C30" s="108"/>
      <c r="D30" s="108"/>
      <c r="E30" s="108"/>
      <c r="F30" s="108"/>
      <c r="G30" s="32"/>
      <c r="H30" s="6"/>
      <c r="I30" s="6"/>
      <c r="J30" s="18"/>
    </row>
    <row r="31" spans="1:10" ht="20.25" x14ac:dyDescent="0.25">
      <c r="A31" s="34" t="s">
        <v>90</v>
      </c>
      <c r="B31" s="108" t="s">
        <v>150</v>
      </c>
      <c r="C31" s="108"/>
      <c r="D31" s="108"/>
      <c r="E31" s="108"/>
      <c r="F31" s="108"/>
      <c r="G31" s="19"/>
      <c r="H31" s="8"/>
      <c r="I31" s="8"/>
      <c r="J31" s="20"/>
    </row>
    <row r="33" spans="1:11" ht="20.25" x14ac:dyDescent="0.25">
      <c r="A33" s="147" t="s">
        <v>168</v>
      </c>
      <c r="B33" s="147"/>
      <c r="C33" s="147"/>
      <c r="D33" s="147"/>
      <c r="E33" s="147"/>
      <c r="F33" s="147"/>
      <c r="G33" s="147"/>
      <c r="H33" s="147"/>
      <c r="I33" s="147"/>
      <c r="J33" s="147"/>
    </row>
    <row r="34" spans="1:11" x14ac:dyDescent="0.25">
      <c r="A34" s="21"/>
      <c r="B34" s="39"/>
      <c r="C34" s="21"/>
      <c r="D34" s="21"/>
      <c r="E34" s="21"/>
      <c r="F34" s="21"/>
      <c r="G34" s="21"/>
      <c r="H34" s="21"/>
      <c r="I34" s="21"/>
      <c r="J34" s="21"/>
    </row>
    <row r="35" spans="1:11" ht="51" customHeight="1" x14ac:dyDescent="0.25">
      <c r="A35" s="111" t="s">
        <v>32</v>
      </c>
      <c r="B35" s="148" t="s">
        <v>33</v>
      </c>
      <c r="C35" s="148" t="s">
        <v>167</v>
      </c>
      <c r="D35" s="148" t="s">
        <v>166</v>
      </c>
      <c r="E35" s="148" t="s">
        <v>34</v>
      </c>
      <c r="F35" s="148" t="s">
        <v>164</v>
      </c>
      <c r="G35" s="148" t="s">
        <v>163</v>
      </c>
      <c r="H35" s="148"/>
      <c r="I35" s="148"/>
      <c r="J35" s="148"/>
    </row>
    <row r="36" spans="1:11" ht="60.6" customHeight="1" x14ac:dyDescent="0.25">
      <c r="A36" s="111"/>
      <c r="B36" s="148"/>
      <c r="C36" s="148"/>
      <c r="D36" s="148"/>
      <c r="E36" s="148"/>
      <c r="F36" s="148"/>
      <c r="G36" s="22" t="s">
        <v>35</v>
      </c>
      <c r="H36" s="22" t="s">
        <v>36</v>
      </c>
      <c r="I36" s="22" t="s">
        <v>37</v>
      </c>
      <c r="J36" s="22" t="s">
        <v>38</v>
      </c>
    </row>
    <row r="37" spans="1:11" ht="18" customHeight="1" x14ac:dyDescent="0.25">
      <c r="A37" s="33">
        <v>1</v>
      </c>
      <c r="B37" s="31">
        <v>2</v>
      </c>
      <c r="C37" s="31">
        <v>3</v>
      </c>
      <c r="D37" s="31">
        <v>4</v>
      </c>
      <c r="E37" s="31">
        <v>5</v>
      </c>
      <c r="F37" s="31">
        <v>6</v>
      </c>
      <c r="G37" s="31">
        <v>7</v>
      </c>
      <c r="H37" s="31">
        <v>8</v>
      </c>
      <c r="I37" s="31">
        <v>9</v>
      </c>
      <c r="J37" s="31">
        <v>10</v>
      </c>
    </row>
    <row r="38" spans="1:11" ht="18" customHeight="1" x14ac:dyDescent="0.25">
      <c r="A38" s="116" t="s">
        <v>87</v>
      </c>
      <c r="B38" s="117"/>
      <c r="C38" s="117"/>
      <c r="D38" s="117"/>
      <c r="E38" s="117"/>
      <c r="F38" s="117"/>
      <c r="G38" s="117"/>
      <c r="H38" s="117"/>
      <c r="I38" s="117"/>
      <c r="J38" s="118"/>
    </row>
    <row r="39" spans="1:11" s="23" customFormat="1" ht="20.100000000000001" customHeight="1" x14ac:dyDescent="0.25">
      <c r="A39" s="144"/>
      <c r="B39" s="145"/>
      <c r="C39" s="145"/>
      <c r="D39" s="145"/>
      <c r="E39" s="145"/>
      <c r="F39" s="145"/>
      <c r="G39" s="145"/>
      <c r="H39" s="145"/>
      <c r="I39" s="145"/>
      <c r="J39" s="146"/>
    </row>
    <row r="40" spans="1:11" ht="40.5" x14ac:dyDescent="0.25">
      <c r="A40" s="58" t="s">
        <v>138</v>
      </c>
      <c r="B40" s="59">
        <v>1010</v>
      </c>
      <c r="C40" s="74">
        <v>97156.59</v>
      </c>
      <c r="D40" s="74">
        <v>172137.4</v>
      </c>
      <c r="E40" s="74">
        <v>0</v>
      </c>
      <c r="F40" s="89">
        <f>G40+H40+I40+J40</f>
        <v>172137.4</v>
      </c>
      <c r="G40" s="75">
        <v>30000</v>
      </c>
      <c r="H40" s="75">
        <v>40100</v>
      </c>
      <c r="I40" s="75">
        <v>56270.400000000001</v>
      </c>
      <c r="J40" s="75">
        <v>45767</v>
      </c>
    </row>
    <row r="41" spans="1:11" ht="20.25" x14ac:dyDescent="0.25">
      <c r="A41" s="40" t="s">
        <v>39</v>
      </c>
      <c r="B41" s="41">
        <v>1020</v>
      </c>
      <c r="C41" s="47">
        <v>5628.48</v>
      </c>
      <c r="D41" s="47">
        <v>7501.8</v>
      </c>
      <c r="E41" s="47">
        <v>0</v>
      </c>
      <c r="F41" s="103">
        <f>G41+H41+I41+J41</f>
        <v>7751.8</v>
      </c>
      <c r="G41" s="47">
        <f>G42+G43</f>
        <v>3204.3500000000004</v>
      </c>
      <c r="H41" s="47">
        <f t="shared" ref="H41:J41" si="0">H42+H43</f>
        <v>942.4</v>
      </c>
      <c r="I41" s="47">
        <f t="shared" si="0"/>
        <v>1969.8</v>
      </c>
      <c r="J41" s="47">
        <f t="shared" si="0"/>
        <v>1635.25</v>
      </c>
    </row>
    <row r="42" spans="1:11" ht="40.5" x14ac:dyDescent="0.25">
      <c r="A42" s="44" t="s">
        <v>136</v>
      </c>
      <c r="B42" s="41">
        <v>1021</v>
      </c>
      <c r="C42" s="47">
        <v>5029.68</v>
      </c>
      <c r="D42" s="47">
        <v>6000</v>
      </c>
      <c r="E42" s="47">
        <v>0</v>
      </c>
      <c r="F42" s="104">
        <v>6250</v>
      </c>
      <c r="G42" s="83">
        <v>2702.55</v>
      </c>
      <c r="H42" s="83">
        <v>942.4</v>
      </c>
      <c r="I42" s="83">
        <v>969.8</v>
      </c>
      <c r="J42" s="83">
        <v>1635.25</v>
      </c>
      <c r="K42" s="86"/>
    </row>
    <row r="43" spans="1:11" s="23" customFormat="1" ht="40.5" x14ac:dyDescent="0.25">
      <c r="A43" s="44" t="s">
        <v>97</v>
      </c>
      <c r="B43" s="41">
        <v>1022</v>
      </c>
      <c r="C43" s="47">
        <v>598.79999999999995</v>
      </c>
      <c r="D43" s="47">
        <v>1501.8</v>
      </c>
      <c r="E43" s="47">
        <v>0</v>
      </c>
      <c r="F43" s="74">
        <f>I43+H43+G43</f>
        <v>1501.8</v>
      </c>
      <c r="G43" s="76">
        <v>501.8</v>
      </c>
      <c r="H43" s="76">
        <v>0</v>
      </c>
      <c r="I43" s="102">
        <v>1000</v>
      </c>
      <c r="J43" s="76">
        <v>0</v>
      </c>
    </row>
    <row r="44" spans="1:11" s="23" customFormat="1" ht="20.25" x14ac:dyDescent="0.25">
      <c r="A44" s="44" t="s">
        <v>151</v>
      </c>
      <c r="B44" s="41">
        <v>1023</v>
      </c>
      <c r="C44" s="47">
        <v>0</v>
      </c>
      <c r="D44" s="47">
        <v>0</v>
      </c>
      <c r="E44" s="47">
        <v>0</v>
      </c>
      <c r="F44" s="47">
        <v>0</v>
      </c>
      <c r="G44" s="76">
        <v>0</v>
      </c>
      <c r="H44" s="76">
        <v>0</v>
      </c>
      <c r="I44" s="76">
        <v>0</v>
      </c>
      <c r="J44" s="76">
        <v>0</v>
      </c>
    </row>
    <row r="45" spans="1:11" s="23" customFormat="1" ht="20.25" x14ac:dyDescent="0.25">
      <c r="A45" s="40" t="s">
        <v>100</v>
      </c>
      <c r="B45" s="41">
        <v>1030</v>
      </c>
      <c r="C45" s="47">
        <v>0</v>
      </c>
      <c r="D45" s="47">
        <v>0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</row>
    <row r="46" spans="1:11" s="23" customFormat="1" ht="20.25" x14ac:dyDescent="0.25">
      <c r="A46" s="44" t="s">
        <v>40</v>
      </c>
      <c r="B46" s="7">
        <v>1031</v>
      </c>
      <c r="C46" s="47">
        <v>0</v>
      </c>
      <c r="D46" s="47">
        <v>0</v>
      </c>
      <c r="E46" s="47">
        <v>0</v>
      </c>
      <c r="F46" s="47">
        <v>0</v>
      </c>
      <c r="G46" s="76">
        <v>0</v>
      </c>
      <c r="H46" s="76">
        <v>0</v>
      </c>
      <c r="I46" s="76">
        <v>0</v>
      </c>
      <c r="J46" s="76">
        <v>0</v>
      </c>
    </row>
    <row r="47" spans="1:11" s="23" customFormat="1" ht="20.25" x14ac:dyDescent="0.25">
      <c r="A47" s="44" t="s">
        <v>95</v>
      </c>
      <c r="B47" s="7">
        <v>1032</v>
      </c>
      <c r="C47" s="47">
        <v>0</v>
      </c>
      <c r="D47" s="47">
        <v>0</v>
      </c>
      <c r="E47" s="47">
        <v>0</v>
      </c>
      <c r="F47" s="47">
        <v>0</v>
      </c>
      <c r="G47" s="76">
        <v>0</v>
      </c>
      <c r="H47" s="76">
        <v>0</v>
      </c>
      <c r="I47" s="76">
        <v>0</v>
      </c>
      <c r="J47" s="76">
        <v>0</v>
      </c>
    </row>
    <row r="48" spans="1:11" s="23" customFormat="1" ht="20.25" x14ac:dyDescent="0.25">
      <c r="A48" s="44" t="s">
        <v>41</v>
      </c>
      <c r="B48" s="7">
        <v>1033</v>
      </c>
      <c r="C48" s="47">
        <v>0</v>
      </c>
      <c r="D48" s="47">
        <v>0</v>
      </c>
      <c r="E48" s="47">
        <v>0</v>
      </c>
      <c r="F48" s="47">
        <v>0</v>
      </c>
      <c r="G48" s="76">
        <v>0</v>
      </c>
      <c r="H48" s="76">
        <v>0</v>
      </c>
      <c r="I48" s="76">
        <v>0</v>
      </c>
      <c r="J48" s="76">
        <v>0</v>
      </c>
    </row>
    <row r="49" spans="1:13" s="23" customFormat="1" ht="40.5" x14ac:dyDescent="0.25">
      <c r="A49" s="44" t="s">
        <v>127</v>
      </c>
      <c r="B49" s="7">
        <v>1040</v>
      </c>
      <c r="C49" s="47">
        <v>567.5</v>
      </c>
      <c r="D49" s="47">
        <v>1750</v>
      </c>
      <c r="E49" s="47">
        <v>0</v>
      </c>
      <c r="F49" s="77">
        <v>1750</v>
      </c>
      <c r="G49" s="47">
        <v>250</v>
      </c>
      <c r="H49" s="47">
        <v>500</v>
      </c>
      <c r="I49" s="47">
        <v>500</v>
      </c>
      <c r="J49" s="47">
        <v>500</v>
      </c>
    </row>
    <row r="50" spans="1:13" s="23" customFormat="1" ht="20.25" x14ac:dyDescent="0.25">
      <c r="A50" s="44" t="s">
        <v>96</v>
      </c>
      <c r="B50" s="7">
        <v>1041</v>
      </c>
      <c r="C50" s="47">
        <v>0</v>
      </c>
      <c r="D50" s="47">
        <v>0</v>
      </c>
      <c r="E50" s="47">
        <v>0</v>
      </c>
      <c r="F50" s="77">
        <v>0</v>
      </c>
      <c r="G50" s="76">
        <v>0</v>
      </c>
      <c r="H50" s="76">
        <v>0</v>
      </c>
      <c r="I50" s="76">
        <v>0</v>
      </c>
      <c r="J50" s="76">
        <v>0</v>
      </c>
    </row>
    <row r="51" spans="1:13" s="23" customFormat="1" ht="20.25" x14ac:dyDescent="0.25">
      <c r="A51" s="44" t="s">
        <v>159</v>
      </c>
      <c r="B51" s="7">
        <v>1042</v>
      </c>
      <c r="C51" s="79">
        <v>0</v>
      </c>
      <c r="D51" s="79">
        <v>0</v>
      </c>
      <c r="E51" s="47">
        <v>0</v>
      </c>
      <c r="F51" s="77">
        <v>0</v>
      </c>
      <c r="G51" s="76">
        <v>0</v>
      </c>
      <c r="H51" s="76">
        <v>0</v>
      </c>
      <c r="I51" s="76">
        <v>0</v>
      </c>
      <c r="J51" s="76">
        <v>0</v>
      </c>
    </row>
    <row r="52" spans="1:13" s="23" customFormat="1" ht="20.25" x14ac:dyDescent="0.25">
      <c r="A52" s="44" t="s">
        <v>128</v>
      </c>
      <c r="B52" s="61">
        <v>1043</v>
      </c>
      <c r="C52" s="79">
        <v>2500</v>
      </c>
      <c r="D52" s="79">
        <v>3000</v>
      </c>
      <c r="E52" s="47">
        <v>0</v>
      </c>
      <c r="F52" s="77">
        <v>3000</v>
      </c>
      <c r="G52" s="76">
        <v>2500</v>
      </c>
      <c r="H52" s="76">
        <v>0</v>
      </c>
      <c r="I52" s="76">
        <v>500</v>
      </c>
      <c r="J52" s="76">
        <v>0</v>
      </c>
    </row>
    <row r="53" spans="1:13" s="23" customFormat="1" ht="20.25" x14ac:dyDescent="0.25">
      <c r="A53" s="44" t="s">
        <v>129</v>
      </c>
      <c r="B53" s="61">
        <v>1044</v>
      </c>
      <c r="C53" s="79">
        <v>0</v>
      </c>
      <c r="D53" s="79">
        <v>0</v>
      </c>
      <c r="E53" s="47">
        <v>0</v>
      </c>
      <c r="F53" s="77">
        <v>0</v>
      </c>
      <c r="G53" s="76">
        <v>0</v>
      </c>
      <c r="H53" s="76">
        <v>0</v>
      </c>
      <c r="I53" s="76">
        <v>0</v>
      </c>
      <c r="J53" s="76">
        <v>0</v>
      </c>
    </row>
    <row r="54" spans="1:13" s="23" customFormat="1" ht="20.25" x14ac:dyDescent="0.25">
      <c r="A54" s="44" t="s">
        <v>130</v>
      </c>
      <c r="B54" s="61">
        <v>1045</v>
      </c>
      <c r="C54" s="79">
        <v>2499</v>
      </c>
      <c r="D54" s="79">
        <v>0</v>
      </c>
      <c r="E54" s="47">
        <v>0</v>
      </c>
      <c r="F54" s="77">
        <v>0</v>
      </c>
      <c r="G54" s="76">
        <v>0</v>
      </c>
      <c r="H54" s="76">
        <v>0</v>
      </c>
      <c r="I54" s="76">
        <v>0</v>
      </c>
      <c r="J54" s="76">
        <v>0</v>
      </c>
    </row>
    <row r="55" spans="1:13" s="23" customFormat="1" ht="20.25" x14ac:dyDescent="0.25">
      <c r="A55" s="44" t="s">
        <v>131</v>
      </c>
      <c r="B55" s="61">
        <v>1046</v>
      </c>
      <c r="C55" s="79">
        <v>0</v>
      </c>
      <c r="D55" s="79">
        <v>0</v>
      </c>
      <c r="E55" s="47">
        <v>0</v>
      </c>
      <c r="F55" s="47">
        <v>0</v>
      </c>
      <c r="G55" s="76">
        <v>0</v>
      </c>
      <c r="H55" s="76">
        <v>0</v>
      </c>
      <c r="I55" s="76">
        <v>0</v>
      </c>
      <c r="J55" s="76">
        <v>0</v>
      </c>
    </row>
    <row r="56" spans="1:13" s="23" customFormat="1" ht="40.5" x14ac:dyDescent="0.25">
      <c r="A56" s="44" t="s">
        <v>132</v>
      </c>
      <c r="B56" s="61">
        <v>1047</v>
      </c>
      <c r="C56" s="79">
        <v>2499</v>
      </c>
      <c r="D56" s="79">
        <v>0</v>
      </c>
      <c r="E56" s="47">
        <v>0</v>
      </c>
      <c r="F56" s="47">
        <v>0</v>
      </c>
      <c r="G56" s="76">
        <v>0</v>
      </c>
      <c r="H56" s="76">
        <v>0</v>
      </c>
      <c r="I56" s="76">
        <v>0</v>
      </c>
      <c r="J56" s="76">
        <v>0</v>
      </c>
    </row>
    <row r="57" spans="1:13" s="23" customFormat="1" ht="20.25" x14ac:dyDescent="0.25">
      <c r="A57" s="44" t="s">
        <v>158</v>
      </c>
      <c r="B57" s="61">
        <v>1048</v>
      </c>
      <c r="C57" s="79">
        <v>0</v>
      </c>
      <c r="D57" s="79">
        <v>0</v>
      </c>
      <c r="E57" s="47">
        <v>0</v>
      </c>
      <c r="F57" s="47">
        <v>0</v>
      </c>
      <c r="G57" s="76">
        <v>0</v>
      </c>
      <c r="H57" s="76">
        <v>0</v>
      </c>
      <c r="I57" s="76">
        <v>0</v>
      </c>
      <c r="J57" s="76">
        <v>0</v>
      </c>
    </row>
    <row r="58" spans="1:13" s="23" customFormat="1" ht="20.25" x14ac:dyDescent="0.25">
      <c r="A58" s="44" t="s">
        <v>133</v>
      </c>
      <c r="B58" s="61">
        <v>1049</v>
      </c>
      <c r="C58" s="79">
        <v>0</v>
      </c>
      <c r="D58" s="79">
        <v>0</v>
      </c>
      <c r="E58" s="47">
        <v>0</v>
      </c>
      <c r="F58" s="47">
        <v>0</v>
      </c>
      <c r="G58" s="76">
        <v>0</v>
      </c>
      <c r="H58" s="76">
        <v>0</v>
      </c>
      <c r="I58" s="76">
        <v>0</v>
      </c>
      <c r="J58" s="76">
        <v>0</v>
      </c>
    </row>
    <row r="59" spans="1:13" ht="20.100000000000001" customHeight="1" x14ac:dyDescent="0.25">
      <c r="A59" s="116" t="s">
        <v>42</v>
      </c>
      <c r="B59" s="117"/>
      <c r="C59" s="117"/>
      <c r="D59" s="117"/>
      <c r="E59" s="117"/>
      <c r="F59" s="117"/>
      <c r="G59" s="117"/>
      <c r="H59" s="117"/>
      <c r="I59" s="117"/>
      <c r="J59" s="118"/>
    </row>
    <row r="60" spans="1:13" ht="20.100000000000001" customHeight="1" x14ac:dyDescent="0.25">
      <c r="A60" s="16" t="s">
        <v>43</v>
      </c>
      <c r="B60" s="62">
        <v>1050</v>
      </c>
      <c r="C60" s="79">
        <v>59881.599999999999</v>
      </c>
      <c r="D60" s="47">
        <v>87750</v>
      </c>
      <c r="E60" s="47">
        <v>0</v>
      </c>
      <c r="F60" s="79">
        <f>G60+H60+I60+J60</f>
        <v>87750</v>
      </c>
      <c r="G60" s="76">
        <v>18150</v>
      </c>
      <c r="H60" s="76">
        <v>18400</v>
      </c>
      <c r="I60" s="76">
        <v>25600</v>
      </c>
      <c r="J60" s="76">
        <v>25600</v>
      </c>
      <c r="K60" s="86"/>
      <c r="L60" s="86"/>
      <c r="M60" s="86"/>
    </row>
    <row r="61" spans="1:13" ht="20.100000000000001" customHeight="1" x14ac:dyDescent="0.25">
      <c r="A61" s="16" t="s">
        <v>44</v>
      </c>
      <c r="B61" s="62">
        <v>1060</v>
      </c>
      <c r="C61" s="79">
        <v>12679.7</v>
      </c>
      <c r="D61" s="47">
        <v>18302</v>
      </c>
      <c r="E61" s="47">
        <v>0</v>
      </c>
      <c r="F61" s="77">
        <f>G61+H61+I61+J61</f>
        <v>18302</v>
      </c>
      <c r="G61" s="76">
        <v>3990</v>
      </c>
      <c r="H61" s="76">
        <v>3048</v>
      </c>
      <c r="I61" s="76">
        <v>5632</v>
      </c>
      <c r="J61" s="76">
        <v>5632</v>
      </c>
    </row>
    <row r="62" spans="1:13" ht="20.25" x14ac:dyDescent="0.25">
      <c r="A62" s="62" t="s">
        <v>105</v>
      </c>
      <c r="B62" s="62">
        <v>1070</v>
      </c>
      <c r="C62" s="139"/>
      <c r="D62" s="139"/>
      <c r="E62" s="139"/>
      <c r="F62" s="139"/>
      <c r="G62" s="139"/>
      <c r="H62" s="139"/>
      <c r="I62" s="139"/>
      <c r="J62" s="139"/>
    </row>
    <row r="63" spans="1:13" ht="20.25" x14ac:dyDescent="0.25">
      <c r="A63" s="16" t="s">
        <v>139</v>
      </c>
      <c r="B63" s="62">
        <v>1071</v>
      </c>
      <c r="C63" s="79">
        <v>3580.5</v>
      </c>
      <c r="D63" s="79">
        <v>4750</v>
      </c>
      <c r="E63" s="47">
        <v>0</v>
      </c>
      <c r="F63" s="79">
        <f>G63+H63+I63+J63</f>
        <v>4750</v>
      </c>
      <c r="G63" s="79">
        <v>850</v>
      </c>
      <c r="H63" s="79">
        <v>1100</v>
      </c>
      <c r="I63" s="79">
        <v>1400</v>
      </c>
      <c r="J63" s="79">
        <v>1400</v>
      </c>
    </row>
    <row r="64" spans="1:13" ht="20.25" x14ac:dyDescent="0.25">
      <c r="A64" s="16" t="s">
        <v>113</v>
      </c>
      <c r="B64" s="62">
        <v>1072</v>
      </c>
      <c r="C64" s="79">
        <v>791.7</v>
      </c>
      <c r="D64" s="83">
        <v>1045</v>
      </c>
      <c r="E64" s="47">
        <v>0</v>
      </c>
      <c r="F64" s="79">
        <f>G64+H64+I64+J64</f>
        <v>1045</v>
      </c>
      <c r="G64" s="98">
        <v>187</v>
      </c>
      <c r="H64" s="98">
        <v>242</v>
      </c>
      <c r="I64" s="76">
        <v>308</v>
      </c>
      <c r="J64" s="76">
        <v>308</v>
      </c>
    </row>
    <row r="65" spans="1:14" ht="28.5" customHeight="1" x14ac:dyDescent="0.25">
      <c r="A65" s="16" t="s">
        <v>114</v>
      </c>
      <c r="B65" s="62">
        <v>1073</v>
      </c>
      <c r="C65" s="79">
        <v>0</v>
      </c>
      <c r="D65" s="47">
        <v>169</v>
      </c>
      <c r="E65" s="47">
        <v>0</v>
      </c>
      <c r="F65" s="77">
        <f>G65+H65+I65+J65</f>
        <v>169</v>
      </c>
      <c r="G65" s="76">
        <v>25</v>
      </c>
      <c r="H65" s="76">
        <v>50</v>
      </c>
      <c r="I65" s="76">
        <v>50</v>
      </c>
      <c r="J65" s="76">
        <v>44</v>
      </c>
    </row>
    <row r="66" spans="1:14" ht="20.25" x14ac:dyDescent="0.25">
      <c r="A66" s="63" t="s">
        <v>45</v>
      </c>
      <c r="B66" s="62">
        <v>1080</v>
      </c>
      <c r="C66" s="79">
        <v>7112.02</v>
      </c>
      <c r="D66" s="47">
        <v>28563</v>
      </c>
      <c r="E66" s="47">
        <v>0</v>
      </c>
      <c r="F66" s="77">
        <f>G66+H66+I66+J66</f>
        <v>28563</v>
      </c>
      <c r="G66" s="76">
        <v>4463</v>
      </c>
      <c r="H66" s="76">
        <v>10600</v>
      </c>
      <c r="I66" s="76">
        <v>7500</v>
      </c>
      <c r="J66" s="76">
        <v>6000</v>
      </c>
      <c r="K66" s="86"/>
    </row>
    <row r="67" spans="1:14" ht="20.100000000000001" customHeight="1" x14ac:dyDescent="0.25">
      <c r="A67" s="16" t="s">
        <v>46</v>
      </c>
      <c r="B67" s="62">
        <v>1090</v>
      </c>
      <c r="C67" s="79">
        <v>1449.1</v>
      </c>
      <c r="D67" s="47">
        <v>2000</v>
      </c>
      <c r="E67" s="47">
        <v>0</v>
      </c>
      <c r="F67" s="77">
        <v>2000</v>
      </c>
      <c r="G67" s="76">
        <v>500</v>
      </c>
      <c r="H67" s="76">
        <v>500</v>
      </c>
      <c r="I67" s="76">
        <v>500</v>
      </c>
      <c r="J67" s="76">
        <v>500</v>
      </c>
    </row>
    <row r="68" spans="1:14" ht="20.100000000000001" customHeight="1" x14ac:dyDescent="0.25">
      <c r="A68" s="16" t="s">
        <v>47</v>
      </c>
      <c r="B68" s="62">
        <v>1100</v>
      </c>
      <c r="C68" s="79">
        <v>1973.83</v>
      </c>
      <c r="D68" s="47">
        <v>4901.3999999999996</v>
      </c>
      <c r="E68" s="47">
        <v>0</v>
      </c>
      <c r="F68" s="77">
        <v>4901.3999999999996</v>
      </c>
      <c r="G68" s="76">
        <v>835</v>
      </c>
      <c r="H68" s="76">
        <v>500</v>
      </c>
      <c r="I68" s="76">
        <v>2390.4</v>
      </c>
      <c r="J68" s="76">
        <v>1176</v>
      </c>
    </row>
    <row r="69" spans="1:14" ht="20.100000000000001" customHeight="1" x14ac:dyDescent="0.25">
      <c r="A69" s="16" t="s">
        <v>48</v>
      </c>
      <c r="B69" s="62">
        <v>1110</v>
      </c>
      <c r="C69" s="79">
        <v>1.9</v>
      </c>
      <c r="D69" s="47">
        <v>30</v>
      </c>
      <c r="E69" s="47">
        <v>0</v>
      </c>
      <c r="F69" s="77">
        <v>30</v>
      </c>
      <c r="G69" s="76">
        <v>0</v>
      </c>
      <c r="H69" s="76">
        <v>10</v>
      </c>
      <c r="I69" s="76">
        <v>13</v>
      </c>
      <c r="J69" s="76">
        <v>7</v>
      </c>
    </row>
    <row r="70" spans="1:14" ht="19.899999999999999" customHeight="1" x14ac:dyDescent="0.25">
      <c r="A70" s="16" t="s">
        <v>88</v>
      </c>
      <c r="B70" s="62">
        <v>1120</v>
      </c>
      <c r="C70" s="47">
        <f>SUM(C72:C75)</f>
        <v>5029.6799999999994</v>
      </c>
      <c r="D70" s="47">
        <f>SUM(D72:D75)</f>
        <v>6000</v>
      </c>
      <c r="E70" s="106"/>
      <c r="F70" s="47">
        <f>SUM(F72:F75)</f>
        <v>6250</v>
      </c>
      <c r="G70" s="47">
        <f t="shared" ref="G70:J70" si="1">SUM(G72:G75)</f>
        <v>2702.5499999999997</v>
      </c>
      <c r="H70" s="47">
        <f t="shared" si="1"/>
        <v>942.4</v>
      </c>
      <c r="I70" s="47">
        <f t="shared" si="1"/>
        <v>969.80000000000007</v>
      </c>
      <c r="J70" s="47">
        <f t="shared" si="1"/>
        <v>1635.25</v>
      </c>
    </row>
    <row r="71" spans="1:14" ht="20.100000000000001" customHeight="1" x14ac:dyDescent="0.25">
      <c r="A71" s="16" t="s">
        <v>107</v>
      </c>
      <c r="B71" s="62">
        <v>1121</v>
      </c>
      <c r="C71" s="79">
        <v>0</v>
      </c>
      <c r="D71" s="79">
        <v>0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86"/>
      <c r="L71" s="86"/>
      <c r="M71" s="86"/>
      <c r="N71" s="88"/>
    </row>
    <row r="72" spans="1:14" ht="20.100000000000001" customHeight="1" x14ac:dyDescent="0.25">
      <c r="A72" s="16" t="s">
        <v>108</v>
      </c>
      <c r="B72" s="62">
        <v>1122</v>
      </c>
      <c r="C72" s="79">
        <v>838.06</v>
      </c>
      <c r="D72" s="79">
        <v>908.6</v>
      </c>
      <c r="E72" s="47">
        <v>0</v>
      </c>
      <c r="F72" s="85">
        <v>908.6</v>
      </c>
      <c r="G72" s="83">
        <v>276.89999999999998</v>
      </c>
      <c r="H72" s="83">
        <v>276.89999999999998</v>
      </c>
      <c r="I72" s="83">
        <v>226.3</v>
      </c>
      <c r="J72" s="83">
        <v>128.5</v>
      </c>
      <c r="K72" s="86"/>
    </row>
    <row r="73" spans="1:14" ht="20.100000000000001" customHeight="1" x14ac:dyDescent="0.25">
      <c r="A73" s="16" t="s">
        <v>109</v>
      </c>
      <c r="B73" s="62">
        <v>1123</v>
      </c>
      <c r="C73" s="79">
        <v>2167.1999999999998</v>
      </c>
      <c r="D73" s="79">
        <v>3165.45</v>
      </c>
      <c r="E73" s="47">
        <v>0</v>
      </c>
      <c r="F73" s="85">
        <v>3415.45</v>
      </c>
      <c r="G73" s="83">
        <v>1344.62</v>
      </c>
      <c r="H73" s="83">
        <v>556.79999999999995</v>
      </c>
      <c r="I73" s="83">
        <v>663.95</v>
      </c>
      <c r="J73" s="83">
        <v>850.08</v>
      </c>
      <c r="K73" s="86"/>
    </row>
    <row r="74" spans="1:14" ht="20.100000000000001" customHeight="1" x14ac:dyDescent="0.25">
      <c r="A74" s="16" t="s">
        <v>110</v>
      </c>
      <c r="B74" s="62">
        <v>1124</v>
      </c>
      <c r="C74" s="79">
        <v>1987.09</v>
      </c>
      <c r="D74" s="79">
        <v>1831.11</v>
      </c>
      <c r="E74" s="47">
        <v>0</v>
      </c>
      <c r="F74" s="85">
        <v>1831.11</v>
      </c>
      <c r="G74" s="83">
        <v>1059.83</v>
      </c>
      <c r="H74" s="83">
        <v>87.5</v>
      </c>
      <c r="I74" s="83">
        <v>58.35</v>
      </c>
      <c r="J74" s="83">
        <v>625.42999999999995</v>
      </c>
      <c r="K74" s="86"/>
    </row>
    <row r="75" spans="1:14" ht="20.100000000000001" customHeight="1" x14ac:dyDescent="0.25">
      <c r="A75" s="16" t="s">
        <v>111</v>
      </c>
      <c r="B75" s="62">
        <v>1125</v>
      </c>
      <c r="C75" s="79">
        <v>37.33</v>
      </c>
      <c r="D75" s="79">
        <v>94.84</v>
      </c>
      <c r="E75" s="47">
        <v>0</v>
      </c>
      <c r="F75" s="85">
        <v>94.84</v>
      </c>
      <c r="G75" s="83">
        <v>21.2</v>
      </c>
      <c r="H75" s="83">
        <v>21.2</v>
      </c>
      <c r="I75" s="83">
        <v>21.2</v>
      </c>
      <c r="J75" s="83">
        <v>31.24</v>
      </c>
      <c r="K75" s="86"/>
    </row>
    <row r="76" spans="1:14" ht="20.100000000000001" customHeight="1" x14ac:dyDescent="0.25">
      <c r="A76" s="16" t="s">
        <v>112</v>
      </c>
      <c r="B76" s="62">
        <v>1126</v>
      </c>
      <c r="C76" s="79">
        <v>0</v>
      </c>
      <c r="D76" s="77">
        <v>0</v>
      </c>
      <c r="E76" s="47"/>
      <c r="F76" s="47"/>
      <c r="G76" s="76">
        <v>0</v>
      </c>
      <c r="H76" s="76">
        <v>0</v>
      </c>
      <c r="I76" s="76">
        <v>0</v>
      </c>
      <c r="J76" s="76">
        <v>0</v>
      </c>
      <c r="K76" s="86"/>
    </row>
    <row r="77" spans="1:14" ht="20.100000000000001" customHeight="1" x14ac:dyDescent="0.25">
      <c r="A77" s="16" t="s">
        <v>140</v>
      </c>
      <c r="B77" s="62">
        <v>1127</v>
      </c>
      <c r="C77" s="79">
        <v>0</v>
      </c>
      <c r="D77" s="79">
        <v>0</v>
      </c>
      <c r="E77" s="47">
        <v>0</v>
      </c>
      <c r="F77" s="83">
        <v>0</v>
      </c>
      <c r="G77" s="76">
        <v>0</v>
      </c>
      <c r="H77" s="76">
        <v>0</v>
      </c>
      <c r="I77" s="76">
        <v>0</v>
      </c>
      <c r="J77" s="76">
        <v>0</v>
      </c>
    </row>
    <row r="78" spans="1:14" ht="20.100000000000001" customHeight="1" x14ac:dyDescent="0.25">
      <c r="A78" s="16" t="s">
        <v>146</v>
      </c>
      <c r="B78" s="66">
        <v>1128</v>
      </c>
      <c r="C78" s="79">
        <v>0</v>
      </c>
      <c r="D78" s="79">
        <v>0</v>
      </c>
      <c r="E78" s="47">
        <v>0</v>
      </c>
      <c r="F78" s="83">
        <v>0</v>
      </c>
      <c r="G78" s="76">
        <v>0</v>
      </c>
      <c r="H78" s="76">
        <v>0</v>
      </c>
      <c r="I78" s="76">
        <v>0</v>
      </c>
      <c r="J78" s="76">
        <v>0</v>
      </c>
    </row>
    <row r="79" spans="1:14" ht="20.100000000000001" customHeight="1" x14ac:dyDescent="0.25">
      <c r="A79" s="16" t="s">
        <v>47</v>
      </c>
      <c r="B79" s="66">
        <v>1129</v>
      </c>
      <c r="C79" s="79">
        <v>0</v>
      </c>
      <c r="D79" s="79">
        <v>0</v>
      </c>
      <c r="E79" s="47">
        <v>0</v>
      </c>
      <c r="F79" s="83">
        <v>0</v>
      </c>
      <c r="G79" s="76">
        <v>0</v>
      </c>
      <c r="H79" s="76">
        <v>0</v>
      </c>
      <c r="I79" s="76">
        <v>0</v>
      </c>
      <c r="J79" s="76">
        <v>0</v>
      </c>
    </row>
    <row r="80" spans="1:14" ht="20.100000000000001" customHeight="1" x14ac:dyDescent="0.25">
      <c r="A80" s="16" t="s">
        <v>147</v>
      </c>
      <c r="B80" s="66">
        <v>1130</v>
      </c>
      <c r="C80" s="79">
        <v>0</v>
      </c>
      <c r="D80" s="79">
        <v>0</v>
      </c>
      <c r="E80" s="47">
        <v>0</v>
      </c>
      <c r="F80" s="83">
        <v>0</v>
      </c>
      <c r="G80" s="76">
        <v>0</v>
      </c>
      <c r="H80" s="76">
        <v>0</v>
      </c>
      <c r="I80" s="76">
        <v>0</v>
      </c>
      <c r="J80" s="76">
        <v>0</v>
      </c>
    </row>
    <row r="81" spans="1:12" ht="20.100000000000001" customHeight="1" x14ac:dyDescent="0.25">
      <c r="A81" s="16" t="s">
        <v>148</v>
      </c>
      <c r="B81" s="66">
        <v>1131</v>
      </c>
      <c r="C81" s="79">
        <v>0</v>
      </c>
      <c r="D81" s="79">
        <v>0</v>
      </c>
      <c r="E81" s="47">
        <v>0</v>
      </c>
      <c r="F81" s="83">
        <v>0</v>
      </c>
      <c r="G81" s="76">
        <v>0</v>
      </c>
      <c r="H81" s="76">
        <v>0</v>
      </c>
      <c r="I81" s="76">
        <v>0</v>
      </c>
      <c r="J81" s="76">
        <v>0</v>
      </c>
    </row>
    <row r="82" spans="1:12" ht="20.100000000000001" customHeight="1" x14ac:dyDescent="0.25">
      <c r="A82" s="16"/>
      <c r="B82" s="66"/>
      <c r="C82" s="79"/>
      <c r="D82" s="79"/>
      <c r="E82" s="79"/>
      <c r="F82" s="77"/>
      <c r="G82" s="76"/>
      <c r="H82" s="76"/>
      <c r="I82" s="76"/>
      <c r="J82" s="76"/>
    </row>
    <row r="83" spans="1:12" ht="20.100000000000001" customHeight="1" x14ac:dyDescent="0.25">
      <c r="A83" s="16"/>
      <c r="B83" s="66"/>
      <c r="C83" s="79"/>
      <c r="D83" s="79"/>
      <c r="E83" s="79"/>
      <c r="F83" s="77"/>
      <c r="G83" s="76"/>
      <c r="H83" s="76"/>
      <c r="I83" s="76"/>
      <c r="J83" s="76"/>
    </row>
    <row r="84" spans="1:12" ht="37.5" customHeight="1" x14ac:dyDescent="0.25">
      <c r="A84" s="16" t="s">
        <v>49</v>
      </c>
      <c r="B84" s="62">
        <v>1132</v>
      </c>
      <c r="C84" s="79"/>
      <c r="D84" s="79">
        <v>0</v>
      </c>
      <c r="E84" s="77"/>
      <c r="F84" s="77">
        <v>0</v>
      </c>
      <c r="G84" s="76">
        <v>0</v>
      </c>
      <c r="H84" s="76">
        <v>0</v>
      </c>
      <c r="I84" s="76">
        <v>0</v>
      </c>
      <c r="J84" s="76">
        <v>0</v>
      </c>
    </row>
    <row r="85" spans="1:12" ht="20.100000000000001" customHeight="1" x14ac:dyDescent="0.25">
      <c r="A85" s="16" t="s">
        <v>50</v>
      </c>
      <c r="B85" s="62">
        <v>1133</v>
      </c>
      <c r="C85" s="79">
        <v>4072.75</v>
      </c>
      <c r="D85" s="79">
        <v>5577</v>
      </c>
      <c r="E85" s="47">
        <v>0</v>
      </c>
      <c r="F85" s="77">
        <v>5577</v>
      </c>
      <c r="G85" s="76">
        <v>1250</v>
      </c>
      <c r="H85" s="76">
        <v>150</v>
      </c>
      <c r="I85" s="76">
        <v>4177</v>
      </c>
      <c r="J85" s="76">
        <v>0</v>
      </c>
      <c r="K85" s="86"/>
    </row>
    <row r="86" spans="1:12" ht="20.100000000000001" customHeight="1" x14ac:dyDescent="0.3">
      <c r="A86" s="64" t="s">
        <v>137</v>
      </c>
      <c r="B86" s="62">
        <v>1134</v>
      </c>
      <c r="C86" s="79">
        <v>0</v>
      </c>
      <c r="D86" s="79">
        <v>0</v>
      </c>
      <c r="E86" s="47"/>
      <c r="F86" s="77"/>
      <c r="G86" s="76"/>
      <c r="H86" s="76"/>
      <c r="I86" s="76"/>
      <c r="J86" s="76"/>
    </row>
    <row r="87" spans="1:12" s="38" customFormat="1" ht="20.45" customHeight="1" x14ac:dyDescent="0.25">
      <c r="A87" s="16" t="s">
        <v>104</v>
      </c>
      <c r="B87" s="62">
        <v>1140</v>
      </c>
      <c r="C87" s="83">
        <v>10577.39</v>
      </c>
      <c r="D87" s="77">
        <v>25301.8</v>
      </c>
      <c r="E87" s="77">
        <v>0</v>
      </c>
      <c r="F87" s="77">
        <f>F88+F89+F92</f>
        <v>25301.8</v>
      </c>
      <c r="G87" s="77">
        <f t="shared" ref="G87:I87" si="2">SUM(G88:G93)</f>
        <v>3001.8</v>
      </c>
      <c r="H87" s="77">
        <f t="shared" si="2"/>
        <v>6000</v>
      </c>
      <c r="I87" s="77">
        <f t="shared" si="2"/>
        <v>10700</v>
      </c>
      <c r="J87" s="77">
        <f>J89+J88</f>
        <v>5600</v>
      </c>
      <c r="K87" s="99"/>
    </row>
    <row r="88" spans="1:12" ht="18" customHeight="1" x14ac:dyDescent="0.25">
      <c r="A88" s="16" t="s">
        <v>141</v>
      </c>
      <c r="B88" s="62">
        <v>1141</v>
      </c>
      <c r="C88" s="79">
        <v>0</v>
      </c>
      <c r="D88" s="79">
        <v>501.8</v>
      </c>
      <c r="E88" s="83">
        <v>0</v>
      </c>
      <c r="F88" s="83">
        <v>501.8</v>
      </c>
      <c r="G88" s="76">
        <v>501.8</v>
      </c>
      <c r="H88" s="76">
        <v>0</v>
      </c>
      <c r="I88" s="76">
        <v>0</v>
      </c>
      <c r="J88" s="76">
        <v>0</v>
      </c>
    </row>
    <row r="89" spans="1:12" ht="19.899999999999999" customHeight="1" x14ac:dyDescent="0.25">
      <c r="A89" s="16" t="s">
        <v>115</v>
      </c>
      <c r="B89" s="62">
        <v>1142</v>
      </c>
      <c r="C89" s="79">
        <v>10577.39</v>
      </c>
      <c r="D89" s="79">
        <v>20800</v>
      </c>
      <c r="E89" s="83">
        <v>0</v>
      </c>
      <c r="F89" s="83">
        <f>G89+H89+I89+J89</f>
        <v>20800</v>
      </c>
      <c r="G89" s="76">
        <v>2500</v>
      </c>
      <c r="H89" s="76">
        <v>6000</v>
      </c>
      <c r="I89" s="76">
        <v>6700</v>
      </c>
      <c r="J89" s="76">
        <v>5600</v>
      </c>
    </row>
    <row r="90" spans="1:12" ht="20.25" x14ac:dyDescent="0.25">
      <c r="A90" s="16" t="s">
        <v>116</v>
      </c>
      <c r="B90" s="62">
        <v>1143</v>
      </c>
      <c r="C90" s="79">
        <v>0</v>
      </c>
      <c r="D90" s="79">
        <v>0</v>
      </c>
      <c r="E90" s="83">
        <v>0</v>
      </c>
      <c r="F90" s="83">
        <v>0</v>
      </c>
      <c r="G90" s="76">
        <v>0</v>
      </c>
      <c r="H90" s="76">
        <v>0</v>
      </c>
      <c r="I90" s="76">
        <v>0</v>
      </c>
      <c r="J90" s="76">
        <v>0</v>
      </c>
    </row>
    <row r="91" spans="1:12" ht="20.25" x14ac:dyDescent="0.25">
      <c r="A91" s="16" t="s">
        <v>131</v>
      </c>
      <c r="B91" s="62">
        <v>1144</v>
      </c>
      <c r="C91" s="79">
        <v>0</v>
      </c>
      <c r="D91" s="79">
        <v>0</v>
      </c>
      <c r="E91" s="83">
        <v>0</v>
      </c>
      <c r="F91" s="83">
        <v>0</v>
      </c>
      <c r="G91" s="76">
        <v>0</v>
      </c>
      <c r="H91" s="76">
        <v>0</v>
      </c>
      <c r="I91" s="76">
        <v>0</v>
      </c>
      <c r="J91" s="76">
        <v>0</v>
      </c>
    </row>
    <row r="92" spans="1:12" ht="20.25" x14ac:dyDescent="0.25">
      <c r="A92" s="16" t="s">
        <v>63</v>
      </c>
      <c r="B92" s="62">
        <v>1145</v>
      </c>
      <c r="C92" s="79">
        <v>0</v>
      </c>
      <c r="D92" s="79">
        <v>4000</v>
      </c>
      <c r="E92" s="83">
        <v>0</v>
      </c>
      <c r="F92" s="83">
        <f>J92+I92+H92+G92</f>
        <v>4000</v>
      </c>
      <c r="G92" s="47">
        <v>0</v>
      </c>
      <c r="H92" s="47">
        <v>0</v>
      </c>
      <c r="I92" s="47">
        <v>4000</v>
      </c>
      <c r="J92" s="47">
        <v>0</v>
      </c>
    </row>
    <row r="93" spans="1:12" ht="20.25" x14ac:dyDescent="0.25">
      <c r="A93" s="16" t="s">
        <v>134</v>
      </c>
      <c r="B93" s="62">
        <v>1146</v>
      </c>
      <c r="C93" s="79">
        <v>0</v>
      </c>
      <c r="D93" s="79">
        <v>0</v>
      </c>
      <c r="E93" s="83">
        <v>0</v>
      </c>
      <c r="F93" s="83">
        <v>0</v>
      </c>
      <c r="G93" s="47">
        <v>0</v>
      </c>
      <c r="H93" s="47">
        <v>0</v>
      </c>
      <c r="I93" s="47">
        <v>0</v>
      </c>
      <c r="J93" s="47">
        <v>0</v>
      </c>
    </row>
    <row r="94" spans="1:12" ht="20.100000000000001" customHeight="1" x14ac:dyDescent="0.25">
      <c r="A94" s="16" t="s">
        <v>161</v>
      </c>
      <c r="B94" s="62">
        <v>1150</v>
      </c>
      <c r="C94" s="79">
        <v>0</v>
      </c>
      <c r="D94" s="79"/>
      <c r="E94" s="79"/>
      <c r="F94" s="47">
        <v>0</v>
      </c>
      <c r="G94" s="76">
        <v>0</v>
      </c>
      <c r="H94" s="76">
        <v>0</v>
      </c>
      <c r="I94" s="76">
        <v>0</v>
      </c>
      <c r="J94" s="76">
        <v>0</v>
      </c>
    </row>
    <row r="95" spans="1:12" ht="20.100000000000001" customHeight="1" x14ac:dyDescent="0.25">
      <c r="A95" s="16" t="s">
        <v>51</v>
      </c>
      <c r="B95" s="62">
        <v>1200</v>
      </c>
      <c r="C95" s="79"/>
      <c r="D95" s="79"/>
      <c r="E95" s="79"/>
      <c r="F95" s="47">
        <v>0</v>
      </c>
      <c r="G95" s="76">
        <v>0</v>
      </c>
      <c r="H95" s="76">
        <v>0</v>
      </c>
      <c r="I95" s="76">
        <v>0</v>
      </c>
      <c r="J95" s="76">
        <v>0</v>
      </c>
    </row>
    <row r="96" spans="1:12" ht="19.5" customHeight="1" x14ac:dyDescent="0.35">
      <c r="A96" s="65" t="s">
        <v>52</v>
      </c>
      <c r="B96" s="62">
        <v>1300</v>
      </c>
      <c r="C96" s="47">
        <f>C40+C41+C45++C49+C52+C54</f>
        <v>108351.56999999999</v>
      </c>
      <c r="D96" s="87">
        <f>D40+D41+D49+D52+D54</f>
        <v>184389.19999999998</v>
      </c>
      <c r="E96" s="80">
        <v>0</v>
      </c>
      <c r="F96" s="80">
        <f>F40+F41+F49+F52</f>
        <v>184639.19999999998</v>
      </c>
      <c r="G96" s="80">
        <f>G40+G41+G49+G52+G54</f>
        <v>35954.35</v>
      </c>
      <c r="H96" s="80">
        <f>H40+H41+H49+H52</f>
        <v>41542.400000000001</v>
      </c>
      <c r="I96" s="80">
        <f>I40+I41+I49+I52</f>
        <v>59240.200000000004</v>
      </c>
      <c r="J96" s="80">
        <f>J40+J41+J49</f>
        <v>47902.25</v>
      </c>
      <c r="K96" s="86"/>
      <c r="L96" s="86"/>
    </row>
    <row r="97" spans="1:12" ht="19.5" customHeight="1" x14ac:dyDescent="0.35">
      <c r="A97" s="65" t="s">
        <v>53</v>
      </c>
      <c r="B97" s="62">
        <v>1400</v>
      </c>
      <c r="C97" s="81">
        <f>C60+C61+C63+C64+C65+C66+C67+C68+C69+C72+C73+C74+C75+C77+C78+C79+C80+C81+C85+C87</f>
        <v>107150.17</v>
      </c>
      <c r="D97" s="81">
        <f>D60+D61+D63+D64+D65+D66+D67+D68+D69+D72+D73+D74+D75+D85+D87</f>
        <v>184389.19999999998</v>
      </c>
      <c r="E97" s="81">
        <v>0</v>
      </c>
      <c r="F97" s="81">
        <f>F60+F61+F63+F64+F65+F66+F67+F68+F69+F72+F73+F74+F75+F85+F87</f>
        <v>184639.19999999998</v>
      </c>
      <c r="G97" s="81">
        <f>G60+G61+G63+G64+G65+G66+G67+G68+G72+G73+G74+G75+G77+G78+G80+G81+G85+G87+G69</f>
        <v>35954.350000000006</v>
      </c>
      <c r="H97" s="81">
        <f>H60+H61+H63+H64+H65+H66+H67+H68+H69+H72+H73+H74+H75+H77+H78+H79+H80+H85+H87</f>
        <v>41542.400000000001</v>
      </c>
      <c r="I97" s="81">
        <f>I60+I61+I63+I64+I65+I66+I67+I68+I69+I72+I73+I74+I75+I78+I80+I85+I87</f>
        <v>59240.2</v>
      </c>
      <c r="J97" s="81">
        <f>J60+J61+J63+J64+J65+J66+J67+J68+J69+J72+J73+J74+J75+J87</f>
        <v>47902.25</v>
      </c>
      <c r="K97" s="86"/>
      <c r="L97" s="86"/>
    </row>
    <row r="98" spans="1:12" ht="19.5" customHeight="1" x14ac:dyDescent="0.25">
      <c r="A98" s="65" t="s">
        <v>160</v>
      </c>
      <c r="B98" s="62">
        <v>1500</v>
      </c>
      <c r="C98" s="47"/>
      <c r="D98" s="47">
        <f>D96-D97</f>
        <v>0</v>
      </c>
      <c r="E98" s="47"/>
      <c r="F98" s="47">
        <f>F96-F97</f>
        <v>0</v>
      </c>
      <c r="G98" s="47">
        <f>G96-G97</f>
        <v>0</v>
      </c>
      <c r="H98" s="47">
        <f>H96-H97</f>
        <v>0</v>
      </c>
      <c r="I98" s="47">
        <f>I96-I97</f>
        <v>0</v>
      </c>
      <c r="J98" s="47">
        <f>J96-J97</f>
        <v>0</v>
      </c>
      <c r="K98" s="67"/>
    </row>
    <row r="99" spans="1:12" ht="19.5" customHeight="1" x14ac:dyDescent="0.25">
      <c r="A99" s="122"/>
      <c r="B99" s="123"/>
      <c r="C99" s="123"/>
      <c r="D99" s="123"/>
      <c r="E99" s="123"/>
      <c r="F99" s="123"/>
      <c r="G99" s="123"/>
      <c r="H99" s="123"/>
      <c r="I99" s="123"/>
      <c r="J99" s="124"/>
    </row>
    <row r="100" spans="1:12" ht="19.5" customHeight="1" x14ac:dyDescent="0.25">
      <c r="A100" s="116" t="s">
        <v>54</v>
      </c>
      <c r="B100" s="117"/>
      <c r="C100" s="117"/>
      <c r="D100" s="117"/>
      <c r="E100" s="117"/>
      <c r="F100" s="117"/>
      <c r="G100" s="117"/>
      <c r="H100" s="117"/>
      <c r="I100" s="117"/>
      <c r="J100" s="118"/>
    </row>
    <row r="101" spans="1:12" ht="19.5" customHeight="1" x14ac:dyDescent="0.25">
      <c r="A101" s="40" t="s">
        <v>55</v>
      </c>
      <c r="B101" s="7">
        <v>2010</v>
      </c>
      <c r="C101" s="90">
        <v>0</v>
      </c>
      <c r="D101" s="91">
        <v>0</v>
      </c>
      <c r="E101" s="91"/>
      <c r="F101" s="42">
        <v>0</v>
      </c>
      <c r="G101" s="43">
        <v>0</v>
      </c>
      <c r="H101" s="43">
        <v>0</v>
      </c>
      <c r="I101" s="43">
        <v>0</v>
      </c>
      <c r="J101" s="43">
        <v>0</v>
      </c>
    </row>
    <row r="102" spans="1:12" ht="28.15" customHeight="1" x14ac:dyDescent="0.25">
      <c r="A102" s="40" t="s">
        <v>56</v>
      </c>
      <c r="B102" s="7">
        <v>2020</v>
      </c>
      <c r="C102" s="90">
        <v>0.7</v>
      </c>
      <c r="D102" s="91">
        <v>0</v>
      </c>
      <c r="E102" s="91"/>
      <c r="F102" s="42">
        <v>0</v>
      </c>
      <c r="G102" s="43">
        <v>0</v>
      </c>
      <c r="H102" s="43">
        <v>0</v>
      </c>
      <c r="I102" s="43">
        <v>0</v>
      </c>
      <c r="J102" s="68">
        <v>0</v>
      </c>
    </row>
    <row r="103" spans="1:12" ht="19.5" customHeight="1" x14ac:dyDescent="0.25">
      <c r="A103" s="40" t="s">
        <v>57</v>
      </c>
      <c r="B103" s="7">
        <v>2030</v>
      </c>
      <c r="C103" s="90">
        <v>0</v>
      </c>
      <c r="D103" s="91">
        <v>0</v>
      </c>
      <c r="E103" s="91"/>
      <c r="F103" s="42">
        <v>0</v>
      </c>
      <c r="G103" s="43">
        <v>0</v>
      </c>
      <c r="H103" s="43">
        <v>0</v>
      </c>
      <c r="I103" s="43">
        <v>0</v>
      </c>
      <c r="J103" s="43">
        <v>0</v>
      </c>
    </row>
    <row r="104" spans="1:12" ht="29.45" customHeight="1" x14ac:dyDescent="0.25">
      <c r="A104" s="40" t="s">
        <v>58</v>
      </c>
      <c r="B104" s="7">
        <v>2040</v>
      </c>
      <c r="C104" s="90">
        <v>0</v>
      </c>
      <c r="D104" s="91">
        <v>0</v>
      </c>
      <c r="E104" s="91"/>
      <c r="F104" s="42">
        <v>0</v>
      </c>
      <c r="G104" s="43">
        <v>0</v>
      </c>
      <c r="H104" s="43">
        <v>0</v>
      </c>
      <c r="I104" s="43">
        <v>0</v>
      </c>
      <c r="J104" s="43">
        <v>0</v>
      </c>
    </row>
    <row r="105" spans="1:12" ht="19.5" customHeight="1" x14ac:dyDescent="0.25">
      <c r="A105" s="136"/>
      <c r="B105" s="137"/>
      <c r="C105" s="137"/>
      <c r="D105" s="137"/>
      <c r="E105" s="137"/>
      <c r="F105" s="137"/>
      <c r="G105" s="137"/>
      <c r="H105" s="137"/>
      <c r="I105" s="137"/>
      <c r="J105" s="138"/>
    </row>
    <row r="106" spans="1:12" ht="20.100000000000001" customHeight="1" x14ac:dyDescent="0.25">
      <c r="A106" s="116" t="s">
        <v>91</v>
      </c>
      <c r="B106" s="117"/>
      <c r="C106" s="117"/>
      <c r="D106" s="117"/>
      <c r="E106" s="117"/>
      <c r="F106" s="117"/>
      <c r="G106" s="117"/>
      <c r="H106" s="117"/>
      <c r="I106" s="117"/>
      <c r="J106" s="118"/>
    </row>
    <row r="107" spans="1:12" ht="22.15" customHeight="1" x14ac:dyDescent="0.25">
      <c r="A107" s="45" t="s">
        <v>92</v>
      </c>
      <c r="B107" s="46">
        <v>3020</v>
      </c>
      <c r="C107" s="47">
        <v>10577.39</v>
      </c>
      <c r="D107" s="47">
        <v>25301.8</v>
      </c>
      <c r="E107" s="47"/>
      <c r="F107" s="47">
        <f>G107+H107+I107+J107</f>
        <v>25301.8</v>
      </c>
      <c r="G107" s="76">
        <v>3001.8</v>
      </c>
      <c r="H107" s="76">
        <v>6000</v>
      </c>
      <c r="I107" s="47">
        <f>I108+I109</f>
        <v>10700</v>
      </c>
      <c r="J107" s="76">
        <f>J108+J109</f>
        <v>5600</v>
      </c>
    </row>
    <row r="108" spans="1:12" ht="20.100000000000001" customHeight="1" x14ac:dyDescent="0.25">
      <c r="A108" s="44" t="s">
        <v>152</v>
      </c>
      <c r="B108" s="16">
        <v>3021</v>
      </c>
      <c r="C108" s="79">
        <v>0</v>
      </c>
      <c r="D108" s="47">
        <v>4000</v>
      </c>
      <c r="E108" s="79"/>
      <c r="F108" s="47">
        <f>G108+H108+I108</f>
        <v>4000</v>
      </c>
      <c r="G108" s="76">
        <v>0</v>
      </c>
      <c r="H108" s="76">
        <v>0</v>
      </c>
      <c r="I108" s="76">
        <v>4000</v>
      </c>
      <c r="J108" s="76">
        <v>0</v>
      </c>
    </row>
    <row r="109" spans="1:12" ht="20.100000000000001" customHeight="1" x14ac:dyDescent="0.25">
      <c r="A109" s="44" t="s">
        <v>59</v>
      </c>
      <c r="B109" s="46">
        <v>3022</v>
      </c>
      <c r="C109" s="92">
        <v>10577.39</v>
      </c>
      <c r="D109" s="47">
        <v>20800</v>
      </c>
      <c r="E109" s="79"/>
      <c r="F109" s="47">
        <f>G109+H109+I109+J109</f>
        <v>20800</v>
      </c>
      <c r="G109" s="76">
        <v>2500</v>
      </c>
      <c r="H109" s="76">
        <v>6000</v>
      </c>
      <c r="I109" s="76">
        <v>6700</v>
      </c>
      <c r="J109" s="76">
        <v>5600</v>
      </c>
    </row>
    <row r="110" spans="1:12" ht="20.100000000000001" customHeight="1" x14ac:dyDescent="0.25">
      <c r="A110" s="44" t="s">
        <v>60</v>
      </c>
      <c r="B110" s="16">
        <v>3023</v>
      </c>
      <c r="C110" s="79">
        <v>0</v>
      </c>
      <c r="D110" s="47">
        <v>0</v>
      </c>
      <c r="E110" s="79"/>
      <c r="F110" s="47">
        <v>0</v>
      </c>
      <c r="G110" s="76">
        <v>0</v>
      </c>
      <c r="H110" s="76">
        <v>0</v>
      </c>
      <c r="I110" s="76">
        <v>0</v>
      </c>
      <c r="J110" s="76">
        <v>0</v>
      </c>
    </row>
    <row r="111" spans="1:12" ht="20.100000000000001" customHeight="1" x14ac:dyDescent="0.25">
      <c r="A111" s="44" t="s">
        <v>61</v>
      </c>
      <c r="B111" s="46">
        <v>3024</v>
      </c>
      <c r="C111" s="79"/>
      <c r="D111" s="47">
        <v>0</v>
      </c>
      <c r="E111" s="79"/>
      <c r="F111" s="47">
        <v>0</v>
      </c>
      <c r="G111" s="76">
        <v>0</v>
      </c>
      <c r="H111" s="76">
        <v>0</v>
      </c>
      <c r="I111" s="76">
        <v>0</v>
      </c>
      <c r="J111" s="76">
        <v>0</v>
      </c>
    </row>
    <row r="112" spans="1:12" ht="48" customHeight="1" x14ac:dyDescent="0.25">
      <c r="A112" s="44" t="s">
        <v>62</v>
      </c>
      <c r="B112" s="16">
        <v>3025</v>
      </c>
      <c r="C112" s="79">
        <v>0</v>
      </c>
      <c r="D112" s="47">
        <v>0</v>
      </c>
      <c r="E112" s="79"/>
      <c r="F112" s="47">
        <v>0</v>
      </c>
      <c r="G112" s="47">
        <v>0</v>
      </c>
      <c r="H112" s="47">
        <v>0</v>
      </c>
      <c r="I112" s="76">
        <v>0</v>
      </c>
      <c r="J112" s="47">
        <v>0</v>
      </c>
    </row>
    <row r="113" spans="1:10" ht="20.100000000000001" customHeight="1" x14ac:dyDescent="0.25">
      <c r="A113" s="44" t="s">
        <v>149</v>
      </c>
      <c r="B113" s="46">
        <v>3026</v>
      </c>
      <c r="C113" s="79">
        <v>0</v>
      </c>
      <c r="D113" s="47">
        <v>501.8</v>
      </c>
      <c r="E113" s="79"/>
      <c r="F113" s="47">
        <v>501.8</v>
      </c>
      <c r="G113" s="76">
        <v>501.8</v>
      </c>
      <c r="H113" s="47">
        <v>0</v>
      </c>
      <c r="I113" s="76">
        <v>0</v>
      </c>
      <c r="J113" s="47">
        <v>0</v>
      </c>
    </row>
    <row r="114" spans="1:10" ht="20.100000000000001" customHeight="1" x14ac:dyDescent="0.25">
      <c r="A114" s="44" t="s">
        <v>135</v>
      </c>
      <c r="B114" s="46">
        <v>3027</v>
      </c>
      <c r="C114" s="79">
        <v>0</v>
      </c>
      <c r="D114" s="47">
        <v>0</v>
      </c>
      <c r="E114" s="79"/>
      <c r="F114" s="47">
        <v>0</v>
      </c>
      <c r="G114" s="76">
        <v>0</v>
      </c>
      <c r="H114" s="76">
        <v>0</v>
      </c>
      <c r="I114" s="76">
        <v>0</v>
      </c>
      <c r="J114" s="76">
        <v>0</v>
      </c>
    </row>
    <row r="115" spans="1:10" ht="23.45" customHeight="1" x14ac:dyDescent="0.25">
      <c r="A115" s="40" t="s">
        <v>98</v>
      </c>
      <c r="B115" s="7">
        <v>3030</v>
      </c>
      <c r="C115" s="79">
        <v>64480.4</v>
      </c>
      <c r="D115" s="79"/>
      <c r="E115" s="79"/>
      <c r="F115" s="79"/>
      <c r="G115" s="73" t="s">
        <v>86</v>
      </c>
      <c r="H115" s="73" t="s">
        <v>86</v>
      </c>
      <c r="I115" s="73" t="s">
        <v>86</v>
      </c>
      <c r="J115" s="73" t="s">
        <v>86</v>
      </c>
    </row>
    <row r="116" spans="1:10" ht="24" customHeight="1" x14ac:dyDescent="0.25">
      <c r="A116" s="40" t="s">
        <v>106</v>
      </c>
      <c r="B116" s="7">
        <v>3040</v>
      </c>
      <c r="C116" s="79">
        <v>-18496</v>
      </c>
      <c r="D116" s="79"/>
      <c r="E116" s="79"/>
      <c r="F116" s="47"/>
      <c r="G116" s="82" t="s">
        <v>86</v>
      </c>
      <c r="H116" s="82" t="s">
        <v>86</v>
      </c>
      <c r="I116" s="82" t="s">
        <v>86</v>
      </c>
      <c r="J116" s="82" t="s">
        <v>86</v>
      </c>
    </row>
    <row r="117" spans="1:10" ht="20.100000000000001" customHeight="1" x14ac:dyDescent="0.25">
      <c r="A117" s="136"/>
      <c r="B117" s="137"/>
      <c r="C117" s="137"/>
      <c r="D117" s="137"/>
      <c r="E117" s="137"/>
      <c r="F117" s="137"/>
      <c r="G117" s="137"/>
      <c r="H117" s="137"/>
      <c r="I117" s="137"/>
      <c r="J117" s="138"/>
    </row>
    <row r="118" spans="1:10" ht="20.100000000000001" customHeight="1" x14ac:dyDescent="0.25">
      <c r="A118" s="116" t="s">
        <v>93</v>
      </c>
      <c r="B118" s="117"/>
      <c r="C118" s="117"/>
      <c r="D118" s="117"/>
      <c r="E118" s="117"/>
      <c r="F118" s="117"/>
      <c r="G118" s="117"/>
      <c r="H118" s="117"/>
      <c r="I118" s="117"/>
      <c r="J118" s="118"/>
    </row>
    <row r="119" spans="1:10" ht="20.100000000000001" customHeight="1" x14ac:dyDescent="0.25">
      <c r="A119" s="40" t="s">
        <v>64</v>
      </c>
      <c r="B119" s="7">
        <v>4010</v>
      </c>
      <c r="C119" s="42">
        <v>0</v>
      </c>
      <c r="D119" s="42">
        <v>0</v>
      </c>
      <c r="E119" s="42">
        <v>0</v>
      </c>
      <c r="F119" s="42">
        <v>0</v>
      </c>
      <c r="G119" s="97"/>
      <c r="H119" s="97"/>
      <c r="I119" s="97"/>
      <c r="J119" s="97"/>
    </row>
    <row r="120" spans="1:10" ht="20.100000000000001" customHeight="1" x14ac:dyDescent="0.25">
      <c r="A120" s="44" t="s">
        <v>65</v>
      </c>
      <c r="B120" s="7">
        <v>4011</v>
      </c>
      <c r="C120" s="91"/>
      <c r="D120" s="91"/>
      <c r="E120" s="91"/>
      <c r="F120" s="42">
        <v>0</v>
      </c>
      <c r="G120" s="91"/>
      <c r="H120" s="91"/>
      <c r="I120" s="91"/>
      <c r="J120" s="91"/>
    </row>
    <row r="121" spans="1:10" ht="20.100000000000001" customHeight="1" x14ac:dyDescent="0.25">
      <c r="A121" s="44" t="s">
        <v>66</v>
      </c>
      <c r="B121" s="7">
        <v>4012</v>
      </c>
      <c r="C121" s="91"/>
      <c r="D121" s="91"/>
      <c r="E121" s="91"/>
      <c r="F121" s="42">
        <v>0</v>
      </c>
      <c r="G121" s="91"/>
      <c r="H121" s="91"/>
      <c r="I121" s="91"/>
      <c r="J121" s="91"/>
    </row>
    <row r="122" spans="1:10" ht="20.100000000000001" customHeight="1" x14ac:dyDescent="0.25">
      <c r="A122" s="44" t="s">
        <v>67</v>
      </c>
      <c r="B122" s="7">
        <v>4013</v>
      </c>
      <c r="C122" s="95">
        <v>0</v>
      </c>
      <c r="D122" s="95">
        <v>0</v>
      </c>
      <c r="E122" s="95">
        <v>0</v>
      </c>
      <c r="F122" s="42">
        <v>0</v>
      </c>
      <c r="G122" s="91"/>
      <c r="H122" s="91"/>
      <c r="I122" s="91"/>
      <c r="J122" s="91"/>
    </row>
    <row r="123" spans="1:10" ht="20.100000000000001" customHeight="1" x14ac:dyDescent="0.25">
      <c r="A123" s="40" t="s">
        <v>68</v>
      </c>
      <c r="B123" s="7">
        <v>4020</v>
      </c>
      <c r="C123" s="91"/>
      <c r="D123" s="91"/>
      <c r="E123" s="91"/>
      <c r="F123" s="42">
        <v>0</v>
      </c>
      <c r="G123" s="91"/>
      <c r="H123" s="91"/>
      <c r="I123" s="91"/>
      <c r="J123" s="91"/>
    </row>
    <row r="124" spans="1:10" ht="20.100000000000001" customHeight="1" x14ac:dyDescent="0.25">
      <c r="A124" s="40" t="s">
        <v>69</v>
      </c>
      <c r="B124" s="7">
        <v>4030</v>
      </c>
      <c r="C124" s="96">
        <v>0</v>
      </c>
      <c r="D124" s="96">
        <v>0</v>
      </c>
      <c r="E124" s="96">
        <v>0</v>
      </c>
      <c r="F124" s="42">
        <v>0</v>
      </c>
      <c r="G124" s="97"/>
      <c r="H124" s="97"/>
      <c r="I124" s="97"/>
      <c r="J124" s="97"/>
    </row>
    <row r="125" spans="1:10" ht="20.100000000000001" customHeight="1" x14ac:dyDescent="0.25">
      <c r="A125" s="44" t="s">
        <v>65</v>
      </c>
      <c r="B125" s="7">
        <v>4031</v>
      </c>
      <c r="C125" s="91">
        <v>0</v>
      </c>
      <c r="D125" s="91"/>
      <c r="E125" s="91"/>
      <c r="F125" s="42">
        <v>0</v>
      </c>
      <c r="G125" s="91"/>
      <c r="H125" s="91"/>
      <c r="I125" s="91"/>
      <c r="J125" s="91"/>
    </row>
    <row r="126" spans="1:10" ht="20.100000000000001" customHeight="1" x14ac:dyDescent="0.25">
      <c r="A126" s="44" t="s">
        <v>66</v>
      </c>
      <c r="B126" s="7">
        <v>4032</v>
      </c>
      <c r="C126" s="91">
        <v>0</v>
      </c>
      <c r="D126" s="91"/>
      <c r="E126" s="91"/>
      <c r="F126" s="42">
        <v>0</v>
      </c>
      <c r="G126" s="91"/>
      <c r="H126" s="91"/>
      <c r="I126" s="91"/>
      <c r="J126" s="91"/>
    </row>
    <row r="127" spans="1:10" ht="20.100000000000001" customHeight="1" x14ac:dyDescent="0.25">
      <c r="A127" s="44" t="s">
        <v>67</v>
      </c>
      <c r="B127" s="7">
        <v>4033</v>
      </c>
      <c r="C127" s="91">
        <v>0</v>
      </c>
      <c r="D127" s="91"/>
      <c r="E127" s="91"/>
      <c r="F127" s="42">
        <v>0</v>
      </c>
      <c r="G127" s="91"/>
      <c r="H127" s="91"/>
      <c r="I127" s="91"/>
      <c r="J127" s="91"/>
    </row>
    <row r="128" spans="1:10" ht="20.100000000000001" customHeight="1" x14ac:dyDescent="0.25">
      <c r="A128" s="40" t="s">
        <v>70</v>
      </c>
      <c r="B128" s="7">
        <v>4040</v>
      </c>
      <c r="C128" s="91">
        <v>0</v>
      </c>
      <c r="D128" s="91"/>
      <c r="E128" s="91"/>
      <c r="F128" s="42">
        <v>0</v>
      </c>
      <c r="G128" s="91"/>
      <c r="H128" s="91"/>
      <c r="I128" s="91"/>
      <c r="J128" s="91"/>
    </row>
    <row r="129" spans="1:12" s="37" customFormat="1" ht="19.5" customHeight="1" x14ac:dyDescent="0.25">
      <c r="A129" s="119"/>
      <c r="B129" s="120"/>
      <c r="C129" s="120"/>
      <c r="D129" s="120"/>
      <c r="E129" s="120"/>
      <c r="F129" s="120"/>
      <c r="G129" s="120"/>
      <c r="H129" s="120"/>
      <c r="I129" s="120"/>
      <c r="J129" s="121"/>
    </row>
    <row r="130" spans="1:12" s="37" customFormat="1" ht="19.5" customHeight="1" x14ac:dyDescent="0.25">
      <c r="A130" s="116" t="s">
        <v>71</v>
      </c>
      <c r="B130" s="117"/>
      <c r="C130" s="117"/>
      <c r="D130" s="117"/>
      <c r="E130" s="117"/>
      <c r="F130" s="117"/>
      <c r="G130" s="117"/>
      <c r="H130" s="117"/>
      <c r="I130" s="117"/>
      <c r="J130" s="118"/>
    </row>
    <row r="131" spans="1:12" s="37" customFormat="1" ht="21.6" customHeight="1" x14ac:dyDescent="0.25">
      <c r="A131" s="40" t="s">
        <v>72</v>
      </c>
      <c r="B131" s="7">
        <v>5010</v>
      </c>
      <c r="C131" s="47">
        <v>0</v>
      </c>
      <c r="D131" s="47"/>
      <c r="E131" s="47">
        <v>0</v>
      </c>
      <c r="F131" s="47">
        <v>0</v>
      </c>
      <c r="G131" s="16" t="s">
        <v>86</v>
      </c>
      <c r="H131" s="16" t="s">
        <v>86</v>
      </c>
      <c r="I131" s="16" t="s">
        <v>86</v>
      </c>
      <c r="J131" s="16" t="s">
        <v>86</v>
      </c>
    </row>
    <row r="132" spans="1:12" s="37" customFormat="1" ht="20.25" x14ac:dyDescent="0.25">
      <c r="A132" s="40" t="s">
        <v>73</v>
      </c>
      <c r="B132" s="7">
        <v>5020</v>
      </c>
      <c r="C132" s="47">
        <v>0</v>
      </c>
      <c r="D132" s="47"/>
      <c r="E132" s="47">
        <v>0</v>
      </c>
      <c r="F132" s="47">
        <v>0</v>
      </c>
      <c r="G132" s="16">
        <v>0</v>
      </c>
      <c r="H132" s="16">
        <v>0</v>
      </c>
      <c r="I132" s="16" t="s">
        <v>86</v>
      </c>
      <c r="J132" s="16" t="s">
        <v>86</v>
      </c>
    </row>
    <row r="133" spans="1:12" s="37" customFormat="1" ht="43.15" customHeight="1" x14ac:dyDescent="0.25">
      <c r="A133" s="40" t="s">
        <v>101</v>
      </c>
      <c r="B133" s="7">
        <v>5030</v>
      </c>
      <c r="C133" s="47">
        <v>0</v>
      </c>
      <c r="D133" s="47"/>
      <c r="E133" s="47">
        <v>0</v>
      </c>
      <c r="F133" s="47">
        <v>0</v>
      </c>
      <c r="G133" s="16">
        <v>0</v>
      </c>
      <c r="H133" s="16">
        <v>0</v>
      </c>
      <c r="I133" s="16" t="s">
        <v>86</v>
      </c>
      <c r="J133" s="16" t="s">
        <v>86</v>
      </c>
    </row>
    <row r="134" spans="1:12" s="37" customFormat="1" ht="19.5" customHeight="1" x14ac:dyDescent="0.25">
      <c r="A134" s="40" t="s">
        <v>74</v>
      </c>
      <c r="B134" s="7">
        <v>5040</v>
      </c>
      <c r="C134" s="83">
        <v>5.2</v>
      </c>
      <c r="D134" s="83">
        <v>5.2</v>
      </c>
      <c r="E134" s="83">
        <v>0</v>
      </c>
      <c r="F134" s="83">
        <v>5.2</v>
      </c>
      <c r="G134" s="16">
        <v>1.3</v>
      </c>
      <c r="H134" s="16">
        <v>1.3</v>
      </c>
      <c r="I134" s="16">
        <v>1.3</v>
      </c>
      <c r="J134" s="16">
        <v>1.3</v>
      </c>
    </row>
    <row r="135" spans="1:12" s="37" customFormat="1" ht="19.5" customHeight="1" x14ac:dyDescent="0.25">
      <c r="A135" s="122"/>
      <c r="B135" s="123"/>
      <c r="C135" s="123"/>
      <c r="D135" s="123"/>
      <c r="E135" s="123"/>
      <c r="F135" s="123"/>
      <c r="G135" s="123"/>
      <c r="H135" s="123"/>
      <c r="I135" s="123"/>
      <c r="J135" s="124"/>
    </row>
    <row r="136" spans="1:12" s="37" customFormat="1" ht="19.5" customHeight="1" x14ac:dyDescent="0.25">
      <c r="A136" s="127" t="s">
        <v>75</v>
      </c>
      <c r="B136" s="128"/>
      <c r="C136" s="128"/>
      <c r="D136" s="128"/>
      <c r="E136" s="128"/>
      <c r="F136" s="128"/>
      <c r="G136" s="128"/>
      <c r="H136" s="128"/>
      <c r="I136" s="128"/>
      <c r="J136" s="129"/>
    </row>
    <row r="137" spans="1:12" s="37" customFormat="1" ht="19.5" customHeight="1" x14ac:dyDescent="0.25">
      <c r="A137" s="93" t="s">
        <v>102</v>
      </c>
      <c r="B137" s="63">
        <v>6010</v>
      </c>
      <c r="C137" s="90">
        <v>45984.4</v>
      </c>
      <c r="D137" s="63"/>
      <c r="E137" s="63"/>
      <c r="F137" s="63"/>
      <c r="G137" s="63" t="s">
        <v>86</v>
      </c>
      <c r="H137" s="63" t="s">
        <v>86</v>
      </c>
      <c r="I137" s="63" t="s">
        <v>86</v>
      </c>
      <c r="J137" s="63" t="s">
        <v>86</v>
      </c>
    </row>
    <row r="138" spans="1:12" s="37" customFormat="1" ht="19.5" customHeight="1" x14ac:dyDescent="0.25">
      <c r="A138" s="93" t="s">
        <v>103</v>
      </c>
      <c r="B138" s="63">
        <v>6020</v>
      </c>
      <c r="C138" s="90">
        <v>7782.9</v>
      </c>
      <c r="D138" s="63"/>
      <c r="E138" s="63"/>
      <c r="F138" s="63"/>
      <c r="G138" s="63" t="s">
        <v>86</v>
      </c>
      <c r="H138" s="63" t="s">
        <v>86</v>
      </c>
      <c r="I138" s="63" t="s">
        <v>86</v>
      </c>
      <c r="J138" s="63" t="s">
        <v>86</v>
      </c>
    </row>
    <row r="139" spans="1:12" s="37" customFormat="1" ht="19.5" customHeight="1" x14ac:dyDescent="0.25">
      <c r="A139" s="93" t="s">
        <v>76</v>
      </c>
      <c r="B139" s="63">
        <v>6030</v>
      </c>
      <c r="C139" s="90">
        <v>0</v>
      </c>
      <c r="D139" s="94"/>
      <c r="E139" s="94"/>
      <c r="F139" s="94"/>
      <c r="G139" s="63"/>
      <c r="H139" s="63" t="s">
        <v>86</v>
      </c>
      <c r="I139" s="63" t="s">
        <v>86</v>
      </c>
      <c r="J139" s="63" t="s">
        <v>86</v>
      </c>
    </row>
    <row r="140" spans="1:12" s="37" customFormat="1" ht="18" customHeight="1" x14ac:dyDescent="0.25">
      <c r="A140" s="93" t="s">
        <v>77</v>
      </c>
      <c r="B140" s="63">
        <v>6040</v>
      </c>
      <c r="C140" s="90">
        <v>413.8</v>
      </c>
      <c r="D140" s="63"/>
      <c r="E140" s="63"/>
      <c r="F140" s="63"/>
      <c r="G140" s="63" t="s">
        <v>86</v>
      </c>
      <c r="H140" s="63" t="s">
        <v>86</v>
      </c>
      <c r="I140" s="63" t="s">
        <v>86</v>
      </c>
      <c r="J140" s="63" t="s">
        <v>86</v>
      </c>
    </row>
    <row r="141" spans="1:12" s="37" customFormat="1" ht="20.45" customHeight="1" x14ac:dyDescent="0.25">
      <c r="A141" s="93" t="s">
        <v>78</v>
      </c>
      <c r="B141" s="63">
        <v>6050</v>
      </c>
      <c r="C141" s="90">
        <v>0</v>
      </c>
      <c r="D141" s="63"/>
      <c r="E141" s="63"/>
      <c r="F141" s="63"/>
      <c r="G141" s="63" t="s">
        <v>86</v>
      </c>
      <c r="H141" s="63" t="s">
        <v>86</v>
      </c>
      <c r="I141" s="63" t="s">
        <v>86</v>
      </c>
      <c r="J141" s="63" t="s">
        <v>86</v>
      </c>
    </row>
    <row r="142" spans="1:12" ht="28.5" customHeight="1" x14ac:dyDescent="0.25">
      <c r="A142" s="133"/>
      <c r="B142" s="134"/>
      <c r="C142" s="134"/>
      <c r="D142" s="134"/>
      <c r="E142" s="134"/>
      <c r="F142" s="134"/>
      <c r="G142" s="134"/>
      <c r="H142" s="134"/>
      <c r="I142" s="134"/>
      <c r="J142" s="135"/>
    </row>
    <row r="143" spans="1:12" ht="32.25" customHeight="1" x14ac:dyDescent="0.25">
      <c r="A143" s="133" t="s">
        <v>79</v>
      </c>
      <c r="B143" s="134"/>
      <c r="C143" s="134"/>
      <c r="D143" s="134"/>
      <c r="E143" s="134"/>
      <c r="F143" s="134"/>
      <c r="G143" s="134"/>
      <c r="H143" s="134"/>
      <c r="I143" s="134"/>
      <c r="J143" s="135"/>
    </row>
    <row r="144" spans="1:12" ht="60.75" x14ac:dyDescent="0.25">
      <c r="A144" s="40" t="s">
        <v>144</v>
      </c>
      <c r="B144" s="41">
        <v>7010</v>
      </c>
      <c r="C144" s="42">
        <v>362</v>
      </c>
      <c r="D144" s="47">
        <v>426</v>
      </c>
      <c r="E144" s="42"/>
      <c r="F144" s="47">
        <f>SUM(F145:F150)</f>
        <v>426</v>
      </c>
      <c r="G144" s="47">
        <v>388</v>
      </c>
      <c r="H144" s="47">
        <v>406.25</v>
      </c>
      <c r="I144" s="47">
        <f>SUM(I145:I150)</f>
        <v>416.5</v>
      </c>
      <c r="J144" s="47">
        <f>SUM(J145:J150)</f>
        <v>426</v>
      </c>
      <c r="K144" s="86"/>
      <c r="L144" s="86"/>
    </row>
    <row r="145" spans="1:15" ht="22.9" customHeight="1" x14ac:dyDescent="0.25">
      <c r="A145" s="44" t="s">
        <v>142</v>
      </c>
      <c r="B145" s="41">
        <v>7011</v>
      </c>
      <c r="C145" s="43">
        <v>1</v>
      </c>
      <c r="D145" s="43">
        <v>1</v>
      </c>
      <c r="E145" s="43"/>
      <c r="F145" s="105">
        <v>1</v>
      </c>
      <c r="G145" s="105">
        <v>1</v>
      </c>
      <c r="H145" s="105">
        <v>1</v>
      </c>
      <c r="I145" s="105">
        <v>1</v>
      </c>
      <c r="J145" s="105">
        <v>1</v>
      </c>
    </row>
    <row r="146" spans="1:15" ht="19.5" customHeight="1" x14ac:dyDescent="0.25">
      <c r="A146" s="44" t="s">
        <v>1</v>
      </c>
      <c r="B146" s="41">
        <v>7012</v>
      </c>
      <c r="C146" s="43">
        <v>94</v>
      </c>
      <c r="D146" s="68">
        <v>105</v>
      </c>
      <c r="E146" s="43"/>
      <c r="F146" s="83">
        <v>105</v>
      </c>
      <c r="G146" s="105">
        <v>90</v>
      </c>
      <c r="H146" s="83">
        <v>94.5</v>
      </c>
      <c r="I146" s="83">
        <v>103.5</v>
      </c>
      <c r="J146" s="83">
        <v>105</v>
      </c>
    </row>
    <row r="147" spans="1:15" ht="19.5" customHeight="1" x14ac:dyDescent="0.25">
      <c r="A147" s="44" t="s">
        <v>81</v>
      </c>
      <c r="B147" s="41">
        <v>7013</v>
      </c>
      <c r="C147" s="43">
        <v>150</v>
      </c>
      <c r="D147" s="76">
        <v>156.75</v>
      </c>
      <c r="E147" s="43"/>
      <c r="F147" s="83">
        <v>156.75</v>
      </c>
      <c r="G147" s="105">
        <v>150</v>
      </c>
      <c r="H147" s="83">
        <v>155.75</v>
      </c>
      <c r="I147" s="83">
        <v>155.75</v>
      </c>
      <c r="J147" s="83">
        <v>156.75</v>
      </c>
    </row>
    <row r="148" spans="1:15" ht="19.5" customHeight="1" x14ac:dyDescent="0.25">
      <c r="A148" s="44" t="s">
        <v>82</v>
      </c>
      <c r="B148" s="41">
        <v>7014</v>
      </c>
      <c r="C148" s="43">
        <v>75</v>
      </c>
      <c r="D148" s="76">
        <v>85.25</v>
      </c>
      <c r="E148" s="43"/>
      <c r="F148" s="83">
        <v>85.25</v>
      </c>
      <c r="G148" s="83">
        <v>76.75</v>
      </c>
      <c r="H148" s="83">
        <v>81.25</v>
      </c>
      <c r="I148" s="83">
        <v>81.25</v>
      </c>
      <c r="J148" s="83">
        <v>85.25</v>
      </c>
    </row>
    <row r="149" spans="1:15" ht="19.5" customHeight="1" x14ac:dyDescent="0.25">
      <c r="A149" s="44" t="s">
        <v>80</v>
      </c>
      <c r="B149" s="41">
        <v>7015</v>
      </c>
      <c r="C149" s="43">
        <v>10</v>
      </c>
      <c r="D149" s="43">
        <v>11</v>
      </c>
      <c r="E149" s="43"/>
      <c r="F149" s="105">
        <v>11</v>
      </c>
      <c r="G149" s="105">
        <v>10</v>
      </c>
      <c r="H149" s="105">
        <v>11</v>
      </c>
      <c r="I149" s="105">
        <v>11</v>
      </c>
      <c r="J149" s="105">
        <v>11</v>
      </c>
    </row>
    <row r="150" spans="1:15" ht="19.5" customHeight="1" x14ac:dyDescent="0.25">
      <c r="A150" s="44" t="s">
        <v>99</v>
      </c>
      <c r="B150" s="41">
        <v>7016</v>
      </c>
      <c r="C150" s="43">
        <v>32</v>
      </c>
      <c r="D150" s="76">
        <v>67</v>
      </c>
      <c r="E150" s="43"/>
      <c r="F150" s="83">
        <v>67</v>
      </c>
      <c r="G150" s="83">
        <v>60.25</v>
      </c>
      <c r="H150" s="83">
        <v>62.75</v>
      </c>
      <c r="I150" s="83">
        <v>64</v>
      </c>
      <c r="J150" s="83">
        <v>67</v>
      </c>
    </row>
    <row r="151" spans="1:15" ht="19.5" customHeight="1" x14ac:dyDescent="0.25">
      <c r="A151" s="40" t="s">
        <v>83</v>
      </c>
      <c r="B151" s="41">
        <v>7020</v>
      </c>
      <c r="C151" s="47">
        <v>63462.1</v>
      </c>
      <c r="D151" s="77">
        <f>D60+D63</f>
        <v>92500</v>
      </c>
      <c r="E151" s="47"/>
      <c r="F151" s="79">
        <f>F60+F63</f>
        <v>92500</v>
      </c>
      <c r="G151" s="83">
        <v>19000</v>
      </c>
      <c r="H151" s="83">
        <v>19500</v>
      </c>
      <c r="I151" s="83">
        <v>27000</v>
      </c>
      <c r="J151" s="83">
        <v>27000</v>
      </c>
      <c r="K151" s="86"/>
      <c r="L151" s="71"/>
      <c r="M151" s="86"/>
      <c r="N151" s="86"/>
      <c r="O151" s="86"/>
    </row>
    <row r="152" spans="1:15" ht="19.5" customHeight="1" x14ac:dyDescent="0.25">
      <c r="A152" s="44" t="s">
        <v>142</v>
      </c>
      <c r="B152" s="41">
        <v>7021</v>
      </c>
      <c r="C152" s="76">
        <v>422</v>
      </c>
      <c r="D152" s="78">
        <v>603</v>
      </c>
      <c r="E152" s="84"/>
      <c r="F152" s="79">
        <f t="shared" ref="F152:F157" si="3">G152+H152+I152+J152</f>
        <v>603</v>
      </c>
      <c r="G152" s="83">
        <v>117</v>
      </c>
      <c r="H152" s="83">
        <v>162</v>
      </c>
      <c r="I152" s="83">
        <v>162</v>
      </c>
      <c r="J152" s="83">
        <v>162</v>
      </c>
    </row>
    <row r="153" spans="1:15" ht="19.5" customHeight="1" x14ac:dyDescent="0.25">
      <c r="A153" s="44" t="s">
        <v>1</v>
      </c>
      <c r="B153" s="41">
        <v>7022</v>
      </c>
      <c r="C153" s="76">
        <v>26396.799999999999</v>
      </c>
      <c r="D153" s="78">
        <v>35860</v>
      </c>
      <c r="E153" s="76"/>
      <c r="F153" s="79">
        <f t="shared" si="3"/>
        <v>35860</v>
      </c>
      <c r="G153" s="83">
        <v>7950</v>
      </c>
      <c r="H153" s="83">
        <v>7950</v>
      </c>
      <c r="I153" s="83">
        <v>9980</v>
      </c>
      <c r="J153" s="83">
        <v>9980</v>
      </c>
      <c r="K153" s="86"/>
      <c r="L153" s="86"/>
    </row>
    <row r="154" spans="1:15" ht="19.5" customHeight="1" x14ac:dyDescent="0.25">
      <c r="A154" s="44" t="s">
        <v>81</v>
      </c>
      <c r="B154" s="41">
        <v>7023</v>
      </c>
      <c r="C154" s="76">
        <v>22133.599999999999</v>
      </c>
      <c r="D154" s="78">
        <v>32558</v>
      </c>
      <c r="E154" s="76"/>
      <c r="F154" s="79">
        <f t="shared" si="3"/>
        <v>32558</v>
      </c>
      <c r="G154" s="83">
        <v>6305</v>
      </c>
      <c r="H154" s="83">
        <v>6305</v>
      </c>
      <c r="I154" s="83">
        <v>9974</v>
      </c>
      <c r="J154" s="83">
        <v>9974</v>
      </c>
      <c r="K154" s="86"/>
    </row>
    <row r="155" spans="1:15" ht="19.5" customHeight="1" x14ac:dyDescent="0.25">
      <c r="A155" s="44" t="s">
        <v>82</v>
      </c>
      <c r="B155" s="41">
        <v>7024</v>
      </c>
      <c r="C155" s="76">
        <v>7386</v>
      </c>
      <c r="D155" s="78">
        <v>10226</v>
      </c>
      <c r="E155" s="76"/>
      <c r="F155" s="79">
        <f t="shared" si="3"/>
        <v>10226</v>
      </c>
      <c r="G155" s="83">
        <v>2188</v>
      </c>
      <c r="H155" s="83">
        <v>2188</v>
      </c>
      <c r="I155" s="83">
        <v>2925</v>
      </c>
      <c r="J155" s="83">
        <v>2925</v>
      </c>
      <c r="K155" s="86"/>
    </row>
    <row r="156" spans="1:15" ht="20.25" x14ac:dyDescent="0.25">
      <c r="A156" s="44" t="s">
        <v>80</v>
      </c>
      <c r="B156" s="41">
        <v>7025</v>
      </c>
      <c r="C156" s="76">
        <v>3278.7</v>
      </c>
      <c r="D156" s="78">
        <v>4750</v>
      </c>
      <c r="E156" s="76"/>
      <c r="F156" s="79">
        <f t="shared" si="3"/>
        <v>4750</v>
      </c>
      <c r="G156" s="83">
        <v>850</v>
      </c>
      <c r="H156" s="83">
        <v>1100</v>
      </c>
      <c r="I156" s="83">
        <v>1400</v>
      </c>
      <c r="J156" s="83">
        <v>1400</v>
      </c>
      <c r="K156" s="86"/>
    </row>
    <row r="157" spans="1:15" ht="19.5" customHeight="1" x14ac:dyDescent="0.25">
      <c r="A157" s="44" t="s">
        <v>99</v>
      </c>
      <c r="B157" s="41">
        <v>7026</v>
      </c>
      <c r="C157" s="76">
        <v>3845</v>
      </c>
      <c r="D157" s="78">
        <v>8503</v>
      </c>
      <c r="E157" s="76"/>
      <c r="F157" s="79">
        <f t="shared" si="3"/>
        <v>8503</v>
      </c>
      <c r="G157" s="83">
        <v>1590</v>
      </c>
      <c r="H157" s="83">
        <v>1795</v>
      </c>
      <c r="I157" s="83">
        <v>2559</v>
      </c>
      <c r="J157" s="83">
        <v>2559</v>
      </c>
      <c r="K157" s="86"/>
    </row>
    <row r="158" spans="1:15" ht="19.5" customHeight="1" x14ac:dyDescent="0.25">
      <c r="A158" s="40" t="s">
        <v>84</v>
      </c>
      <c r="B158" s="41">
        <v>7030</v>
      </c>
      <c r="C158" s="83"/>
      <c r="D158" s="83"/>
      <c r="E158" s="83"/>
      <c r="F158" s="83"/>
      <c r="G158" s="83"/>
      <c r="H158" s="83"/>
      <c r="I158" s="83"/>
      <c r="J158" s="83"/>
    </row>
    <row r="159" spans="1:15" ht="19.5" customHeight="1" x14ac:dyDescent="0.25">
      <c r="A159" s="44" t="s">
        <v>142</v>
      </c>
      <c r="B159" s="41">
        <v>7031</v>
      </c>
      <c r="C159" s="47">
        <v>35.17</v>
      </c>
      <c r="D159" s="83">
        <v>50.25</v>
      </c>
      <c r="E159" s="47"/>
      <c r="F159" s="83">
        <v>50.25</v>
      </c>
      <c r="G159" s="83">
        <v>39</v>
      </c>
      <c r="H159" s="83">
        <v>54</v>
      </c>
      <c r="I159" s="83">
        <v>54</v>
      </c>
      <c r="J159" s="83">
        <f>J152/J145/3</f>
        <v>54</v>
      </c>
    </row>
    <row r="160" spans="1:15" ht="19.5" customHeight="1" x14ac:dyDescent="0.25">
      <c r="A160" s="44" t="s">
        <v>1</v>
      </c>
      <c r="B160" s="41">
        <v>7032</v>
      </c>
      <c r="C160" s="47">
        <v>23.4</v>
      </c>
      <c r="D160" s="83">
        <f>D153/D146/12</f>
        <v>28.460317460317459</v>
      </c>
      <c r="E160" s="47"/>
      <c r="F160" s="83">
        <f>F153/F146/12</f>
        <v>28.460317460317459</v>
      </c>
      <c r="G160" s="83">
        <f t="shared" ref="G160:J164" si="4">G153/G146/3</f>
        <v>29.444444444444443</v>
      </c>
      <c r="H160" s="83">
        <f t="shared" si="4"/>
        <v>28.042328042328041</v>
      </c>
      <c r="I160" s="83">
        <f t="shared" si="4"/>
        <v>32.141706924315621</v>
      </c>
      <c r="J160" s="83">
        <f>J153/J146/3</f>
        <v>31.682539682539684</v>
      </c>
    </row>
    <row r="161" spans="1:11" ht="19.5" customHeight="1" x14ac:dyDescent="0.25">
      <c r="A161" s="44" t="s">
        <v>81</v>
      </c>
      <c r="B161" s="41">
        <v>7033</v>
      </c>
      <c r="C161" s="47">
        <v>12.3</v>
      </c>
      <c r="D161" s="83">
        <f>D154/D147/12</f>
        <v>17.308878256246675</v>
      </c>
      <c r="E161" s="47"/>
      <c r="F161" s="83">
        <f>F154/F147/12</f>
        <v>17.308878256246675</v>
      </c>
      <c r="G161" s="83">
        <f t="shared" si="4"/>
        <v>14.011111111111111</v>
      </c>
      <c r="H161" s="83">
        <f t="shared" si="4"/>
        <v>13.493846976993046</v>
      </c>
      <c r="I161" s="83">
        <f t="shared" si="4"/>
        <v>21.346174424826113</v>
      </c>
      <c r="J161" s="83">
        <f t="shared" si="4"/>
        <v>21.209994683678893</v>
      </c>
    </row>
    <row r="162" spans="1:11" ht="19.5" customHeight="1" x14ac:dyDescent="0.25">
      <c r="A162" s="44" t="s">
        <v>82</v>
      </c>
      <c r="B162" s="41">
        <v>7034</v>
      </c>
      <c r="C162" s="47">
        <v>8.2100000000000009</v>
      </c>
      <c r="D162" s="83">
        <f>D155/D148/12</f>
        <v>9.9960899315738025</v>
      </c>
      <c r="E162" s="47"/>
      <c r="F162" s="83">
        <f>F155/F148/12</f>
        <v>9.9960899315738025</v>
      </c>
      <c r="G162" s="83">
        <f t="shared" si="4"/>
        <v>9.5027144408251889</v>
      </c>
      <c r="H162" s="83">
        <f t="shared" si="4"/>
        <v>8.9764102564102561</v>
      </c>
      <c r="I162" s="83">
        <f t="shared" si="4"/>
        <v>12</v>
      </c>
      <c r="J162" s="83">
        <f t="shared" si="4"/>
        <v>11.436950146627566</v>
      </c>
    </row>
    <row r="163" spans="1:11" ht="19.5" customHeight="1" x14ac:dyDescent="0.25">
      <c r="A163" s="44" t="s">
        <v>80</v>
      </c>
      <c r="B163" s="41">
        <v>7035</v>
      </c>
      <c r="C163" s="47">
        <v>27.32</v>
      </c>
      <c r="D163" s="83">
        <f>D156/D149/12</f>
        <v>35.984848484848484</v>
      </c>
      <c r="E163" s="47"/>
      <c r="F163" s="83">
        <f>F156/F149/12</f>
        <v>35.984848484848484</v>
      </c>
      <c r="G163" s="83">
        <f t="shared" si="4"/>
        <v>28.333333333333332</v>
      </c>
      <c r="H163" s="83">
        <f t="shared" si="4"/>
        <v>33.333333333333336</v>
      </c>
      <c r="I163" s="83">
        <f t="shared" si="4"/>
        <v>42.424242424242422</v>
      </c>
      <c r="J163" s="83">
        <f t="shared" si="4"/>
        <v>42.424242424242422</v>
      </c>
    </row>
    <row r="164" spans="1:11" ht="19.5" customHeight="1" x14ac:dyDescent="0.25">
      <c r="A164" s="44" t="s">
        <v>99</v>
      </c>
      <c r="B164" s="41">
        <v>7036</v>
      </c>
      <c r="C164" s="47">
        <v>10.01</v>
      </c>
      <c r="D164" s="83">
        <f>D157/D150/12</f>
        <v>10.57587064676617</v>
      </c>
      <c r="E164" s="47"/>
      <c r="F164" s="83">
        <f>F157/F150/12</f>
        <v>10.57587064676617</v>
      </c>
      <c r="G164" s="83">
        <f t="shared" si="4"/>
        <v>8.7966804979253101</v>
      </c>
      <c r="H164" s="83">
        <f t="shared" si="4"/>
        <v>9.5351925630810097</v>
      </c>
      <c r="I164" s="83">
        <f t="shared" si="4"/>
        <v>13.328125</v>
      </c>
      <c r="J164" s="83">
        <f t="shared" si="4"/>
        <v>12.73134328358209</v>
      </c>
    </row>
    <row r="165" spans="1:11" ht="19.5" customHeight="1" x14ac:dyDescent="0.25">
      <c r="A165" s="40" t="s">
        <v>85</v>
      </c>
      <c r="B165" s="41">
        <v>7040</v>
      </c>
      <c r="C165" s="90">
        <v>0</v>
      </c>
      <c r="D165" s="90"/>
      <c r="E165" s="91"/>
      <c r="F165" s="96"/>
      <c r="G165" s="16" t="s">
        <v>86</v>
      </c>
      <c r="H165" s="16"/>
      <c r="I165" s="16"/>
      <c r="J165" s="16"/>
    </row>
    <row r="166" spans="1:11" ht="19.5" customHeight="1" x14ac:dyDescent="0.25">
      <c r="A166" s="44" t="s">
        <v>94</v>
      </c>
      <c r="B166" s="41">
        <v>7041</v>
      </c>
      <c r="C166" s="90">
        <v>0</v>
      </c>
      <c r="D166" s="90"/>
      <c r="E166" s="91"/>
      <c r="F166" s="95"/>
      <c r="G166" s="16" t="s">
        <v>86</v>
      </c>
      <c r="H166" s="16"/>
      <c r="I166" s="16"/>
      <c r="J166" s="16"/>
    </row>
    <row r="167" spans="1:11" ht="19.5" customHeight="1" x14ac:dyDescent="0.25">
      <c r="A167" s="44" t="s">
        <v>1</v>
      </c>
      <c r="B167" s="41">
        <v>7042</v>
      </c>
      <c r="C167" s="90">
        <v>0</v>
      </c>
      <c r="D167" s="90"/>
      <c r="E167" s="91"/>
      <c r="F167" s="95"/>
      <c r="G167" s="16" t="s">
        <v>86</v>
      </c>
      <c r="H167" s="16"/>
      <c r="I167" s="16"/>
      <c r="J167" s="16"/>
    </row>
    <row r="168" spans="1:11" ht="19.5" customHeight="1" x14ac:dyDescent="0.25">
      <c r="A168" s="44" t="s">
        <v>81</v>
      </c>
      <c r="B168" s="41">
        <v>7043</v>
      </c>
      <c r="C168" s="90">
        <v>0</v>
      </c>
      <c r="D168" s="90"/>
      <c r="E168" s="91"/>
      <c r="F168" s="95"/>
      <c r="G168" s="16" t="s">
        <v>86</v>
      </c>
      <c r="H168" s="16" t="s">
        <v>86</v>
      </c>
      <c r="I168" s="16" t="s">
        <v>86</v>
      </c>
      <c r="J168" s="16" t="s">
        <v>86</v>
      </c>
    </row>
    <row r="169" spans="1:11" ht="19.5" customHeight="1" x14ac:dyDescent="0.25">
      <c r="A169" s="44" t="s">
        <v>82</v>
      </c>
      <c r="B169" s="41">
        <v>7044</v>
      </c>
      <c r="C169" s="90">
        <v>0</v>
      </c>
      <c r="D169" s="90"/>
      <c r="E169" s="91"/>
      <c r="F169" s="95"/>
      <c r="G169" s="16" t="s">
        <v>86</v>
      </c>
      <c r="H169" s="16" t="s">
        <v>86</v>
      </c>
      <c r="I169" s="16" t="s">
        <v>86</v>
      </c>
      <c r="J169" s="16" t="s">
        <v>86</v>
      </c>
    </row>
    <row r="170" spans="1:11" ht="19.5" customHeight="1" x14ac:dyDescent="0.25">
      <c r="A170" s="44" t="s">
        <v>80</v>
      </c>
      <c r="B170" s="41">
        <v>7045</v>
      </c>
      <c r="C170" s="90">
        <v>0</v>
      </c>
      <c r="D170" s="90"/>
      <c r="E170" s="91"/>
      <c r="F170" s="95"/>
      <c r="G170" s="16" t="s">
        <v>86</v>
      </c>
      <c r="H170" s="16" t="s">
        <v>86</v>
      </c>
      <c r="I170" s="16" t="s">
        <v>86</v>
      </c>
      <c r="J170" s="16" t="s">
        <v>86</v>
      </c>
    </row>
    <row r="171" spans="1:11" ht="19.5" customHeight="1" x14ac:dyDescent="0.25">
      <c r="A171" s="44" t="s">
        <v>99</v>
      </c>
      <c r="B171" s="41">
        <v>7046</v>
      </c>
      <c r="C171" s="90">
        <v>0</v>
      </c>
      <c r="D171" s="90">
        <v>0</v>
      </c>
      <c r="E171" s="91"/>
      <c r="F171" s="95"/>
      <c r="G171" s="16" t="s">
        <v>86</v>
      </c>
      <c r="H171" s="16" t="s">
        <v>86</v>
      </c>
      <c r="I171" s="16" t="s">
        <v>86</v>
      </c>
      <c r="J171" s="16" t="s">
        <v>86</v>
      </c>
    </row>
    <row r="172" spans="1:11" ht="19.5" customHeight="1" x14ac:dyDescent="0.25">
      <c r="A172" s="48"/>
      <c r="B172" s="49"/>
      <c r="C172" s="50"/>
      <c r="D172" s="50"/>
      <c r="E172" s="50"/>
      <c r="F172" s="50"/>
      <c r="G172" s="50"/>
      <c r="H172" s="50"/>
      <c r="I172" s="50"/>
      <c r="J172" s="50"/>
    </row>
    <row r="173" spans="1:11" ht="21.75" customHeight="1" x14ac:dyDescent="0.25">
      <c r="A173" s="48"/>
      <c r="B173" s="51"/>
      <c r="C173" s="52"/>
      <c r="D173" s="53"/>
      <c r="E173" s="53"/>
      <c r="F173" s="53"/>
      <c r="G173" s="53"/>
      <c r="H173" s="53"/>
      <c r="I173" s="53"/>
      <c r="J173" s="53"/>
    </row>
    <row r="174" spans="1:11" ht="42.75" customHeight="1" x14ac:dyDescent="0.25">
      <c r="A174" s="100" t="s">
        <v>143</v>
      </c>
      <c r="B174" s="49"/>
      <c r="C174" s="130"/>
      <c r="D174" s="130"/>
      <c r="E174" s="130"/>
      <c r="F174" s="130"/>
      <c r="G174" s="54"/>
      <c r="H174" s="132" t="s">
        <v>150</v>
      </c>
      <c r="I174" s="132"/>
      <c r="J174" s="132"/>
    </row>
    <row r="175" spans="1:11" ht="17.25" customHeight="1" x14ac:dyDescent="0.25">
      <c r="A175" s="55"/>
      <c r="B175" s="1"/>
      <c r="C175" s="130"/>
      <c r="D175" s="130"/>
      <c r="E175" s="130"/>
      <c r="F175" s="130"/>
      <c r="G175" s="55"/>
      <c r="H175" s="131"/>
      <c r="I175" s="131"/>
      <c r="J175" s="131"/>
    </row>
    <row r="176" spans="1:11" ht="20.100000000000001" customHeight="1" x14ac:dyDescent="0.25">
      <c r="A176" s="101" t="s">
        <v>153</v>
      </c>
      <c r="B176" s="51"/>
      <c r="C176" s="72"/>
      <c r="D176" s="53"/>
      <c r="E176" s="53"/>
      <c r="F176" s="53"/>
      <c r="G176" s="53"/>
      <c r="H176" s="53"/>
      <c r="I176" s="107" t="s">
        <v>154</v>
      </c>
      <c r="J176" s="107"/>
      <c r="K176" s="107"/>
    </row>
    <row r="177" spans="1:10" ht="20.25" x14ac:dyDescent="0.25">
      <c r="A177" s="48"/>
      <c r="B177" s="51"/>
      <c r="C177" s="72"/>
      <c r="D177" s="53"/>
      <c r="E177" s="53"/>
      <c r="F177" s="53"/>
      <c r="G177" s="53"/>
      <c r="H177" s="142"/>
      <c r="I177" s="142"/>
      <c r="J177" s="142"/>
    </row>
    <row r="178" spans="1:10" ht="20.25" x14ac:dyDescent="0.25">
      <c r="A178" s="48" t="s">
        <v>162</v>
      </c>
      <c r="B178" s="51"/>
      <c r="C178" s="52"/>
      <c r="D178" s="53"/>
      <c r="E178" s="53"/>
      <c r="F178" s="53"/>
      <c r="G178" s="53"/>
      <c r="H178" s="53"/>
      <c r="I178" s="53"/>
      <c r="J178" s="53"/>
    </row>
    <row r="179" spans="1:10" ht="20.25" x14ac:dyDescent="0.25">
      <c r="A179" s="48"/>
      <c r="B179" s="51"/>
      <c r="C179" s="52"/>
      <c r="D179" s="53"/>
      <c r="E179" s="53"/>
      <c r="F179" s="53"/>
      <c r="G179" s="53"/>
      <c r="H179" s="53"/>
      <c r="I179" s="53"/>
      <c r="J179" s="53"/>
    </row>
    <row r="180" spans="1:10" ht="20.25" x14ac:dyDescent="0.25">
      <c r="A180" s="48"/>
      <c r="B180" s="51"/>
      <c r="C180" s="52"/>
      <c r="D180" s="53"/>
      <c r="E180" s="53"/>
      <c r="F180" s="53"/>
      <c r="G180" s="53"/>
      <c r="H180" s="53"/>
      <c r="I180" s="53"/>
      <c r="J180" s="53"/>
    </row>
    <row r="181" spans="1:10" ht="20.25" x14ac:dyDescent="0.25">
      <c r="A181" s="48"/>
      <c r="B181" s="51"/>
      <c r="C181" s="52"/>
      <c r="D181" s="53"/>
      <c r="E181" s="53"/>
      <c r="F181" s="53"/>
      <c r="G181" s="53"/>
      <c r="H181" s="53"/>
      <c r="I181" s="53"/>
      <c r="J181" s="53"/>
    </row>
    <row r="182" spans="1:10" ht="20.25" x14ac:dyDescent="0.25">
      <c r="A182" s="48"/>
      <c r="B182" s="51"/>
      <c r="C182" s="52"/>
      <c r="D182" s="53"/>
      <c r="E182" s="53"/>
      <c r="F182" s="53"/>
      <c r="G182" s="53"/>
      <c r="H182" s="53"/>
      <c r="I182" s="53"/>
      <c r="J182" s="53"/>
    </row>
    <row r="183" spans="1:10" ht="20.25" x14ac:dyDescent="0.25">
      <c r="A183" s="48"/>
      <c r="B183" s="51"/>
      <c r="C183" s="52"/>
      <c r="D183" s="53"/>
      <c r="E183" s="53"/>
      <c r="F183" s="53"/>
      <c r="G183" s="53"/>
      <c r="H183" s="53"/>
      <c r="I183" s="53"/>
      <c r="J183" s="53"/>
    </row>
    <row r="184" spans="1:10" ht="20.25" x14ac:dyDescent="0.25">
      <c r="A184" s="48"/>
      <c r="B184" s="51"/>
      <c r="C184" s="52"/>
      <c r="D184" s="53"/>
      <c r="E184" s="53"/>
      <c r="F184" s="53"/>
      <c r="G184" s="53"/>
      <c r="H184" s="53"/>
      <c r="I184" s="53"/>
      <c r="J184" s="53"/>
    </row>
    <row r="185" spans="1:10" ht="20.25" x14ac:dyDescent="0.25">
      <c r="A185" s="48"/>
      <c r="B185" s="51"/>
      <c r="C185" s="52"/>
      <c r="D185" s="53"/>
      <c r="E185" s="53"/>
      <c r="F185" s="53"/>
      <c r="G185" s="53"/>
      <c r="H185" s="53"/>
      <c r="I185" s="53"/>
      <c r="J185" s="53"/>
    </row>
    <row r="186" spans="1:10" ht="20.25" x14ac:dyDescent="0.25">
      <c r="A186" s="48"/>
      <c r="B186" s="51"/>
      <c r="C186" s="52"/>
      <c r="D186" s="53"/>
      <c r="E186" s="53"/>
      <c r="F186" s="53"/>
      <c r="G186" s="53"/>
      <c r="H186" s="53"/>
      <c r="I186" s="53"/>
      <c r="J186" s="53"/>
    </row>
    <row r="187" spans="1:10" ht="20.25" x14ac:dyDescent="0.25">
      <c r="A187" s="48"/>
      <c r="B187" s="51"/>
      <c r="C187" s="52"/>
      <c r="D187" s="53"/>
      <c r="E187" s="53"/>
      <c r="F187" s="53"/>
      <c r="G187" s="53"/>
      <c r="H187" s="53"/>
      <c r="I187" s="53"/>
      <c r="J187" s="53"/>
    </row>
    <row r="188" spans="1:10" ht="20.25" x14ac:dyDescent="0.25">
      <c r="A188" s="48"/>
      <c r="B188" s="51"/>
      <c r="C188" s="52"/>
      <c r="D188" s="53"/>
      <c r="E188" s="53"/>
      <c r="F188" s="53"/>
      <c r="G188" s="53"/>
      <c r="H188" s="53"/>
      <c r="I188" s="53"/>
      <c r="J188" s="53"/>
    </row>
    <row r="189" spans="1:10" ht="20.25" x14ac:dyDescent="0.25">
      <c r="A189" s="48"/>
      <c r="B189" s="51"/>
      <c r="C189" s="52"/>
      <c r="D189" s="53"/>
      <c r="E189" s="53"/>
      <c r="F189" s="53"/>
      <c r="G189" s="53"/>
      <c r="H189" s="53"/>
      <c r="I189" s="53"/>
      <c r="J189" s="53"/>
    </row>
    <row r="190" spans="1:10" ht="20.25" x14ac:dyDescent="0.25">
      <c r="A190" s="48"/>
      <c r="B190" s="51"/>
      <c r="C190" s="52"/>
      <c r="D190" s="53"/>
      <c r="E190" s="53"/>
      <c r="F190" s="53"/>
      <c r="G190" s="53"/>
      <c r="H190" s="53"/>
      <c r="I190" s="53"/>
      <c r="J190" s="53"/>
    </row>
    <row r="191" spans="1:10" ht="20.25" x14ac:dyDescent="0.25">
      <c r="A191" s="48"/>
      <c r="B191" s="51"/>
      <c r="C191" s="52"/>
      <c r="D191" s="53"/>
      <c r="E191" s="53"/>
      <c r="F191" s="53"/>
      <c r="G191" s="53"/>
      <c r="H191" s="53"/>
      <c r="I191" s="53"/>
      <c r="J191" s="53"/>
    </row>
    <row r="192" spans="1:10" ht="20.25" x14ac:dyDescent="0.25">
      <c r="A192" s="48"/>
      <c r="B192" s="51"/>
      <c r="C192" s="52"/>
      <c r="D192" s="53"/>
      <c r="E192" s="53"/>
      <c r="F192" s="53"/>
      <c r="G192" s="53"/>
      <c r="H192" s="53"/>
      <c r="I192" s="53"/>
      <c r="J192" s="53"/>
    </row>
    <row r="193" spans="1:10" ht="20.25" x14ac:dyDescent="0.25">
      <c r="A193" s="48"/>
      <c r="B193" s="51"/>
      <c r="C193" s="52"/>
      <c r="D193" s="53"/>
      <c r="E193" s="53"/>
      <c r="F193" s="53"/>
      <c r="G193" s="53"/>
      <c r="H193" s="53"/>
      <c r="I193" s="53"/>
      <c r="J193" s="53"/>
    </row>
    <row r="194" spans="1:10" ht="20.25" x14ac:dyDescent="0.25">
      <c r="A194" s="48"/>
      <c r="B194" s="51"/>
      <c r="C194" s="52"/>
      <c r="D194" s="53"/>
      <c r="E194" s="53"/>
      <c r="F194" s="53"/>
      <c r="G194" s="53"/>
      <c r="H194" s="53"/>
      <c r="I194" s="53"/>
      <c r="J194" s="53"/>
    </row>
    <row r="195" spans="1:10" ht="20.25" x14ac:dyDescent="0.25">
      <c r="A195" s="48"/>
      <c r="B195" s="51"/>
      <c r="C195" s="52"/>
      <c r="D195" s="53"/>
      <c r="E195" s="53"/>
      <c r="F195" s="53"/>
      <c r="G195" s="53"/>
      <c r="H195" s="53"/>
      <c r="I195" s="53"/>
      <c r="J195" s="53"/>
    </row>
    <row r="196" spans="1:10" ht="20.25" x14ac:dyDescent="0.25">
      <c r="A196" s="48"/>
      <c r="B196" s="51"/>
      <c r="C196" s="52"/>
      <c r="D196" s="53"/>
      <c r="E196" s="53"/>
      <c r="F196" s="53"/>
      <c r="G196" s="53"/>
      <c r="H196" s="53"/>
      <c r="I196" s="53"/>
      <c r="J196" s="53"/>
    </row>
    <row r="197" spans="1:10" ht="20.25" x14ac:dyDescent="0.25">
      <c r="A197" s="48"/>
      <c r="B197" s="51"/>
      <c r="C197" s="52"/>
      <c r="D197" s="53"/>
      <c r="E197" s="53"/>
      <c r="F197" s="53"/>
      <c r="G197" s="53"/>
      <c r="H197" s="53"/>
      <c r="I197" s="53"/>
      <c r="J197" s="53"/>
    </row>
    <row r="198" spans="1:10" ht="20.25" x14ac:dyDescent="0.25">
      <c r="A198" s="48"/>
      <c r="B198" s="51"/>
      <c r="C198" s="52"/>
      <c r="D198" s="53"/>
      <c r="E198" s="53"/>
      <c r="F198" s="53"/>
      <c r="G198" s="53"/>
      <c r="H198" s="53"/>
      <c r="I198" s="53"/>
      <c r="J198" s="53"/>
    </row>
    <row r="199" spans="1:10" ht="20.25" x14ac:dyDescent="0.25">
      <c r="A199" s="48"/>
      <c r="B199" s="51"/>
      <c r="C199" s="52"/>
      <c r="D199" s="53"/>
      <c r="E199" s="53"/>
      <c r="F199" s="53"/>
      <c r="G199" s="53"/>
      <c r="H199" s="53"/>
      <c r="I199" s="53"/>
      <c r="J199" s="53"/>
    </row>
    <row r="200" spans="1:10" ht="20.25" x14ac:dyDescent="0.25">
      <c r="A200" s="48"/>
      <c r="B200" s="51"/>
      <c r="C200" s="52"/>
      <c r="D200" s="53"/>
      <c r="E200" s="53"/>
      <c r="F200" s="53"/>
      <c r="G200" s="53"/>
      <c r="H200" s="53"/>
      <c r="I200" s="53"/>
      <c r="J200" s="53"/>
    </row>
    <row r="201" spans="1:10" ht="20.25" x14ac:dyDescent="0.25">
      <c r="A201" s="48"/>
      <c r="B201" s="51"/>
      <c r="C201" s="52"/>
      <c r="D201" s="53"/>
      <c r="E201" s="53"/>
      <c r="F201" s="53"/>
      <c r="G201" s="53"/>
      <c r="H201" s="53"/>
      <c r="I201" s="53"/>
      <c r="J201" s="53"/>
    </row>
    <row r="202" spans="1:10" ht="20.25" x14ac:dyDescent="0.25">
      <c r="A202" s="48"/>
      <c r="B202" s="51"/>
      <c r="C202" s="52"/>
      <c r="D202" s="53"/>
      <c r="E202" s="53"/>
      <c r="F202" s="53"/>
      <c r="G202" s="53"/>
      <c r="H202" s="53"/>
      <c r="I202" s="53"/>
      <c r="J202" s="53"/>
    </row>
    <row r="203" spans="1:10" ht="20.25" x14ac:dyDescent="0.25">
      <c r="A203" s="48"/>
      <c r="B203" s="51"/>
      <c r="C203" s="52"/>
      <c r="D203" s="53"/>
      <c r="E203" s="53"/>
      <c r="F203" s="53"/>
      <c r="G203" s="53"/>
      <c r="H203" s="53"/>
      <c r="I203" s="53"/>
      <c r="J203" s="53"/>
    </row>
    <row r="204" spans="1:10" ht="20.25" x14ac:dyDescent="0.25">
      <c r="A204" s="48"/>
      <c r="B204" s="51"/>
      <c r="C204" s="52"/>
      <c r="D204" s="53"/>
      <c r="E204" s="53"/>
      <c r="F204" s="53"/>
      <c r="G204" s="53"/>
      <c r="H204" s="53"/>
      <c r="I204" s="53"/>
      <c r="J204" s="53"/>
    </row>
    <row r="205" spans="1:10" ht="20.25" x14ac:dyDescent="0.25">
      <c r="A205" s="48"/>
      <c r="B205" s="51"/>
      <c r="C205" s="52"/>
      <c r="D205" s="53"/>
      <c r="E205" s="53"/>
      <c r="F205" s="53"/>
      <c r="G205" s="53"/>
      <c r="H205" s="53"/>
      <c r="I205" s="53"/>
      <c r="J205" s="53"/>
    </row>
    <row r="206" spans="1:10" ht="20.25" x14ac:dyDescent="0.25">
      <c r="A206" s="48"/>
      <c r="B206" s="51"/>
      <c r="C206" s="52"/>
      <c r="D206" s="53"/>
      <c r="E206" s="53"/>
      <c r="F206" s="53"/>
      <c r="G206" s="53"/>
      <c r="H206" s="53"/>
      <c r="I206" s="53"/>
      <c r="J206" s="53"/>
    </row>
    <row r="207" spans="1:10" ht="20.25" x14ac:dyDescent="0.25">
      <c r="A207" s="48"/>
      <c r="B207" s="51"/>
      <c r="C207" s="52"/>
      <c r="D207" s="53"/>
      <c r="E207" s="53"/>
      <c r="F207" s="53"/>
      <c r="G207" s="53"/>
      <c r="H207" s="53"/>
      <c r="I207" s="53"/>
      <c r="J207" s="53"/>
    </row>
    <row r="208" spans="1:10" ht="20.25" x14ac:dyDescent="0.25">
      <c r="A208" s="48"/>
      <c r="B208" s="51"/>
      <c r="C208" s="52"/>
      <c r="D208" s="53"/>
      <c r="E208" s="53"/>
      <c r="F208" s="53"/>
      <c r="G208" s="53"/>
      <c r="H208" s="53"/>
      <c r="I208" s="53"/>
      <c r="J208" s="53"/>
    </row>
    <row r="209" spans="1:10" ht="20.25" x14ac:dyDescent="0.25">
      <c r="A209" s="48"/>
      <c r="B209" s="51"/>
      <c r="C209" s="52"/>
      <c r="D209" s="53"/>
      <c r="E209" s="53"/>
      <c r="F209" s="53"/>
      <c r="G209" s="53"/>
      <c r="H209" s="53"/>
      <c r="I209" s="53"/>
      <c r="J209" s="53"/>
    </row>
    <row r="210" spans="1:10" ht="20.25" x14ac:dyDescent="0.25">
      <c r="A210" s="48"/>
      <c r="B210" s="51"/>
      <c r="C210" s="52"/>
      <c r="D210" s="53"/>
      <c r="E210" s="53"/>
      <c r="F210" s="53"/>
      <c r="G210" s="53"/>
      <c r="H210" s="53"/>
      <c r="I210" s="53"/>
      <c r="J210" s="53"/>
    </row>
    <row r="211" spans="1:10" ht="20.25" x14ac:dyDescent="0.25">
      <c r="A211" s="48"/>
      <c r="B211" s="51"/>
      <c r="C211" s="52"/>
      <c r="D211" s="53"/>
      <c r="E211" s="53"/>
      <c r="F211" s="53"/>
      <c r="G211" s="53"/>
      <c r="H211" s="53"/>
      <c r="I211" s="53"/>
      <c r="J211" s="53"/>
    </row>
    <row r="212" spans="1:10" ht="20.25" x14ac:dyDescent="0.25">
      <c r="A212" s="48"/>
      <c r="B212" s="51"/>
      <c r="C212" s="52"/>
      <c r="D212" s="53"/>
      <c r="E212" s="53"/>
      <c r="F212" s="53"/>
      <c r="G212" s="53"/>
      <c r="H212" s="53"/>
      <c r="I212" s="53"/>
      <c r="J212" s="53"/>
    </row>
    <row r="213" spans="1:10" ht="20.25" x14ac:dyDescent="0.25">
      <c r="A213" s="48"/>
      <c r="B213" s="51"/>
      <c r="C213" s="52"/>
      <c r="D213" s="53"/>
      <c r="E213" s="53"/>
      <c r="F213" s="53"/>
      <c r="G213" s="53"/>
      <c r="H213" s="53"/>
      <c r="I213" s="53"/>
      <c r="J213" s="53"/>
    </row>
    <row r="214" spans="1:10" ht="20.25" x14ac:dyDescent="0.25">
      <c r="A214" s="48"/>
      <c r="B214" s="51"/>
      <c r="C214" s="52"/>
      <c r="D214" s="53"/>
      <c r="E214" s="53"/>
      <c r="F214" s="53"/>
      <c r="G214" s="53"/>
      <c r="H214" s="53"/>
      <c r="I214" s="53"/>
      <c r="J214" s="53"/>
    </row>
    <row r="215" spans="1:10" ht="20.25" x14ac:dyDescent="0.25">
      <c r="A215" s="48"/>
      <c r="B215" s="51"/>
      <c r="C215" s="52"/>
      <c r="D215" s="53"/>
      <c r="E215" s="53"/>
      <c r="F215" s="53"/>
      <c r="G215" s="53"/>
      <c r="H215" s="53"/>
      <c r="I215" s="53"/>
      <c r="J215" s="53"/>
    </row>
    <row r="216" spans="1:10" x14ac:dyDescent="0.25">
      <c r="A216" s="24"/>
      <c r="C216" s="25"/>
      <c r="D216" s="26"/>
      <c r="E216" s="26"/>
      <c r="F216" s="26"/>
      <c r="G216" s="26"/>
      <c r="H216" s="26"/>
      <c r="I216" s="26"/>
      <c r="J216" s="26"/>
    </row>
    <row r="217" spans="1:10" x14ac:dyDescent="0.25">
      <c r="A217" s="27"/>
    </row>
    <row r="218" spans="1:10" x14ac:dyDescent="0.25">
      <c r="A218" s="27"/>
    </row>
    <row r="219" spans="1:10" x14ac:dyDescent="0.25">
      <c r="A219" s="27"/>
    </row>
    <row r="220" spans="1:10" x14ac:dyDescent="0.25">
      <c r="A220" s="27"/>
    </row>
    <row r="221" spans="1:10" x14ac:dyDescent="0.25">
      <c r="A221" s="27"/>
    </row>
    <row r="222" spans="1:10" x14ac:dyDescent="0.25">
      <c r="A222" s="27"/>
    </row>
    <row r="223" spans="1:10" x14ac:dyDescent="0.25">
      <c r="A223" s="27"/>
    </row>
    <row r="224" spans="1:10" x14ac:dyDescent="0.25">
      <c r="A224" s="27"/>
    </row>
    <row r="225" spans="1:1" x14ac:dyDescent="0.25">
      <c r="A225" s="27"/>
    </row>
    <row r="226" spans="1:1" x14ac:dyDescent="0.25">
      <c r="A226" s="27"/>
    </row>
    <row r="227" spans="1:1" x14ac:dyDescent="0.25">
      <c r="A227" s="27"/>
    </row>
    <row r="228" spans="1:1" x14ac:dyDescent="0.25">
      <c r="A228" s="27"/>
    </row>
    <row r="229" spans="1:1" x14ac:dyDescent="0.25">
      <c r="A229" s="27"/>
    </row>
    <row r="230" spans="1:1" x14ac:dyDescent="0.25">
      <c r="A230" s="27"/>
    </row>
    <row r="231" spans="1:1" x14ac:dyDescent="0.25">
      <c r="A231" s="27"/>
    </row>
    <row r="232" spans="1:1" x14ac:dyDescent="0.25">
      <c r="A232" s="27"/>
    </row>
    <row r="233" spans="1:1" x14ac:dyDescent="0.25">
      <c r="A233" s="27"/>
    </row>
    <row r="234" spans="1:1" x14ac:dyDescent="0.25">
      <c r="A234" s="27"/>
    </row>
    <row r="235" spans="1:1" x14ac:dyDescent="0.25">
      <c r="A235" s="27"/>
    </row>
    <row r="236" spans="1:1" x14ac:dyDescent="0.25">
      <c r="A236" s="27"/>
    </row>
    <row r="237" spans="1:1" x14ac:dyDescent="0.25">
      <c r="A237" s="27"/>
    </row>
    <row r="238" spans="1:1" x14ac:dyDescent="0.25">
      <c r="A238" s="27"/>
    </row>
    <row r="239" spans="1:1" x14ac:dyDescent="0.25">
      <c r="A239" s="27"/>
    </row>
    <row r="240" spans="1:1" x14ac:dyDescent="0.25">
      <c r="A240" s="27"/>
    </row>
    <row r="241" spans="1:1" x14ac:dyDescent="0.25">
      <c r="A241" s="27"/>
    </row>
    <row r="242" spans="1:1" x14ac:dyDescent="0.25">
      <c r="A242" s="27"/>
    </row>
    <row r="243" spans="1:1" x14ac:dyDescent="0.25">
      <c r="A243" s="27"/>
    </row>
    <row r="244" spans="1:1" x14ac:dyDescent="0.25">
      <c r="A244" s="27"/>
    </row>
    <row r="245" spans="1:1" x14ac:dyDescent="0.25">
      <c r="A245" s="27"/>
    </row>
    <row r="246" spans="1:1" x14ac:dyDescent="0.25">
      <c r="A246" s="27"/>
    </row>
    <row r="247" spans="1:1" x14ac:dyDescent="0.25">
      <c r="A247" s="27"/>
    </row>
    <row r="248" spans="1:1" x14ac:dyDescent="0.25">
      <c r="A248" s="27"/>
    </row>
    <row r="249" spans="1:1" x14ac:dyDescent="0.25">
      <c r="A249" s="27"/>
    </row>
    <row r="250" spans="1:1" x14ac:dyDescent="0.25">
      <c r="A250" s="27"/>
    </row>
    <row r="251" spans="1:1" x14ac:dyDescent="0.25">
      <c r="A251" s="27"/>
    </row>
    <row r="252" spans="1:1" x14ac:dyDescent="0.25">
      <c r="A252" s="27"/>
    </row>
    <row r="253" spans="1:1" x14ac:dyDescent="0.25">
      <c r="A253" s="27"/>
    </row>
    <row r="254" spans="1:1" x14ac:dyDescent="0.25">
      <c r="A254" s="27"/>
    </row>
    <row r="255" spans="1:1" x14ac:dyDescent="0.25">
      <c r="A255" s="27"/>
    </row>
    <row r="256" spans="1:1" x14ac:dyDescent="0.25">
      <c r="A256" s="27"/>
    </row>
    <row r="257" spans="1:1" x14ac:dyDescent="0.25">
      <c r="A257" s="27"/>
    </row>
    <row r="258" spans="1:1" x14ac:dyDescent="0.25">
      <c r="A258" s="27"/>
    </row>
    <row r="259" spans="1:1" x14ac:dyDescent="0.25">
      <c r="A259" s="27"/>
    </row>
    <row r="260" spans="1:1" x14ac:dyDescent="0.25">
      <c r="A260" s="27"/>
    </row>
    <row r="261" spans="1:1" x14ac:dyDescent="0.25">
      <c r="A261" s="27"/>
    </row>
    <row r="262" spans="1:1" x14ac:dyDescent="0.25">
      <c r="A262" s="27"/>
    </row>
    <row r="263" spans="1:1" x14ac:dyDescent="0.25">
      <c r="A263" s="27"/>
    </row>
    <row r="264" spans="1:1" x14ac:dyDescent="0.25">
      <c r="A264" s="27"/>
    </row>
    <row r="265" spans="1:1" x14ac:dyDescent="0.25">
      <c r="A265" s="27"/>
    </row>
    <row r="266" spans="1:1" x14ac:dyDescent="0.25">
      <c r="A266" s="27"/>
    </row>
    <row r="267" spans="1:1" x14ac:dyDescent="0.25">
      <c r="A267" s="27"/>
    </row>
    <row r="268" spans="1:1" x14ac:dyDescent="0.25">
      <c r="A268" s="27"/>
    </row>
    <row r="269" spans="1:1" x14ac:dyDescent="0.25">
      <c r="A269" s="27"/>
    </row>
    <row r="270" spans="1:1" x14ac:dyDescent="0.25">
      <c r="A270" s="27"/>
    </row>
    <row r="271" spans="1:1" x14ac:dyDescent="0.25">
      <c r="A271" s="27"/>
    </row>
    <row r="272" spans="1:1" x14ac:dyDescent="0.25">
      <c r="A272" s="27"/>
    </row>
    <row r="273" spans="1:1" x14ac:dyDescent="0.25">
      <c r="A273" s="27"/>
    </row>
    <row r="274" spans="1:1" x14ac:dyDescent="0.25">
      <c r="A274" s="27"/>
    </row>
    <row r="275" spans="1:1" x14ac:dyDescent="0.25">
      <c r="A275" s="27"/>
    </row>
    <row r="276" spans="1:1" x14ac:dyDescent="0.25">
      <c r="A276" s="27"/>
    </row>
    <row r="277" spans="1:1" x14ac:dyDescent="0.25">
      <c r="A277" s="27"/>
    </row>
    <row r="278" spans="1:1" x14ac:dyDescent="0.25">
      <c r="A278" s="27"/>
    </row>
    <row r="279" spans="1:1" x14ac:dyDescent="0.25">
      <c r="A279" s="27"/>
    </row>
    <row r="280" spans="1:1" x14ac:dyDescent="0.25">
      <c r="A280" s="27"/>
    </row>
    <row r="281" spans="1:1" x14ac:dyDescent="0.25">
      <c r="A281" s="27"/>
    </row>
    <row r="282" spans="1:1" x14ac:dyDescent="0.25">
      <c r="A282" s="27"/>
    </row>
    <row r="283" spans="1:1" x14ac:dyDescent="0.25">
      <c r="A283" s="27"/>
    </row>
    <row r="284" spans="1:1" x14ac:dyDescent="0.25">
      <c r="A284" s="27"/>
    </row>
    <row r="285" spans="1:1" x14ac:dyDescent="0.25">
      <c r="A285" s="27"/>
    </row>
    <row r="286" spans="1:1" x14ac:dyDescent="0.25">
      <c r="A286" s="27"/>
    </row>
    <row r="287" spans="1:1" x14ac:dyDescent="0.25">
      <c r="A287" s="27"/>
    </row>
    <row r="288" spans="1:1" x14ac:dyDescent="0.25">
      <c r="A288" s="27"/>
    </row>
    <row r="289" spans="1:1" x14ac:dyDescent="0.25">
      <c r="A289" s="27"/>
    </row>
    <row r="290" spans="1:1" x14ac:dyDescent="0.25">
      <c r="A290" s="27"/>
    </row>
    <row r="291" spans="1:1" x14ac:dyDescent="0.25">
      <c r="A291" s="27"/>
    </row>
    <row r="292" spans="1:1" x14ac:dyDescent="0.25">
      <c r="A292" s="27"/>
    </row>
    <row r="293" spans="1:1" x14ac:dyDescent="0.25">
      <c r="A293" s="27"/>
    </row>
    <row r="294" spans="1:1" x14ac:dyDescent="0.25">
      <c r="A294" s="27"/>
    </row>
    <row r="295" spans="1:1" x14ac:dyDescent="0.25">
      <c r="A295" s="27"/>
    </row>
    <row r="296" spans="1:1" x14ac:dyDescent="0.25">
      <c r="A296" s="27"/>
    </row>
    <row r="297" spans="1:1" x14ac:dyDescent="0.25">
      <c r="A297" s="27"/>
    </row>
    <row r="298" spans="1:1" x14ac:dyDescent="0.25">
      <c r="A298" s="27"/>
    </row>
    <row r="299" spans="1:1" x14ac:dyDescent="0.25">
      <c r="A299" s="27"/>
    </row>
    <row r="300" spans="1:1" x14ac:dyDescent="0.25">
      <c r="A300" s="27"/>
    </row>
    <row r="301" spans="1:1" x14ac:dyDescent="0.25">
      <c r="A301" s="27"/>
    </row>
    <row r="302" spans="1:1" x14ac:dyDescent="0.25">
      <c r="A302" s="27"/>
    </row>
    <row r="303" spans="1:1" x14ac:dyDescent="0.25">
      <c r="A303" s="27"/>
    </row>
    <row r="304" spans="1:1" x14ac:dyDescent="0.25">
      <c r="A304" s="27"/>
    </row>
    <row r="305" spans="1:1" x14ac:dyDescent="0.25">
      <c r="A305" s="27"/>
    </row>
    <row r="306" spans="1:1" x14ac:dyDescent="0.25">
      <c r="A306" s="27"/>
    </row>
    <row r="307" spans="1:1" x14ac:dyDescent="0.25">
      <c r="A307" s="27"/>
    </row>
    <row r="308" spans="1:1" x14ac:dyDescent="0.25">
      <c r="A308" s="27"/>
    </row>
    <row r="309" spans="1:1" x14ac:dyDescent="0.25">
      <c r="A309" s="27"/>
    </row>
    <row r="310" spans="1:1" x14ac:dyDescent="0.25">
      <c r="A310" s="27"/>
    </row>
    <row r="311" spans="1:1" x14ac:dyDescent="0.25">
      <c r="A311" s="27"/>
    </row>
    <row r="312" spans="1:1" x14ac:dyDescent="0.25">
      <c r="A312" s="27"/>
    </row>
    <row r="313" spans="1:1" x14ac:dyDescent="0.25">
      <c r="A313" s="27"/>
    </row>
    <row r="314" spans="1:1" x14ac:dyDescent="0.25">
      <c r="A314" s="27"/>
    </row>
    <row r="315" spans="1:1" x14ac:dyDescent="0.25">
      <c r="A315" s="27"/>
    </row>
    <row r="316" spans="1:1" x14ac:dyDescent="0.25">
      <c r="A316" s="27"/>
    </row>
    <row r="317" spans="1:1" x14ac:dyDescent="0.25">
      <c r="A317" s="27"/>
    </row>
    <row r="318" spans="1:1" x14ac:dyDescent="0.25">
      <c r="A318" s="27"/>
    </row>
    <row r="319" spans="1:1" x14ac:dyDescent="0.25">
      <c r="A319" s="27"/>
    </row>
    <row r="320" spans="1:1" x14ac:dyDescent="0.25">
      <c r="A320" s="27"/>
    </row>
    <row r="321" spans="1:1" x14ac:dyDescent="0.25">
      <c r="A321" s="27"/>
    </row>
    <row r="322" spans="1:1" x14ac:dyDescent="0.25">
      <c r="A322" s="27"/>
    </row>
    <row r="323" spans="1:1" x14ac:dyDescent="0.25">
      <c r="A323" s="27"/>
    </row>
    <row r="324" spans="1:1" x14ac:dyDescent="0.25">
      <c r="A324" s="27"/>
    </row>
    <row r="325" spans="1:1" x14ac:dyDescent="0.25">
      <c r="A325" s="27"/>
    </row>
    <row r="326" spans="1:1" x14ac:dyDescent="0.25">
      <c r="A326" s="27"/>
    </row>
    <row r="327" spans="1:1" x14ac:dyDescent="0.25">
      <c r="A327" s="27"/>
    </row>
    <row r="328" spans="1:1" x14ac:dyDescent="0.25">
      <c r="A328" s="27"/>
    </row>
    <row r="329" spans="1:1" x14ac:dyDescent="0.25">
      <c r="A329" s="27"/>
    </row>
    <row r="330" spans="1:1" x14ac:dyDescent="0.25">
      <c r="A330" s="27"/>
    </row>
    <row r="331" spans="1:1" x14ac:dyDescent="0.25">
      <c r="A331" s="27"/>
    </row>
    <row r="332" spans="1:1" x14ac:dyDescent="0.25">
      <c r="A332" s="27"/>
    </row>
    <row r="333" spans="1:1" x14ac:dyDescent="0.25">
      <c r="A333" s="27"/>
    </row>
    <row r="334" spans="1:1" x14ac:dyDescent="0.25">
      <c r="A334" s="27"/>
    </row>
    <row r="335" spans="1:1" x14ac:dyDescent="0.25">
      <c r="A335" s="27"/>
    </row>
    <row r="336" spans="1:1" x14ac:dyDescent="0.25">
      <c r="A336" s="27"/>
    </row>
    <row r="337" spans="1:1" x14ac:dyDescent="0.25">
      <c r="A337" s="27"/>
    </row>
    <row r="338" spans="1:1" x14ac:dyDescent="0.25">
      <c r="A338" s="27"/>
    </row>
    <row r="339" spans="1:1" x14ac:dyDescent="0.25">
      <c r="A339" s="27"/>
    </row>
    <row r="340" spans="1:1" x14ac:dyDescent="0.25">
      <c r="A340" s="27"/>
    </row>
    <row r="341" spans="1:1" x14ac:dyDescent="0.25">
      <c r="A341" s="27"/>
    </row>
    <row r="342" spans="1:1" x14ac:dyDescent="0.25">
      <c r="A342" s="27"/>
    </row>
    <row r="343" spans="1:1" x14ac:dyDescent="0.25">
      <c r="A343" s="27"/>
    </row>
    <row r="344" spans="1:1" x14ac:dyDescent="0.25">
      <c r="A344" s="27"/>
    </row>
    <row r="345" spans="1:1" x14ac:dyDescent="0.25">
      <c r="A345" s="27"/>
    </row>
    <row r="346" spans="1:1" x14ac:dyDescent="0.25">
      <c r="A346" s="27"/>
    </row>
    <row r="347" spans="1:1" x14ac:dyDescent="0.25">
      <c r="A347" s="27"/>
    </row>
    <row r="348" spans="1:1" x14ac:dyDescent="0.25">
      <c r="A348" s="27"/>
    </row>
    <row r="349" spans="1:1" x14ac:dyDescent="0.25">
      <c r="A349" s="27"/>
    </row>
    <row r="350" spans="1:1" x14ac:dyDescent="0.25">
      <c r="A350" s="27"/>
    </row>
    <row r="351" spans="1:1" x14ac:dyDescent="0.25">
      <c r="A351" s="27"/>
    </row>
    <row r="352" spans="1:1" x14ac:dyDescent="0.25">
      <c r="A352" s="27"/>
    </row>
    <row r="353" spans="1:1" x14ac:dyDescent="0.25">
      <c r="A353" s="27"/>
    </row>
    <row r="354" spans="1:1" x14ac:dyDescent="0.25">
      <c r="A354" s="27"/>
    </row>
    <row r="355" spans="1:1" x14ac:dyDescent="0.25">
      <c r="A355" s="27"/>
    </row>
    <row r="356" spans="1:1" x14ac:dyDescent="0.25">
      <c r="A356" s="27"/>
    </row>
    <row r="357" spans="1:1" x14ac:dyDescent="0.25">
      <c r="A357" s="27"/>
    </row>
    <row r="358" spans="1:1" x14ac:dyDescent="0.25">
      <c r="A358" s="27"/>
    </row>
    <row r="359" spans="1:1" x14ac:dyDescent="0.25">
      <c r="A359" s="27"/>
    </row>
    <row r="360" spans="1:1" x14ac:dyDescent="0.25">
      <c r="A360" s="27"/>
    </row>
    <row r="361" spans="1:1" x14ac:dyDescent="0.25">
      <c r="A361" s="27"/>
    </row>
    <row r="362" spans="1:1" x14ac:dyDescent="0.25">
      <c r="A362" s="27"/>
    </row>
    <row r="363" spans="1:1" x14ac:dyDescent="0.25">
      <c r="A363" s="27"/>
    </row>
    <row r="364" spans="1:1" x14ac:dyDescent="0.25">
      <c r="A364" s="27"/>
    </row>
    <row r="365" spans="1:1" x14ac:dyDescent="0.25">
      <c r="A365" s="27"/>
    </row>
    <row r="366" spans="1:1" x14ac:dyDescent="0.25">
      <c r="A366" s="27"/>
    </row>
    <row r="367" spans="1:1" x14ac:dyDescent="0.25">
      <c r="A367" s="27"/>
    </row>
    <row r="368" spans="1:1" x14ac:dyDescent="0.25">
      <c r="A368" s="27"/>
    </row>
    <row r="369" spans="1:1" x14ac:dyDescent="0.25">
      <c r="A369" s="27"/>
    </row>
    <row r="370" spans="1:1" x14ac:dyDescent="0.25">
      <c r="A370" s="27"/>
    </row>
    <row r="371" spans="1:1" x14ac:dyDescent="0.25">
      <c r="A371" s="27"/>
    </row>
    <row r="372" spans="1:1" x14ac:dyDescent="0.25">
      <c r="A372" s="27"/>
    </row>
    <row r="373" spans="1:1" x14ac:dyDescent="0.25">
      <c r="A373" s="27"/>
    </row>
    <row r="374" spans="1:1" x14ac:dyDescent="0.25">
      <c r="A374" s="27"/>
    </row>
    <row r="375" spans="1:1" x14ac:dyDescent="0.25">
      <c r="A375" s="27"/>
    </row>
    <row r="376" spans="1:1" x14ac:dyDescent="0.25">
      <c r="A376" s="27"/>
    </row>
    <row r="377" spans="1:1" x14ac:dyDescent="0.25">
      <c r="A377" s="27"/>
    </row>
    <row r="378" spans="1:1" x14ac:dyDescent="0.25">
      <c r="A378" s="27"/>
    </row>
    <row r="379" spans="1:1" x14ac:dyDescent="0.25">
      <c r="A379" s="27"/>
    </row>
    <row r="380" spans="1:1" x14ac:dyDescent="0.25">
      <c r="A380" s="27"/>
    </row>
    <row r="381" spans="1:1" x14ac:dyDescent="0.25">
      <c r="A381" s="27"/>
    </row>
    <row r="382" spans="1:1" x14ac:dyDescent="0.25">
      <c r="A382" s="27"/>
    </row>
    <row r="383" spans="1:1" x14ac:dyDescent="0.25">
      <c r="A383" s="27"/>
    </row>
  </sheetData>
  <mergeCells count="57">
    <mergeCell ref="H177:J177"/>
    <mergeCell ref="B24:C24"/>
    <mergeCell ref="A99:J99"/>
    <mergeCell ref="A39:J39"/>
    <mergeCell ref="A59:J59"/>
    <mergeCell ref="A105:J105"/>
    <mergeCell ref="A33:J33"/>
    <mergeCell ref="A35:A36"/>
    <mergeCell ref="B35:B36"/>
    <mergeCell ref="C35:C36"/>
    <mergeCell ref="D35:D36"/>
    <mergeCell ref="E35:E36"/>
    <mergeCell ref="F35:F36"/>
    <mergeCell ref="G35:J35"/>
    <mergeCell ref="A38:J38"/>
    <mergeCell ref="B30:F30"/>
    <mergeCell ref="B25:F25"/>
    <mergeCell ref="H25:I25"/>
    <mergeCell ref="A117:J117"/>
    <mergeCell ref="C62:J62"/>
    <mergeCell ref="A100:J100"/>
    <mergeCell ref="B31:F31"/>
    <mergeCell ref="B27:F27"/>
    <mergeCell ref="B28:F28"/>
    <mergeCell ref="H28:I28"/>
    <mergeCell ref="B29:G29"/>
    <mergeCell ref="H29:I29"/>
    <mergeCell ref="B26:F26"/>
    <mergeCell ref="A106:J106"/>
    <mergeCell ref="A136:J136"/>
    <mergeCell ref="C175:F175"/>
    <mergeCell ref="H175:J175"/>
    <mergeCell ref="C174:F174"/>
    <mergeCell ref="H174:J174"/>
    <mergeCell ref="A142:J142"/>
    <mergeCell ref="A143:J143"/>
    <mergeCell ref="G7:I7"/>
    <mergeCell ref="H12:I12"/>
    <mergeCell ref="H13:I13"/>
    <mergeCell ref="H14:I14"/>
    <mergeCell ref="H15:I15"/>
    <mergeCell ref="I176:K176"/>
    <mergeCell ref="B23:F23"/>
    <mergeCell ref="H23:I23"/>
    <mergeCell ref="H24:I24"/>
    <mergeCell ref="H16:J16"/>
    <mergeCell ref="H19:J19"/>
    <mergeCell ref="H20:I20"/>
    <mergeCell ref="B21:F21"/>
    <mergeCell ref="H21:I21"/>
    <mergeCell ref="B22:F22"/>
    <mergeCell ref="H22:I22"/>
    <mergeCell ref="B20:F20"/>
    <mergeCell ref="A118:J118"/>
    <mergeCell ref="A129:J129"/>
    <mergeCell ref="A130:J130"/>
    <mergeCell ref="A135:J135"/>
  </mergeCells>
  <conditionalFormatting sqref="C98:J98">
    <cfRule type="cellIs" dxfId="0" priority="11" operator="lessThanOrEqual">
      <formula>0</formula>
    </cfRule>
  </conditionalFormatting>
  <pageMargins left="0.39370078740157483" right="0.27559055118110237" top="0.47244094488188981" bottom="0.27559055118110237" header="0.39370078740157483" footer="0.19685039370078741"/>
  <pageSetup paperSize="9" scale="50" fitToHeight="2" orientation="landscape" blackAndWhite="1" r:id="rId1"/>
  <headerFooter alignWithMargins="0"/>
  <rowBreaks count="1" manualBreakCount="1">
    <brk id="99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2</vt:i4>
      </vt:variant>
    </vt:vector>
  </HeadingPairs>
  <TitlesOfParts>
    <vt:vector size="3" baseType="lpstr">
      <vt:lpstr>05_Фін_план</vt:lpstr>
      <vt:lpstr>'05_Фін_план'!Заголовки_для_друку</vt:lpstr>
      <vt:lpstr>'05_Фін_план'!Область_друку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2025-02-25T08:34:47Z</dcterms:modified>
</cp:coreProperties>
</file>